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BC thu chi NSNN 2024\"/>
    </mc:Choice>
  </mc:AlternateContent>
  <bookViews>
    <workbookView xWindow="810" yWindow="-120" windowWidth="29040" windowHeight="15840" firstSheet="1" activeTab="2"/>
  </bookViews>
  <sheets>
    <sheet name="PL01.ThuNS.2023" sheetId="54" r:id="rId1"/>
    <sheet name="PL02.ChiNS.2023" sheetId="55" r:id="rId2"/>
    <sheet name="PL01.ThuNS2024" sheetId="48" r:id="rId3"/>
    <sheet name="PL02.ChiNS2024" sheetId="2" r:id="rId4"/>
    <sheet name="PL03.QLHC" sheetId="50" r:id="rId5"/>
    <sheet name="PL04ĐT" sheetId="49" r:id="rId6"/>
    <sheet name="PL05.GiaoThuHX" sheetId="10" r:id="rId7"/>
    <sheet name="PL06.Thu.HX" sheetId="11" r:id="rId8"/>
    <sheet name="PL07.ChiNS.HX" sheetId="12" r:id="rId9"/>
    <sheet name="PL08.Tiendat" sheetId="37" r:id="rId10"/>
    <sheet name="PL09.Chinhsach" sheetId="53" r:id="rId11"/>
    <sheet name="PL10. NSTW" sheetId="56" r:id="rId12"/>
    <sheet name="PL11. CTPH" sheetId="57" r:id="rId13"/>
    <sheet name="PL12. ODA" sheetId="58" r:id="rId14"/>
    <sheet name="PL13. MTQG" sheetId="59" r:id="rId15"/>
    <sheet name="PL14. Tien dat" sheetId="60" r:id="rId16"/>
    <sheet name="PL15. DoiungODA-NSTT" sheetId="61" r:id="rId17"/>
    <sheet name="PL16. NSTT" sheetId="62" r:id="rId18"/>
    <sheet name="PL17. XSKT" sheetId="63" r:id="rId19"/>
    <sheet name="PL18. Vay lai ODA" sheetId="64"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0051">#N/A</definedName>
    <definedName name="\0061">#N/A</definedName>
    <definedName name="\0061a">#N/A</definedName>
    <definedName name="\0062a">#N/A</definedName>
    <definedName name="\0062b">#N/A</definedName>
    <definedName name="\0062c">#N/A</definedName>
    <definedName name="\0063">#N/A</definedName>
    <definedName name="\0063a">#N/A</definedName>
    <definedName name="\0064">#N/A</definedName>
    <definedName name="\0081">#N/A</definedName>
    <definedName name="\0082">#N/A</definedName>
    <definedName name="\010">#N/A</definedName>
    <definedName name="\4001a">#N/A</definedName>
    <definedName name="\4001b">#N/A</definedName>
    <definedName name="\4002a">#N/A</definedName>
    <definedName name="\4002b">#N/A</definedName>
    <definedName name="\4003a">#N/A</definedName>
    <definedName name="\4003b">#N/A</definedName>
    <definedName name="\4004">#N/A</definedName>
    <definedName name="\4005">#N/A</definedName>
    <definedName name="\4006">#N/A</definedName>
    <definedName name="\4007">#N/A</definedName>
    <definedName name="\4013">#N/A</definedName>
    <definedName name="\4041">#N/A</definedName>
    <definedName name="\4042">#N/A</definedName>
    <definedName name="\4043">#N/A</definedName>
    <definedName name="\4044">#N/A</definedName>
    <definedName name="\4051">#N/A</definedName>
    <definedName name="\4052">#N/A</definedName>
    <definedName name="\4053">#N/A</definedName>
    <definedName name="\4054">#N/A</definedName>
    <definedName name="\4055">#N/A</definedName>
    <definedName name="\4056">#N/A</definedName>
    <definedName name="\4057">#N/A</definedName>
    <definedName name="\4061">#N/A</definedName>
    <definedName name="\4062">#N/A</definedName>
    <definedName name="\4063">#N/A</definedName>
    <definedName name="\4064">#N/A</definedName>
    <definedName name="\4065">#N/A</definedName>
    <definedName name="\4066">#N/A</definedName>
    <definedName name="\4071">#N/A</definedName>
    <definedName name="\4072">#N/A</definedName>
    <definedName name="\4073">#N/A</definedName>
    <definedName name="\4074">#N/A</definedName>
    <definedName name="\4075">#N/A</definedName>
    <definedName name="\4076">#N/A</definedName>
    <definedName name="\5001">#N/A</definedName>
    <definedName name="\50010a">#N/A</definedName>
    <definedName name="\50010b">#N/A</definedName>
    <definedName name="\50011a">#N/A</definedName>
    <definedName name="\50011b">#N/A</definedName>
    <definedName name="\50011c">#N/A</definedName>
    <definedName name="\5002">#N/A</definedName>
    <definedName name="\5003a">#N/A</definedName>
    <definedName name="\5003b">#N/A</definedName>
    <definedName name="\5004a">#N/A</definedName>
    <definedName name="\5004b">#N/A</definedName>
    <definedName name="\5004c">#N/A</definedName>
    <definedName name="\5004d">#N/A</definedName>
    <definedName name="\5004e">#N/A</definedName>
    <definedName name="\5004f">#N/A</definedName>
    <definedName name="\5004g">#N/A</definedName>
    <definedName name="\5005a">#N/A</definedName>
    <definedName name="\5005b">#N/A</definedName>
    <definedName name="\5005c">#N/A</definedName>
    <definedName name="\5006">#N/A</definedName>
    <definedName name="\5007">#N/A</definedName>
    <definedName name="\5008a">#N/A</definedName>
    <definedName name="\5008b">#N/A</definedName>
    <definedName name="\5009">#N/A</definedName>
    <definedName name="\5021">#N/A</definedName>
    <definedName name="\5022">#N/A</definedName>
    <definedName name="\5023">#N/A</definedName>
    <definedName name="\5041">#N/A</definedName>
    <definedName name="\5045">#N/A</definedName>
    <definedName name="\505">#N/A</definedName>
    <definedName name="\506">#N/A</definedName>
    <definedName name="\5081">#N/A</definedName>
    <definedName name="\5082">#N/A</definedName>
    <definedName name="\6001a">#N/A</definedName>
    <definedName name="\6001b">#N/A</definedName>
    <definedName name="\6001c">#N/A</definedName>
    <definedName name="\6002">#N/A</definedName>
    <definedName name="\6003">#N/A</definedName>
    <definedName name="\6004">#N/A</definedName>
    <definedName name="\6012">#N/A</definedName>
    <definedName name="\6021">#N/A</definedName>
    <definedName name="\6051">#N/A</definedName>
    <definedName name="\6052">#N/A</definedName>
    <definedName name="\6053">#N/A</definedName>
    <definedName name="\6055">#N/A</definedName>
    <definedName name="\6061">#N/A</definedName>
    <definedName name="\6101">#N/A</definedName>
    <definedName name="\6102">#N/A</definedName>
    <definedName name="\6121">#N/A</definedName>
    <definedName name="\6122">#N/A</definedName>
    <definedName name="\6123">#N/A</definedName>
    <definedName name="\6125">#N/A</definedName>
    <definedName name="\T" localSheetId="0">#REF!</definedName>
    <definedName name="\T" localSheetId="1">#REF!</definedName>
    <definedName name="\T" localSheetId="14">#REF!</definedName>
    <definedName name="\T" localSheetId="19">#REF!</definedName>
    <definedName name="\T">#REF!</definedName>
    <definedName name="_">#N/A</definedName>
    <definedName name="___">#N/A</definedName>
    <definedName name="_________a1" localSheetId="0" hidden="1">{"'Sheet1'!$L$16"}</definedName>
    <definedName name="_________a1" localSheetId="1" hidden="1">{"'Sheet1'!$L$16"}</definedName>
    <definedName name="_________a1" localSheetId="11" hidden="1">{"'Sheet1'!$L$16"}</definedName>
    <definedName name="_________a1" localSheetId="14" hidden="1">{"'Sheet1'!$L$16"}</definedName>
    <definedName name="_________a1" localSheetId="15" hidden="1">{"'Sheet1'!$L$16"}</definedName>
    <definedName name="_________a1" localSheetId="16" hidden="1">{"'Sheet1'!$L$16"}</definedName>
    <definedName name="_________a1" localSheetId="17" hidden="1">{"'Sheet1'!$L$16"}</definedName>
    <definedName name="_________a1" localSheetId="18" hidden="1">{"'Sheet1'!$L$16"}</definedName>
    <definedName name="_________a1" localSheetId="19" hidden="1">{"'Sheet1'!$L$16"}</definedName>
    <definedName name="_________a1" hidden="1">{"'Sheet1'!$L$16"}</definedName>
    <definedName name="_________ban2" localSheetId="0" hidden="1">{"'Sheet1'!$L$16"}</definedName>
    <definedName name="_________ban2" localSheetId="1" hidden="1">{"'Sheet1'!$L$16"}</definedName>
    <definedName name="_________ban2" localSheetId="11" hidden="1">{"'Sheet1'!$L$16"}</definedName>
    <definedName name="_________ban2" localSheetId="14" hidden="1">{"'Sheet1'!$L$16"}</definedName>
    <definedName name="_________ban2" localSheetId="15" hidden="1">{"'Sheet1'!$L$16"}</definedName>
    <definedName name="_________ban2" localSheetId="16" hidden="1">{"'Sheet1'!$L$16"}</definedName>
    <definedName name="_________ban2" localSheetId="17" hidden="1">{"'Sheet1'!$L$16"}</definedName>
    <definedName name="_________ban2" localSheetId="18" hidden="1">{"'Sheet1'!$L$16"}</definedName>
    <definedName name="_________ban2" localSheetId="19" hidden="1">{"'Sheet1'!$L$16"}</definedName>
    <definedName name="_________ban2" hidden="1">{"'Sheet1'!$L$16"}</definedName>
    <definedName name="_________h1" localSheetId="0" hidden="1">{"'Sheet1'!$L$16"}</definedName>
    <definedName name="_________h1" localSheetId="1" hidden="1">{"'Sheet1'!$L$16"}</definedName>
    <definedName name="_________h1" localSheetId="11" hidden="1">{"'Sheet1'!$L$16"}</definedName>
    <definedName name="_________h1" localSheetId="14" hidden="1">{"'Sheet1'!$L$16"}</definedName>
    <definedName name="_________h1" localSheetId="15" hidden="1">{"'Sheet1'!$L$16"}</definedName>
    <definedName name="_________h1" localSheetId="16" hidden="1">{"'Sheet1'!$L$16"}</definedName>
    <definedName name="_________h1" localSheetId="17" hidden="1">{"'Sheet1'!$L$16"}</definedName>
    <definedName name="_________h1" localSheetId="18" hidden="1">{"'Sheet1'!$L$16"}</definedName>
    <definedName name="_________h1" localSheetId="19" hidden="1">{"'Sheet1'!$L$16"}</definedName>
    <definedName name="_________h1" hidden="1">{"'Sheet1'!$L$16"}</definedName>
    <definedName name="_________hu1" localSheetId="0" hidden="1">{"'Sheet1'!$L$16"}</definedName>
    <definedName name="_________hu1" localSheetId="1" hidden="1">{"'Sheet1'!$L$16"}</definedName>
    <definedName name="_________hu1" localSheetId="11" hidden="1">{"'Sheet1'!$L$16"}</definedName>
    <definedName name="_________hu1" localSheetId="14" hidden="1">{"'Sheet1'!$L$16"}</definedName>
    <definedName name="_________hu1" localSheetId="15" hidden="1">{"'Sheet1'!$L$16"}</definedName>
    <definedName name="_________hu1" localSheetId="16" hidden="1">{"'Sheet1'!$L$16"}</definedName>
    <definedName name="_________hu1" localSheetId="17" hidden="1">{"'Sheet1'!$L$16"}</definedName>
    <definedName name="_________hu1" localSheetId="18" hidden="1">{"'Sheet1'!$L$16"}</definedName>
    <definedName name="_________hu1" localSheetId="19" hidden="1">{"'Sheet1'!$L$16"}</definedName>
    <definedName name="_________hu1" hidden="1">{"'Sheet1'!$L$16"}</definedName>
    <definedName name="_________hu2" localSheetId="0" hidden="1">{"'Sheet1'!$L$16"}</definedName>
    <definedName name="_________hu2" localSheetId="1" hidden="1">{"'Sheet1'!$L$16"}</definedName>
    <definedName name="_________hu2" localSheetId="11" hidden="1">{"'Sheet1'!$L$16"}</definedName>
    <definedName name="_________hu2" localSheetId="14" hidden="1">{"'Sheet1'!$L$16"}</definedName>
    <definedName name="_________hu2" localSheetId="15" hidden="1">{"'Sheet1'!$L$16"}</definedName>
    <definedName name="_________hu2" localSheetId="16" hidden="1">{"'Sheet1'!$L$16"}</definedName>
    <definedName name="_________hu2" localSheetId="17" hidden="1">{"'Sheet1'!$L$16"}</definedName>
    <definedName name="_________hu2" localSheetId="18" hidden="1">{"'Sheet1'!$L$16"}</definedName>
    <definedName name="_________hu2" localSheetId="19" hidden="1">{"'Sheet1'!$L$16"}</definedName>
    <definedName name="_________hu2" hidden="1">{"'Sheet1'!$L$16"}</definedName>
    <definedName name="_________hu5" localSheetId="0" hidden="1">{"'Sheet1'!$L$16"}</definedName>
    <definedName name="_________hu5" localSheetId="1" hidden="1">{"'Sheet1'!$L$16"}</definedName>
    <definedName name="_________hu5" localSheetId="11" hidden="1">{"'Sheet1'!$L$16"}</definedName>
    <definedName name="_________hu5" localSheetId="14" hidden="1">{"'Sheet1'!$L$16"}</definedName>
    <definedName name="_________hu5" localSheetId="15" hidden="1">{"'Sheet1'!$L$16"}</definedName>
    <definedName name="_________hu5" localSheetId="16" hidden="1">{"'Sheet1'!$L$16"}</definedName>
    <definedName name="_________hu5" localSheetId="17" hidden="1">{"'Sheet1'!$L$16"}</definedName>
    <definedName name="_________hu5" localSheetId="18" hidden="1">{"'Sheet1'!$L$16"}</definedName>
    <definedName name="_________hu5" localSheetId="19" hidden="1">{"'Sheet1'!$L$16"}</definedName>
    <definedName name="_________hu5" hidden="1">{"'Sheet1'!$L$16"}</definedName>
    <definedName name="_________hu6" localSheetId="0" hidden="1">{"'Sheet1'!$L$16"}</definedName>
    <definedName name="_________hu6" localSheetId="1" hidden="1">{"'Sheet1'!$L$16"}</definedName>
    <definedName name="_________hu6" localSheetId="11" hidden="1">{"'Sheet1'!$L$16"}</definedName>
    <definedName name="_________hu6" localSheetId="14" hidden="1">{"'Sheet1'!$L$16"}</definedName>
    <definedName name="_________hu6" localSheetId="15" hidden="1">{"'Sheet1'!$L$16"}</definedName>
    <definedName name="_________hu6" localSheetId="16" hidden="1">{"'Sheet1'!$L$16"}</definedName>
    <definedName name="_________hu6" localSheetId="17" hidden="1">{"'Sheet1'!$L$16"}</definedName>
    <definedName name="_________hu6" localSheetId="18" hidden="1">{"'Sheet1'!$L$16"}</definedName>
    <definedName name="_________hu6" localSheetId="19" hidden="1">{"'Sheet1'!$L$16"}</definedName>
    <definedName name="_________hu6" hidden="1">{"'Sheet1'!$L$16"}</definedName>
    <definedName name="_________M36" localSheetId="0" hidden="1">{"'Sheet1'!$L$16"}</definedName>
    <definedName name="_________M36" localSheetId="1" hidden="1">{"'Sheet1'!$L$16"}</definedName>
    <definedName name="_________M36" localSheetId="11" hidden="1">{"'Sheet1'!$L$16"}</definedName>
    <definedName name="_________M36" localSheetId="14" hidden="1">{"'Sheet1'!$L$16"}</definedName>
    <definedName name="_________M36" localSheetId="15" hidden="1">{"'Sheet1'!$L$16"}</definedName>
    <definedName name="_________M36" localSheetId="16" hidden="1">{"'Sheet1'!$L$16"}</definedName>
    <definedName name="_________M36" localSheetId="17" hidden="1">{"'Sheet1'!$L$16"}</definedName>
    <definedName name="_________M36" localSheetId="18" hidden="1">{"'Sheet1'!$L$16"}</definedName>
    <definedName name="_________M36" localSheetId="19" hidden="1">{"'Sheet1'!$L$16"}</definedName>
    <definedName name="_________M36" hidden="1">{"'Sheet1'!$L$16"}</definedName>
    <definedName name="_________PA3" localSheetId="0" hidden="1">{"'Sheet1'!$L$16"}</definedName>
    <definedName name="_________PA3" localSheetId="1" hidden="1">{"'Sheet1'!$L$16"}</definedName>
    <definedName name="_________PA3" localSheetId="11" hidden="1">{"'Sheet1'!$L$16"}</definedName>
    <definedName name="_________PA3" localSheetId="14" hidden="1">{"'Sheet1'!$L$16"}</definedName>
    <definedName name="_________PA3" localSheetId="15" hidden="1">{"'Sheet1'!$L$16"}</definedName>
    <definedName name="_________PA3" localSheetId="16" hidden="1">{"'Sheet1'!$L$16"}</definedName>
    <definedName name="_________PA3" localSheetId="17" hidden="1">{"'Sheet1'!$L$16"}</definedName>
    <definedName name="_________PA3" localSheetId="18" hidden="1">{"'Sheet1'!$L$16"}</definedName>
    <definedName name="_________PA3" localSheetId="19" hidden="1">{"'Sheet1'!$L$16"}</definedName>
    <definedName name="_________PA3" hidden="1">{"'Sheet1'!$L$16"}</definedName>
    <definedName name="_________Tru21" localSheetId="0" hidden="1">{"'Sheet1'!$L$16"}</definedName>
    <definedName name="_________Tru21" localSheetId="1" hidden="1">{"'Sheet1'!$L$16"}</definedName>
    <definedName name="_________Tru21" localSheetId="11" hidden="1">{"'Sheet1'!$L$16"}</definedName>
    <definedName name="_________Tru21" localSheetId="14" hidden="1">{"'Sheet1'!$L$16"}</definedName>
    <definedName name="_________Tru21" localSheetId="15" hidden="1">{"'Sheet1'!$L$16"}</definedName>
    <definedName name="_________Tru21" localSheetId="16" hidden="1">{"'Sheet1'!$L$16"}</definedName>
    <definedName name="_________Tru21" localSheetId="17" hidden="1">{"'Sheet1'!$L$16"}</definedName>
    <definedName name="_________Tru21" localSheetId="18" hidden="1">{"'Sheet1'!$L$16"}</definedName>
    <definedName name="_________Tru21" localSheetId="19" hidden="1">{"'Sheet1'!$L$16"}</definedName>
    <definedName name="_________Tru21" hidden="1">{"'Sheet1'!$L$16"}</definedName>
    <definedName name="________a1" localSheetId="0" hidden="1">{"'Sheet1'!$L$16"}</definedName>
    <definedName name="________a1" localSheetId="1" hidden="1">{"'Sheet1'!$L$16"}</definedName>
    <definedName name="________a1" localSheetId="11" hidden="1">{"'Sheet1'!$L$16"}</definedName>
    <definedName name="________a1" localSheetId="14" hidden="1">{"'Sheet1'!$L$16"}</definedName>
    <definedName name="________a1" localSheetId="15" hidden="1">{"'Sheet1'!$L$16"}</definedName>
    <definedName name="________a1" localSheetId="16" hidden="1">{"'Sheet1'!$L$16"}</definedName>
    <definedName name="________a1" localSheetId="17" hidden="1">{"'Sheet1'!$L$16"}</definedName>
    <definedName name="________a1" localSheetId="18" hidden="1">{"'Sheet1'!$L$16"}</definedName>
    <definedName name="________a1" localSheetId="19" hidden="1">{"'Sheet1'!$L$16"}</definedName>
    <definedName name="________a1" hidden="1">{"'Sheet1'!$L$16"}</definedName>
    <definedName name="________h1" localSheetId="0" hidden="1">{"'Sheet1'!$L$16"}</definedName>
    <definedName name="________h1" localSheetId="1" hidden="1">{"'Sheet1'!$L$16"}</definedName>
    <definedName name="________h1" localSheetId="11" hidden="1">{"'Sheet1'!$L$16"}</definedName>
    <definedName name="________h1" localSheetId="14" hidden="1">{"'Sheet1'!$L$16"}</definedName>
    <definedName name="________h1" localSheetId="15" hidden="1">{"'Sheet1'!$L$16"}</definedName>
    <definedName name="________h1" localSheetId="16" hidden="1">{"'Sheet1'!$L$16"}</definedName>
    <definedName name="________h1" localSheetId="17" hidden="1">{"'Sheet1'!$L$16"}</definedName>
    <definedName name="________h1" localSheetId="18" hidden="1">{"'Sheet1'!$L$16"}</definedName>
    <definedName name="________h1" localSheetId="19" hidden="1">{"'Sheet1'!$L$16"}</definedName>
    <definedName name="________h1" hidden="1">{"'Sheet1'!$L$16"}</definedName>
    <definedName name="________hu1" localSheetId="0" hidden="1">{"'Sheet1'!$L$16"}</definedName>
    <definedName name="________hu1" localSheetId="1" hidden="1">{"'Sheet1'!$L$16"}</definedName>
    <definedName name="________hu1" localSheetId="11" hidden="1">{"'Sheet1'!$L$16"}</definedName>
    <definedName name="________hu1" localSheetId="14" hidden="1">{"'Sheet1'!$L$16"}</definedName>
    <definedName name="________hu1" localSheetId="15" hidden="1">{"'Sheet1'!$L$16"}</definedName>
    <definedName name="________hu1" localSheetId="16" hidden="1">{"'Sheet1'!$L$16"}</definedName>
    <definedName name="________hu1" localSheetId="17" hidden="1">{"'Sheet1'!$L$16"}</definedName>
    <definedName name="________hu1" localSheetId="18" hidden="1">{"'Sheet1'!$L$16"}</definedName>
    <definedName name="________hu1" localSheetId="19" hidden="1">{"'Sheet1'!$L$16"}</definedName>
    <definedName name="________hu1" hidden="1">{"'Sheet1'!$L$16"}</definedName>
    <definedName name="________hu2" localSheetId="0" hidden="1">{"'Sheet1'!$L$16"}</definedName>
    <definedName name="________hu2" localSheetId="1" hidden="1">{"'Sheet1'!$L$16"}</definedName>
    <definedName name="________hu2" localSheetId="11" hidden="1">{"'Sheet1'!$L$16"}</definedName>
    <definedName name="________hu2" localSheetId="14" hidden="1">{"'Sheet1'!$L$16"}</definedName>
    <definedName name="________hu2" localSheetId="15" hidden="1">{"'Sheet1'!$L$16"}</definedName>
    <definedName name="________hu2" localSheetId="16" hidden="1">{"'Sheet1'!$L$16"}</definedName>
    <definedName name="________hu2" localSheetId="17" hidden="1">{"'Sheet1'!$L$16"}</definedName>
    <definedName name="________hu2" localSheetId="18" hidden="1">{"'Sheet1'!$L$16"}</definedName>
    <definedName name="________hu2" localSheetId="19" hidden="1">{"'Sheet1'!$L$16"}</definedName>
    <definedName name="________hu2" hidden="1">{"'Sheet1'!$L$16"}</definedName>
    <definedName name="________hu5" localSheetId="0" hidden="1">{"'Sheet1'!$L$16"}</definedName>
    <definedName name="________hu5" localSheetId="1" hidden="1">{"'Sheet1'!$L$16"}</definedName>
    <definedName name="________hu5" localSheetId="11" hidden="1">{"'Sheet1'!$L$16"}</definedName>
    <definedName name="________hu5" localSheetId="14" hidden="1">{"'Sheet1'!$L$16"}</definedName>
    <definedName name="________hu5" localSheetId="15" hidden="1">{"'Sheet1'!$L$16"}</definedName>
    <definedName name="________hu5" localSheetId="16" hidden="1">{"'Sheet1'!$L$16"}</definedName>
    <definedName name="________hu5" localSheetId="17" hidden="1">{"'Sheet1'!$L$16"}</definedName>
    <definedName name="________hu5" localSheetId="18" hidden="1">{"'Sheet1'!$L$16"}</definedName>
    <definedName name="________hu5" localSheetId="19" hidden="1">{"'Sheet1'!$L$16"}</definedName>
    <definedName name="________hu5" hidden="1">{"'Sheet1'!$L$16"}</definedName>
    <definedName name="________hu6" localSheetId="0" hidden="1">{"'Sheet1'!$L$16"}</definedName>
    <definedName name="________hu6" localSheetId="1" hidden="1">{"'Sheet1'!$L$16"}</definedName>
    <definedName name="________hu6" localSheetId="11" hidden="1">{"'Sheet1'!$L$16"}</definedName>
    <definedName name="________hu6" localSheetId="14" hidden="1">{"'Sheet1'!$L$16"}</definedName>
    <definedName name="________hu6" localSheetId="15" hidden="1">{"'Sheet1'!$L$16"}</definedName>
    <definedName name="________hu6" localSheetId="16" hidden="1">{"'Sheet1'!$L$16"}</definedName>
    <definedName name="________hu6" localSheetId="17" hidden="1">{"'Sheet1'!$L$16"}</definedName>
    <definedName name="________hu6" localSheetId="18" hidden="1">{"'Sheet1'!$L$16"}</definedName>
    <definedName name="________hu6" localSheetId="19" hidden="1">{"'Sheet1'!$L$16"}</definedName>
    <definedName name="________hu6" hidden="1">{"'Sheet1'!$L$16"}</definedName>
    <definedName name="_______a1" localSheetId="0" hidden="1">{"'Sheet1'!$L$16"}</definedName>
    <definedName name="_______a1" localSheetId="1" hidden="1">{"'Sheet1'!$L$16"}</definedName>
    <definedName name="_______a1" localSheetId="11" hidden="1">{"'Sheet1'!$L$16"}</definedName>
    <definedName name="_______a1" localSheetId="14" hidden="1">{"'Sheet1'!$L$16"}</definedName>
    <definedName name="_______a1" localSheetId="15" hidden="1">{"'Sheet1'!$L$16"}</definedName>
    <definedName name="_______a1" localSheetId="16" hidden="1">{"'Sheet1'!$L$16"}</definedName>
    <definedName name="_______a1" localSheetId="17" hidden="1">{"'Sheet1'!$L$16"}</definedName>
    <definedName name="_______a1" localSheetId="18" hidden="1">{"'Sheet1'!$L$16"}</definedName>
    <definedName name="_______a1" localSheetId="19" hidden="1">{"'Sheet1'!$L$16"}</definedName>
    <definedName name="_______a1" hidden="1">{"'Sheet1'!$L$16"}</definedName>
    <definedName name="_______a129" localSheetId="0" hidden="1">{"Offgrid",#N/A,FALSE,"OFFGRID";"Region",#N/A,FALSE,"REGION";"Offgrid -2",#N/A,FALSE,"OFFGRID";"WTP",#N/A,FALSE,"WTP";"WTP -2",#N/A,FALSE,"WTP";"Project",#N/A,FALSE,"PROJECT";"Summary -2",#N/A,FALSE,"SUMMARY"}</definedName>
    <definedName name="_______a129" localSheetId="1" hidden="1">{"Offgrid",#N/A,FALSE,"OFFGRID";"Region",#N/A,FALSE,"REGION";"Offgrid -2",#N/A,FALSE,"OFFGRID";"WTP",#N/A,FALSE,"WTP";"WTP -2",#N/A,FALSE,"WTP";"Project",#N/A,FALSE,"PROJECT";"Summary -2",#N/A,FALSE,"SUMMARY"}</definedName>
    <definedName name="_______a129" localSheetId="7" hidden="1">{"Offgrid",#N/A,FALSE,"OFFGRID";"Region",#N/A,FALSE,"REGION";"Offgrid -2",#N/A,FALSE,"OFFGRID";"WTP",#N/A,FALSE,"WTP";"WTP -2",#N/A,FALSE,"WTP";"Project",#N/A,FALSE,"PROJECT";"Summary -2",#N/A,FALSE,"SUMMARY"}</definedName>
    <definedName name="_______a129" localSheetId="8" hidden="1">{"Offgrid",#N/A,FALSE,"OFFGRID";"Region",#N/A,FALSE,"REGION";"Offgrid -2",#N/A,FALSE,"OFFGRID";"WTP",#N/A,FALSE,"WTP";"WTP -2",#N/A,FALSE,"WTP";"Project",#N/A,FALSE,"PROJECT";"Summary -2",#N/A,FALSE,"SUMMARY"}</definedName>
    <definedName name="_______a129" localSheetId="11" hidden="1">{"Offgrid",#N/A,FALSE,"OFFGRID";"Region",#N/A,FALSE,"REGION";"Offgrid -2",#N/A,FALSE,"OFFGRID";"WTP",#N/A,FALSE,"WTP";"WTP -2",#N/A,FALSE,"WTP";"Project",#N/A,FALSE,"PROJECT";"Summary -2",#N/A,FALSE,"SUMMARY"}</definedName>
    <definedName name="_______a129" localSheetId="14" hidden="1">{"Offgrid",#N/A,FALSE,"OFFGRID";"Region",#N/A,FALSE,"REGION";"Offgrid -2",#N/A,FALSE,"OFFGRID";"WTP",#N/A,FALSE,"WTP";"WTP -2",#N/A,FALSE,"WTP";"Project",#N/A,FALSE,"PROJECT";"Summary -2",#N/A,FALSE,"SUMMARY"}</definedName>
    <definedName name="_______a129" localSheetId="15" hidden="1">{"Offgrid",#N/A,FALSE,"OFFGRID";"Region",#N/A,FALSE,"REGION";"Offgrid -2",#N/A,FALSE,"OFFGRID";"WTP",#N/A,FALSE,"WTP";"WTP -2",#N/A,FALSE,"WTP";"Project",#N/A,FALSE,"PROJECT";"Summary -2",#N/A,FALSE,"SUMMARY"}</definedName>
    <definedName name="_______a129" localSheetId="16" hidden="1">{"Offgrid",#N/A,FALSE,"OFFGRID";"Region",#N/A,FALSE,"REGION";"Offgrid -2",#N/A,FALSE,"OFFGRID";"WTP",#N/A,FALSE,"WTP";"WTP -2",#N/A,FALSE,"WTP";"Project",#N/A,FALSE,"PROJECT";"Summary -2",#N/A,FALSE,"SUMMARY"}</definedName>
    <definedName name="_______a129" localSheetId="17" hidden="1">{"Offgrid",#N/A,FALSE,"OFFGRID";"Region",#N/A,FALSE,"REGION";"Offgrid -2",#N/A,FALSE,"OFFGRID";"WTP",#N/A,FALSE,"WTP";"WTP -2",#N/A,FALSE,"WTP";"Project",#N/A,FALSE,"PROJECT";"Summary -2",#N/A,FALSE,"SUMMARY"}</definedName>
    <definedName name="_______a129" localSheetId="18" hidden="1">{"Offgrid",#N/A,FALSE,"OFFGRID";"Region",#N/A,FALSE,"REGION";"Offgrid -2",#N/A,FALSE,"OFFGRID";"WTP",#N/A,FALSE,"WTP";"WTP -2",#N/A,FALSE,"WTP";"Project",#N/A,FALSE,"PROJECT";"Summary -2",#N/A,FALSE,"SUMMARY"}</definedName>
    <definedName name="_______a129" localSheetId="19" hidden="1">{"Offgrid",#N/A,FALSE,"OFFGRID";"Region",#N/A,FALSE,"REGION";"Offgrid -2",#N/A,FALSE,"OFFGRID";"WTP",#N/A,FALSE,"WTP";"WTP -2",#N/A,FALSE,"WTP";"Project",#N/A,FALSE,"PROJECT";"Summary -2",#N/A,FALSE,"SUMMARY"}</definedName>
    <definedName name="_______a129" hidden="1">{"Offgrid",#N/A,FALSE,"OFFGRID";"Region",#N/A,FALSE,"REGION";"Offgrid -2",#N/A,FALSE,"OFFGRID";"WTP",#N/A,FALSE,"WTP";"WTP -2",#N/A,FALSE,"WTP";"Project",#N/A,FALSE,"PROJECT";"Summary -2",#N/A,FALSE,"SUMMARY"}</definedName>
    <definedName name="_______a130" localSheetId="0" hidden="1">{"Offgrid",#N/A,FALSE,"OFFGRID";"Region",#N/A,FALSE,"REGION";"Offgrid -2",#N/A,FALSE,"OFFGRID";"WTP",#N/A,FALSE,"WTP";"WTP -2",#N/A,FALSE,"WTP";"Project",#N/A,FALSE,"PROJECT";"Summary -2",#N/A,FALSE,"SUMMARY"}</definedName>
    <definedName name="_______a130" localSheetId="1" hidden="1">{"Offgrid",#N/A,FALSE,"OFFGRID";"Region",#N/A,FALSE,"REGION";"Offgrid -2",#N/A,FALSE,"OFFGRID";"WTP",#N/A,FALSE,"WTP";"WTP -2",#N/A,FALSE,"WTP";"Project",#N/A,FALSE,"PROJECT";"Summary -2",#N/A,FALSE,"SUMMARY"}</definedName>
    <definedName name="_______a130" localSheetId="7" hidden="1">{"Offgrid",#N/A,FALSE,"OFFGRID";"Region",#N/A,FALSE,"REGION";"Offgrid -2",#N/A,FALSE,"OFFGRID";"WTP",#N/A,FALSE,"WTP";"WTP -2",#N/A,FALSE,"WTP";"Project",#N/A,FALSE,"PROJECT";"Summary -2",#N/A,FALSE,"SUMMARY"}</definedName>
    <definedName name="_______a130" localSheetId="8" hidden="1">{"Offgrid",#N/A,FALSE,"OFFGRID";"Region",#N/A,FALSE,"REGION";"Offgrid -2",#N/A,FALSE,"OFFGRID";"WTP",#N/A,FALSE,"WTP";"WTP -2",#N/A,FALSE,"WTP";"Project",#N/A,FALSE,"PROJECT";"Summary -2",#N/A,FALSE,"SUMMARY"}</definedName>
    <definedName name="_______a130" localSheetId="11" hidden="1">{"Offgrid",#N/A,FALSE,"OFFGRID";"Region",#N/A,FALSE,"REGION";"Offgrid -2",#N/A,FALSE,"OFFGRID";"WTP",#N/A,FALSE,"WTP";"WTP -2",#N/A,FALSE,"WTP";"Project",#N/A,FALSE,"PROJECT";"Summary -2",#N/A,FALSE,"SUMMARY"}</definedName>
    <definedName name="_______a130" localSheetId="14" hidden="1">{"Offgrid",#N/A,FALSE,"OFFGRID";"Region",#N/A,FALSE,"REGION";"Offgrid -2",#N/A,FALSE,"OFFGRID";"WTP",#N/A,FALSE,"WTP";"WTP -2",#N/A,FALSE,"WTP";"Project",#N/A,FALSE,"PROJECT";"Summary -2",#N/A,FALSE,"SUMMARY"}</definedName>
    <definedName name="_______a130" localSheetId="15" hidden="1">{"Offgrid",#N/A,FALSE,"OFFGRID";"Region",#N/A,FALSE,"REGION";"Offgrid -2",#N/A,FALSE,"OFFGRID";"WTP",#N/A,FALSE,"WTP";"WTP -2",#N/A,FALSE,"WTP";"Project",#N/A,FALSE,"PROJECT";"Summary -2",#N/A,FALSE,"SUMMARY"}</definedName>
    <definedName name="_______a130" localSheetId="16" hidden="1">{"Offgrid",#N/A,FALSE,"OFFGRID";"Region",#N/A,FALSE,"REGION";"Offgrid -2",#N/A,FALSE,"OFFGRID";"WTP",#N/A,FALSE,"WTP";"WTP -2",#N/A,FALSE,"WTP";"Project",#N/A,FALSE,"PROJECT";"Summary -2",#N/A,FALSE,"SUMMARY"}</definedName>
    <definedName name="_______a130" localSheetId="17" hidden="1">{"Offgrid",#N/A,FALSE,"OFFGRID";"Region",#N/A,FALSE,"REGION";"Offgrid -2",#N/A,FALSE,"OFFGRID";"WTP",#N/A,FALSE,"WTP";"WTP -2",#N/A,FALSE,"WTP";"Project",#N/A,FALSE,"PROJECT";"Summary -2",#N/A,FALSE,"SUMMARY"}</definedName>
    <definedName name="_______a130" localSheetId="18" hidden="1">{"Offgrid",#N/A,FALSE,"OFFGRID";"Region",#N/A,FALSE,"REGION";"Offgrid -2",#N/A,FALSE,"OFFGRID";"WTP",#N/A,FALSE,"WTP";"WTP -2",#N/A,FALSE,"WTP";"Project",#N/A,FALSE,"PROJECT";"Summary -2",#N/A,FALSE,"SUMMARY"}</definedName>
    <definedName name="_______a130" localSheetId="19"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_ban2" localSheetId="0" hidden="1">{"'Sheet1'!$L$16"}</definedName>
    <definedName name="_______ban2" localSheetId="1" hidden="1">{"'Sheet1'!$L$16"}</definedName>
    <definedName name="_______ban2" localSheetId="11" hidden="1">{"'Sheet1'!$L$16"}</definedName>
    <definedName name="_______ban2" localSheetId="14" hidden="1">{"'Sheet1'!$L$16"}</definedName>
    <definedName name="_______ban2" localSheetId="15" hidden="1">{"'Sheet1'!$L$16"}</definedName>
    <definedName name="_______ban2" localSheetId="16" hidden="1">{"'Sheet1'!$L$16"}</definedName>
    <definedName name="_______ban2" localSheetId="17" hidden="1">{"'Sheet1'!$L$16"}</definedName>
    <definedName name="_______ban2" localSheetId="18" hidden="1">{"'Sheet1'!$L$16"}</definedName>
    <definedName name="_______ban2" localSheetId="19" hidden="1">{"'Sheet1'!$L$16"}</definedName>
    <definedName name="_______ban2" hidden="1">{"'Sheet1'!$L$16"}</definedName>
    <definedName name="_______h1" localSheetId="0" hidden="1">{"'Sheet1'!$L$16"}</definedName>
    <definedName name="_______h1" localSheetId="1" hidden="1">{"'Sheet1'!$L$16"}</definedName>
    <definedName name="_______h1" localSheetId="11" hidden="1">{"'Sheet1'!$L$16"}</definedName>
    <definedName name="_______h1" localSheetId="14" hidden="1">{"'Sheet1'!$L$16"}</definedName>
    <definedName name="_______h1" localSheetId="15" hidden="1">{"'Sheet1'!$L$16"}</definedName>
    <definedName name="_______h1" localSheetId="16" hidden="1">{"'Sheet1'!$L$16"}</definedName>
    <definedName name="_______h1" localSheetId="17" hidden="1">{"'Sheet1'!$L$16"}</definedName>
    <definedName name="_______h1" localSheetId="18" hidden="1">{"'Sheet1'!$L$16"}</definedName>
    <definedName name="_______h1" localSheetId="19" hidden="1">{"'Sheet1'!$L$16"}</definedName>
    <definedName name="_______h1" hidden="1">{"'Sheet1'!$L$16"}</definedName>
    <definedName name="_______hu1" localSheetId="0" hidden="1">{"'Sheet1'!$L$16"}</definedName>
    <definedName name="_______hu1" localSheetId="1" hidden="1">{"'Sheet1'!$L$16"}</definedName>
    <definedName name="_______hu1" localSheetId="11" hidden="1">{"'Sheet1'!$L$16"}</definedName>
    <definedName name="_______hu1" localSheetId="14" hidden="1">{"'Sheet1'!$L$16"}</definedName>
    <definedName name="_______hu1" localSheetId="15" hidden="1">{"'Sheet1'!$L$16"}</definedName>
    <definedName name="_______hu1" localSheetId="16" hidden="1">{"'Sheet1'!$L$16"}</definedName>
    <definedName name="_______hu1" localSheetId="17" hidden="1">{"'Sheet1'!$L$16"}</definedName>
    <definedName name="_______hu1" localSheetId="18" hidden="1">{"'Sheet1'!$L$16"}</definedName>
    <definedName name="_______hu1" localSheetId="19" hidden="1">{"'Sheet1'!$L$16"}</definedName>
    <definedName name="_______hu1" hidden="1">{"'Sheet1'!$L$16"}</definedName>
    <definedName name="_______hu2" localSheetId="0" hidden="1">{"'Sheet1'!$L$16"}</definedName>
    <definedName name="_______hu2" localSheetId="1" hidden="1">{"'Sheet1'!$L$16"}</definedName>
    <definedName name="_______hu2" localSheetId="11" hidden="1">{"'Sheet1'!$L$16"}</definedName>
    <definedName name="_______hu2" localSheetId="14" hidden="1">{"'Sheet1'!$L$16"}</definedName>
    <definedName name="_______hu2" localSheetId="15" hidden="1">{"'Sheet1'!$L$16"}</definedName>
    <definedName name="_______hu2" localSheetId="16" hidden="1">{"'Sheet1'!$L$16"}</definedName>
    <definedName name="_______hu2" localSheetId="17" hidden="1">{"'Sheet1'!$L$16"}</definedName>
    <definedName name="_______hu2" localSheetId="18" hidden="1">{"'Sheet1'!$L$16"}</definedName>
    <definedName name="_______hu2" localSheetId="19" hidden="1">{"'Sheet1'!$L$16"}</definedName>
    <definedName name="_______hu2" hidden="1">{"'Sheet1'!$L$16"}</definedName>
    <definedName name="_______hu5" localSheetId="0" hidden="1">{"'Sheet1'!$L$16"}</definedName>
    <definedName name="_______hu5" localSheetId="1" hidden="1">{"'Sheet1'!$L$16"}</definedName>
    <definedName name="_______hu5" localSheetId="11" hidden="1">{"'Sheet1'!$L$16"}</definedName>
    <definedName name="_______hu5" localSheetId="14" hidden="1">{"'Sheet1'!$L$16"}</definedName>
    <definedName name="_______hu5" localSheetId="15" hidden="1">{"'Sheet1'!$L$16"}</definedName>
    <definedName name="_______hu5" localSheetId="16" hidden="1">{"'Sheet1'!$L$16"}</definedName>
    <definedName name="_______hu5" localSheetId="17" hidden="1">{"'Sheet1'!$L$16"}</definedName>
    <definedName name="_______hu5" localSheetId="18" hidden="1">{"'Sheet1'!$L$16"}</definedName>
    <definedName name="_______hu5" localSheetId="19" hidden="1">{"'Sheet1'!$L$16"}</definedName>
    <definedName name="_______hu5" hidden="1">{"'Sheet1'!$L$16"}</definedName>
    <definedName name="_______hu6" localSheetId="0" hidden="1">{"'Sheet1'!$L$16"}</definedName>
    <definedName name="_______hu6" localSheetId="1" hidden="1">{"'Sheet1'!$L$16"}</definedName>
    <definedName name="_______hu6" localSheetId="11" hidden="1">{"'Sheet1'!$L$16"}</definedName>
    <definedName name="_______hu6" localSheetId="14" hidden="1">{"'Sheet1'!$L$16"}</definedName>
    <definedName name="_______hu6" localSheetId="15" hidden="1">{"'Sheet1'!$L$16"}</definedName>
    <definedName name="_______hu6" localSheetId="16" hidden="1">{"'Sheet1'!$L$16"}</definedName>
    <definedName name="_______hu6" localSheetId="17" hidden="1">{"'Sheet1'!$L$16"}</definedName>
    <definedName name="_______hu6" localSheetId="18" hidden="1">{"'Sheet1'!$L$16"}</definedName>
    <definedName name="_______hu6" localSheetId="19" hidden="1">{"'Sheet1'!$L$16"}</definedName>
    <definedName name="_______hu6" hidden="1">{"'Sheet1'!$L$16"}</definedName>
    <definedName name="_______M36" localSheetId="0" hidden="1">{"'Sheet1'!$L$16"}</definedName>
    <definedName name="_______M36" localSheetId="1" hidden="1">{"'Sheet1'!$L$16"}</definedName>
    <definedName name="_______M36" localSheetId="11" hidden="1">{"'Sheet1'!$L$16"}</definedName>
    <definedName name="_______M36" localSheetId="14" hidden="1">{"'Sheet1'!$L$16"}</definedName>
    <definedName name="_______M36" localSheetId="15" hidden="1">{"'Sheet1'!$L$16"}</definedName>
    <definedName name="_______M36" localSheetId="16" hidden="1">{"'Sheet1'!$L$16"}</definedName>
    <definedName name="_______M36" localSheetId="17" hidden="1">{"'Sheet1'!$L$16"}</definedName>
    <definedName name="_______M36" localSheetId="18" hidden="1">{"'Sheet1'!$L$16"}</definedName>
    <definedName name="_______M36" localSheetId="19" hidden="1">{"'Sheet1'!$L$16"}</definedName>
    <definedName name="_______M36" hidden="1">{"'Sheet1'!$L$16"}</definedName>
    <definedName name="_______PA3" localSheetId="0" hidden="1">{"'Sheet1'!$L$16"}</definedName>
    <definedName name="_______PA3" localSheetId="1" hidden="1">{"'Sheet1'!$L$16"}</definedName>
    <definedName name="_______PA3" localSheetId="11" hidden="1">{"'Sheet1'!$L$16"}</definedName>
    <definedName name="_______PA3" localSheetId="14" hidden="1">{"'Sheet1'!$L$16"}</definedName>
    <definedName name="_______PA3" localSheetId="15" hidden="1">{"'Sheet1'!$L$16"}</definedName>
    <definedName name="_______PA3" localSheetId="16" hidden="1">{"'Sheet1'!$L$16"}</definedName>
    <definedName name="_______PA3" localSheetId="17" hidden="1">{"'Sheet1'!$L$16"}</definedName>
    <definedName name="_______PA3" localSheetId="18" hidden="1">{"'Sheet1'!$L$16"}</definedName>
    <definedName name="_______PA3" localSheetId="19" hidden="1">{"'Sheet1'!$L$16"}</definedName>
    <definedName name="_______PA3" hidden="1">{"'Sheet1'!$L$16"}</definedName>
    <definedName name="_______Tru21" localSheetId="0" hidden="1">{"'Sheet1'!$L$16"}</definedName>
    <definedName name="_______Tru21" localSheetId="1" hidden="1">{"'Sheet1'!$L$16"}</definedName>
    <definedName name="_______Tru21" localSheetId="11" hidden="1">{"'Sheet1'!$L$16"}</definedName>
    <definedName name="_______Tru21" localSheetId="14" hidden="1">{"'Sheet1'!$L$16"}</definedName>
    <definedName name="_______Tru21" localSheetId="15" hidden="1">{"'Sheet1'!$L$16"}</definedName>
    <definedName name="_______Tru21" localSheetId="16" hidden="1">{"'Sheet1'!$L$16"}</definedName>
    <definedName name="_______Tru21" localSheetId="17" hidden="1">{"'Sheet1'!$L$16"}</definedName>
    <definedName name="_______Tru21" localSheetId="18" hidden="1">{"'Sheet1'!$L$16"}</definedName>
    <definedName name="_______Tru21" localSheetId="19" hidden="1">{"'Sheet1'!$L$16"}</definedName>
    <definedName name="_______Tru21" hidden="1">{"'Sheet1'!$L$16"}</definedName>
    <definedName name="______a1" localSheetId="0" hidden="1">{"'Sheet1'!$L$16"}</definedName>
    <definedName name="______a1" localSheetId="1" hidden="1">{"'Sheet1'!$L$16"}</definedName>
    <definedName name="______a1" localSheetId="11" hidden="1">{"'Sheet1'!$L$16"}</definedName>
    <definedName name="______a1" localSheetId="14" hidden="1">{"'Sheet1'!$L$16"}</definedName>
    <definedName name="______a1" localSheetId="15" hidden="1">{"'Sheet1'!$L$16"}</definedName>
    <definedName name="______a1" localSheetId="16" hidden="1">{"'Sheet1'!$L$16"}</definedName>
    <definedName name="______a1" localSheetId="17" hidden="1">{"'Sheet1'!$L$16"}</definedName>
    <definedName name="______a1" localSheetId="18" hidden="1">{"'Sheet1'!$L$16"}</definedName>
    <definedName name="______a1" localSheetId="19" hidden="1">{"'Sheet1'!$L$16"}</definedName>
    <definedName name="______a1" hidden="1">{"'Sheet1'!$L$16"}</definedName>
    <definedName name="______B1" localSheetId="0" hidden="1">{"'Sheet1'!$L$16"}</definedName>
    <definedName name="______B1" localSheetId="1" hidden="1">{"'Sheet1'!$L$16"}</definedName>
    <definedName name="______B1" localSheetId="11" hidden="1">{"'Sheet1'!$L$16"}</definedName>
    <definedName name="______B1" localSheetId="14" hidden="1">{"'Sheet1'!$L$16"}</definedName>
    <definedName name="______B1" localSheetId="15" hidden="1">{"'Sheet1'!$L$16"}</definedName>
    <definedName name="______B1" localSheetId="16" hidden="1">{"'Sheet1'!$L$16"}</definedName>
    <definedName name="______B1" localSheetId="17" hidden="1">{"'Sheet1'!$L$16"}</definedName>
    <definedName name="______B1" localSheetId="18" hidden="1">{"'Sheet1'!$L$16"}</definedName>
    <definedName name="______B1" localSheetId="19" hidden="1">{"'Sheet1'!$L$16"}</definedName>
    <definedName name="______B1" hidden="1">{"'Sheet1'!$L$16"}</definedName>
    <definedName name="______ban2" localSheetId="0" hidden="1">{"'Sheet1'!$L$16"}</definedName>
    <definedName name="______ban2" localSheetId="1" hidden="1">{"'Sheet1'!$L$16"}</definedName>
    <definedName name="______ban2" localSheetId="11" hidden="1">{"'Sheet1'!$L$16"}</definedName>
    <definedName name="______ban2" localSheetId="14" hidden="1">{"'Sheet1'!$L$16"}</definedName>
    <definedName name="______ban2" localSheetId="15" hidden="1">{"'Sheet1'!$L$16"}</definedName>
    <definedName name="______ban2" localSheetId="16" hidden="1">{"'Sheet1'!$L$16"}</definedName>
    <definedName name="______ban2" localSheetId="17" hidden="1">{"'Sheet1'!$L$16"}</definedName>
    <definedName name="______ban2" localSheetId="18" hidden="1">{"'Sheet1'!$L$16"}</definedName>
    <definedName name="______ban2" localSheetId="19" hidden="1">{"'Sheet1'!$L$16"}</definedName>
    <definedName name="______ban2" hidden="1">{"'Sheet1'!$L$16"}</definedName>
    <definedName name="______Goi8" localSheetId="0" hidden="1">{"'Sheet1'!$L$16"}</definedName>
    <definedName name="______Goi8" localSheetId="1" hidden="1">{"'Sheet1'!$L$16"}</definedName>
    <definedName name="______Goi8" localSheetId="7" hidden="1">{"'Sheet1'!$L$16"}</definedName>
    <definedName name="______Goi8" localSheetId="8" hidden="1">{"'Sheet1'!$L$16"}</definedName>
    <definedName name="______Goi8" localSheetId="11" hidden="1">{"'Sheet1'!$L$16"}</definedName>
    <definedName name="______Goi8" localSheetId="14" hidden="1">{"'Sheet1'!$L$16"}</definedName>
    <definedName name="______Goi8" localSheetId="15" hidden="1">{"'Sheet1'!$L$16"}</definedName>
    <definedName name="______Goi8" localSheetId="16" hidden="1">{"'Sheet1'!$L$16"}</definedName>
    <definedName name="______Goi8" localSheetId="17" hidden="1">{"'Sheet1'!$L$16"}</definedName>
    <definedName name="______Goi8" localSheetId="18" hidden="1">{"'Sheet1'!$L$16"}</definedName>
    <definedName name="______Goi8" localSheetId="19" hidden="1">{"'Sheet1'!$L$16"}</definedName>
    <definedName name="______Goi8" hidden="1">{"'Sheet1'!$L$16"}</definedName>
    <definedName name="______h1" localSheetId="0" hidden="1">{"'Sheet1'!$L$16"}</definedName>
    <definedName name="______h1" localSheetId="1" hidden="1">{"'Sheet1'!$L$16"}</definedName>
    <definedName name="______h1" localSheetId="11" hidden="1">{"'Sheet1'!$L$16"}</definedName>
    <definedName name="______h1" localSheetId="14" hidden="1">{"'Sheet1'!$L$16"}</definedName>
    <definedName name="______h1" localSheetId="15" hidden="1">{"'Sheet1'!$L$16"}</definedName>
    <definedName name="______h1" localSheetId="16" hidden="1">{"'Sheet1'!$L$16"}</definedName>
    <definedName name="______h1" localSheetId="17" hidden="1">{"'Sheet1'!$L$16"}</definedName>
    <definedName name="______h1" localSheetId="18" hidden="1">{"'Sheet1'!$L$16"}</definedName>
    <definedName name="______h1" localSheetId="19" hidden="1">{"'Sheet1'!$L$16"}</definedName>
    <definedName name="______h1" hidden="1">{"'Sheet1'!$L$16"}</definedName>
    <definedName name="______hu1" localSheetId="0" hidden="1">{"'Sheet1'!$L$16"}</definedName>
    <definedName name="______hu1" localSheetId="1" hidden="1">{"'Sheet1'!$L$16"}</definedName>
    <definedName name="______hu1" localSheetId="11" hidden="1">{"'Sheet1'!$L$16"}</definedName>
    <definedName name="______hu1" localSheetId="14" hidden="1">{"'Sheet1'!$L$16"}</definedName>
    <definedName name="______hu1" localSheetId="15" hidden="1">{"'Sheet1'!$L$16"}</definedName>
    <definedName name="______hu1" localSheetId="16" hidden="1">{"'Sheet1'!$L$16"}</definedName>
    <definedName name="______hu1" localSheetId="17" hidden="1">{"'Sheet1'!$L$16"}</definedName>
    <definedName name="______hu1" localSheetId="18" hidden="1">{"'Sheet1'!$L$16"}</definedName>
    <definedName name="______hu1" localSheetId="19" hidden="1">{"'Sheet1'!$L$16"}</definedName>
    <definedName name="______hu1" hidden="1">{"'Sheet1'!$L$16"}</definedName>
    <definedName name="______hu2" localSheetId="0" hidden="1">{"'Sheet1'!$L$16"}</definedName>
    <definedName name="______hu2" localSheetId="1" hidden="1">{"'Sheet1'!$L$16"}</definedName>
    <definedName name="______hu2" localSheetId="11" hidden="1">{"'Sheet1'!$L$16"}</definedName>
    <definedName name="______hu2" localSheetId="14" hidden="1">{"'Sheet1'!$L$16"}</definedName>
    <definedName name="______hu2" localSheetId="15" hidden="1">{"'Sheet1'!$L$16"}</definedName>
    <definedName name="______hu2" localSheetId="16" hidden="1">{"'Sheet1'!$L$16"}</definedName>
    <definedName name="______hu2" localSheetId="17" hidden="1">{"'Sheet1'!$L$16"}</definedName>
    <definedName name="______hu2" localSheetId="18" hidden="1">{"'Sheet1'!$L$16"}</definedName>
    <definedName name="______hu2" localSheetId="19" hidden="1">{"'Sheet1'!$L$16"}</definedName>
    <definedName name="______hu2" hidden="1">{"'Sheet1'!$L$16"}</definedName>
    <definedName name="______hu5" localSheetId="0" hidden="1">{"'Sheet1'!$L$16"}</definedName>
    <definedName name="______hu5" localSheetId="1" hidden="1">{"'Sheet1'!$L$16"}</definedName>
    <definedName name="______hu5" localSheetId="11" hidden="1">{"'Sheet1'!$L$16"}</definedName>
    <definedName name="______hu5" localSheetId="14" hidden="1">{"'Sheet1'!$L$16"}</definedName>
    <definedName name="______hu5" localSheetId="15" hidden="1">{"'Sheet1'!$L$16"}</definedName>
    <definedName name="______hu5" localSheetId="16" hidden="1">{"'Sheet1'!$L$16"}</definedName>
    <definedName name="______hu5" localSheetId="17" hidden="1">{"'Sheet1'!$L$16"}</definedName>
    <definedName name="______hu5" localSheetId="18" hidden="1">{"'Sheet1'!$L$16"}</definedName>
    <definedName name="______hu5" localSheetId="19" hidden="1">{"'Sheet1'!$L$16"}</definedName>
    <definedName name="______hu5" hidden="1">{"'Sheet1'!$L$16"}</definedName>
    <definedName name="______hu6" localSheetId="0" hidden="1">{"'Sheet1'!$L$16"}</definedName>
    <definedName name="______hu6" localSheetId="1" hidden="1">{"'Sheet1'!$L$16"}</definedName>
    <definedName name="______hu6" localSheetId="11" hidden="1">{"'Sheet1'!$L$16"}</definedName>
    <definedName name="______hu6" localSheetId="14" hidden="1">{"'Sheet1'!$L$16"}</definedName>
    <definedName name="______hu6" localSheetId="15" hidden="1">{"'Sheet1'!$L$16"}</definedName>
    <definedName name="______hu6" localSheetId="16" hidden="1">{"'Sheet1'!$L$16"}</definedName>
    <definedName name="______hu6" localSheetId="17" hidden="1">{"'Sheet1'!$L$16"}</definedName>
    <definedName name="______hu6" localSheetId="18" hidden="1">{"'Sheet1'!$L$16"}</definedName>
    <definedName name="______hu6" localSheetId="19" hidden="1">{"'Sheet1'!$L$16"}</definedName>
    <definedName name="______hu6" hidden="1">{"'Sheet1'!$L$16"}</definedName>
    <definedName name="______M36" localSheetId="0" hidden="1">{"'Sheet1'!$L$16"}</definedName>
    <definedName name="______M36" localSheetId="1" hidden="1">{"'Sheet1'!$L$16"}</definedName>
    <definedName name="______M36" localSheetId="11" hidden="1">{"'Sheet1'!$L$16"}</definedName>
    <definedName name="______M36" localSheetId="14" hidden="1">{"'Sheet1'!$L$16"}</definedName>
    <definedName name="______M36" localSheetId="15" hidden="1">{"'Sheet1'!$L$16"}</definedName>
    <definedName name="______M36" localSheetId="16" hidden="1">{"'Sheet1'!$L$16"}</definedName>
    <definedName name="______M36" localSheetId="17" hidden="1">{"'Sheet1'!$L$16"}</definedName>
    <definedName name="______M36" localSheetId="18" hidden="1">{"'Sheet1'!$L$16"}</definedName>
    <definedName name="______M36" localSheetId="19" hidden="1">{"'Sheet1'!$L$16"}</definedName>
    <definedName name="______M36" hidden="1">{"'Sheet1'!$L$16"}</definedName>
    <definedName name="______PA3" localSheetId="0" hidden="1">{"'Sheet1'!$L$16"}</definedName>
    <definedName name="______PA3" localSheetId="1" hidden="1">{"'Sheet1'!$L$16"}</definedName>
    <definedName name="______PA3" localSheetId="7" hidden="1">{"'Sheet1'!$L$16"}</definedName>
    <definedName name="______PA3" localSheetId="8" hidden="1">{"'Sheet1'!$L$16"}</definedName>
    <definedName name="______PA3" localSheetId="11" hidden="1">{"'Sheet1'!$L$16"}</definedName>
    <definedName name="______PA3" localSheetId="14" hidden="1">{"'Sheet1'!$L$16"}</definedName>
    <definedName name="______PA3" localSheetId="15" hidden="1">{"'Sheet1'!$L$16"}</definedName>
    <definedName name="______PA3" localSheetId="16" hidden="1">{"'Sheet1'!$L$16"}</definedName>
    <definedName name="______PA3" localSheetId="17" hidden="1">{"'Sheet1'!$L$16"}</definedName>
    <definedName name="______PA3" localSheetId="18" hidden="1">{"'Sheet1'!$L$16"}</definedName>
    <definedName name="______PA3" localSheetId="19" hidden="1">{"'Sheet1'!$L$16"}</definedName>
    <definedName name="______PA3" hidden="1">{"'Sheet1'!$L$16"}</definedName>
    <definedName name="______Pl2" localSheetId="0" hidden="1">{"'Sheet1'!$L$16"}</definedName>
    <definedName name="______Pl2" localSheetId="1" hidden="1">{"'Sheet1'!$L$16"}</definedName>
    <definedName name="______Pl2" localSheetId="11" hidden="1">{"'Sheet1'!$L$16"}</definedName>
    <definedName name="______Pl2" localSheetId="14" hidden="1">{"'Sheet1'!$L$16"}</definedName>
    <definedName name="______Pl2" localSheetId="15" hidden="1">{"'Sheet1'!$L$16"}</definedName>
    <definedName name="______Pl2" localSheetId="16" hidden="1">{"'Sheet1'!$L$16"}</definedName>
    <definedName name="______Pl2" localSheetId="17" hidden="1">{"'Sheet1'!$L$16"}</definedName>
    <definedName name="______Pl2" localSheetId="18" hidden="1">{"'Sheet1'!$L$16"}</definedName>
    <definedName name="______Pl2" localSheetId="19" hidden="1">{"'Sheet1'!$L$16"}</definedName>
    <definedName name="______Pl2" hidden="1">{"'Sheet1'!$L$16"}</definedName>
    <definedName name="______Tru21" localSheetId="0" hidden="1">{"'Sheet1'!$L$16"}</definedName>
    <definedName name="______Tru21" localSheetId="1" hidden="1">{"'Sheet1'!$L$16"}</definedName>
    <definedName name="______Tru21" localSheetId="11" hidden="1">{"'Sheet1'!$L$16"}</definedName>
    <definedName name="______Tru21" localSheetId="14" hidden="1">{"'Sheet1'!$L$16"}</definedName>
    <definedName name="______Tru21" localSheetId="15" hidden="1">{"'Sheet1'!$L$16"}</definedName>
    <definedName name="______Tru21" localSheetId="16" hidden="1">{"'Sheet1'!$L$16"}</definedName>
    <definedName name="______Tru21" localSheetId="17" hidden="1">{"'Sheet1'!$L$16"}</definedName>
    <definedName name="______Tru21" localSheetId="18" hidden="1">{"'Sheet1'!$L$16"}</definedName>
    <definedName name="______Tru21" localSheetId="19" hidden="1">{"'Sheet1'!$L$16"}</definedName>
    <definedName name="______Tru21" hidden="1">{"'Sheet1'!$L$16"}</definedName>
    <definedName name="_____a1" localSheetId="0" hidden="1">{"'Sheet1'!$L$16"}</definedName>
    <definedName name="_____a1" localSheetId="1" hidden="1">{"'Sheet1'!$L$16"}</definedName>
    <definedName name="_____a1" localSheetId="11" hidden="1">{"'Sheet1'!$L$16"}</definedName>
    <definedName name="_____a1" localSheetId="14" hidden="1">{"'Sheet1'!$L$16"}</definedName>
    <definedName name="_____a1" localSheetId="15" hidden="1">{"'Sheet1'!$L$16"}</definedName>
    <definedName name="_____a1" localSheetId="16" hidden="1">{"'Sheet1'!$L$16"}</definedName>
    <definedName name="_____a1" localSheetId="17" hidden="1">{"'Sheet1'!$L$16"}</definedName>
    <definedName name="_____a1" localSheetId="18" hidden="1">{"'Sheet1'!$L$16"}</definedName>
    <definedName name="_____a1" localSheetId="19" hidden="1">{"'Sheet1'!$L$16"}</definedName>
    <definedName name="_____a1" hidden="1">{"'Sheet1'!$L$16"}</definedName>
    <definedName name="_____a129" localSheetId="0" hidden="1">{"Offgrid",#N/A,FALSE,"OFFGRID";"Region",#N/A,FALSE,"REGION";"Offgrid -2",#N/A,FALSE,"OFFGRID";"WTP",#N/A,FALSE,"WTP";"WTP -2",#N/A,FALSE,"WTP";"Project",#N/A,FALSE,"PROJECT";"Summary -2",#N/A,FALSE,"SUMMARY"}</definedName>
    <definedName name="_____a129" localSheetId="1" hidden="1">{"Offgrid",#N/A,FALSE,"OFFGRID";"Region",#N/A,FALSE,"REGION";"Offgrid -2",#N/A,FALSE,"OFFGRID";"WTP",#N/A,FALSE,"WTP";"WTP -2",#N/A,FALSE,"WTP";"Project",#N/A,FALSE,"PROJECT";"Summary -2",#N/A,FALSE,"SUMMARY"}</definedName>
    <definedName name="_____a129" localSheetId="7" hidden="1">{"Offgrid",#N/A,FALSE,"OFFGRID";"Region",#N/A,FALSE,"REGION";"Offgrid -2",#N/A,FALSE,"OFFGRID";"WTP",#N/A,FALSE,"WTP";"WTP -2",#N/A,FALSE,"WTP";"Project",#N/A,FALSE,"PROJECT";"Summary -2",#N/A,FALSE,"SUMMARY"}</definedName>
    <definedName name="_____a129" localSheetId="8" hidden="1">{"Offgrid",#N/A,FALSE,"OFFGRID";"Region",#N/A,FALSE,"REGION";"Offgrid -2",#N/A,FALSE,"OFFGRID";"WTP",#N/A,FALSE,"WTP";"WTP -2",#N/A,FALSE,"WTP";"Project",#N/A,FALSE,"PROJECT";"Summary -2",#N/A,FALSE,"SUMMARY"}</definedName>
    <definedName name="_____a129" localSheetId="11" hidden="1">{"Offgrid",#N/A,FALSE,"OFFGRID";"Region",#N/A,FALSE,"REGION";"Offgrid -2",#N/A,FALSE,"OFFGRID";"WTP",#N/A,FALSE,"WTP";"WTP -2",#N/A,FALSE,"WTP";"Project",#N/A,FALSE,"PROJECT";"Summary -2",#N/A,FALSE,"SUMMARY"}</definedName>
    <definedName name="_____a129" localSheetId="14" hidden="1">{"Offgrid",#N/A,FALSE,"OFFGRID";"Region",#N/A,FALSE,"REGION";"Offgrid -2",#N/A,FALSE,"OFFGRID";"WTP",#N/A,FALSE,"WTP";"WTP -2",#N/A,FALSE,"WTP";"Project",#N/A,FALSE,"PROJECT";"Summary -2",#N/A,FALSE,"SUMMARY"}</definedName>
    <definedName name="_____a129" localSheetId="15" hidden="1">{"Offgrid",#N/A,FALSE,"OFFGRID";"Region",#N/A,FALSE,"REGION";"Offgrid -2",#N/A,FALSE,"OFFGRID";"WTP",#N/A,FALSE,"WTP";"WTP -2",#N/A,FALSE,"WTP";"Project",#N/A,FALSE,"PROJECT";"Summary -2",#N/A,FALSE,"SUMMARY"}</definedName>
    <definedName name="_____a129" localSheetId="16" hidden="1">{"Offgrid",#N/A,FALSE,"OFFGRID";"Region",#N/A,FALSE,"REGION";"Offgrid -2",#N/A,FALSE,"OFFGRID";"WTP",#N/A,FALSE,"WTP";"WTP -2",#N/A,FALSE,"WTP";"Project",#N/A,FALSE,"PROJECT";"Summary -2",#N/A,FALSE,"SUMMARY"}</definedName>
    <definedName name="_____a129" localSheetId="17" hidden="1">{"Offgrid",#N/A,FALSE,"OFFGRID";"Region",#N/A,FALSE,"REGION";"Offgrid -2",#N/A,FALSE,"OFFGRID";"WTP",#N/A,FALSE,"WTP";"WTP -2",#N/A,FALSE,"WTP";"Project",#N/A,FALSE,"PROJECT";"Summary -2",#N/A,FALSE,"SUMMARY"}</definedName>
    <definedName name="_____a129" localSheetId="18" hidden="1">{"Offgrid",#N/A,FALSE,"OFFGRID";"Region",#N/A,FALSE,"REGION";"Offgrid -2",#N/A,FALSE,"OFFGRID";"WTP",#N/A,FALSE,"WTP";"WTP -2",#N/A,FALSE,"WTP";"Project",#N/A,FALSE,"PROJECT";"Summary -2",#N/A,FALSE,"SUMMARY"}</definedName>
    <definedName name="_____a129" localSheetId="19"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0" hidden="1">{"Offgrid",#N/A,FALSE,"OFFGRID";"Region",#N/A,FALSE,"REGION";"Offgrid -2",#N/A,FALSE,"OFFGRID";"WTP",#N/A,FALSE,"WTP";"WTP -2",#N/A,FALSE,"WTP";"Project",#N/A,FALSE,"PROJECT";"Summary -2",#N/A,FALSE,"SUMMARY"}</definedName>
    <definedName name="_____a130" localSheetId="1" hidden="1">{"Offgrid",#N/A,FALSE,"OFFGRID";"Region",#N/A,FALSE,"REGION";"Offgrid -2",#N/A,FALSE,"OFFGRID";"WTP",#N/A,FALSE,"WTP";"WTP -2",#N/A,FALSE,"WTP";"Project",#N/A,FALSE,"PROJECT";"Summary -2",#N/A,FALSE,"SUMMARY"}</definedName>
    <definedName name="_____a130" localSheetId="7" hidden="1">{"Offgrid",#N/A,FALSE,"OFFGRID";"Region",#N/A,FALSE,"REGION";"Offgrid -2",#N/A,FALSE,"OFFGRID";"WTP",#N/A,FALSE,"WTP";"WTP -2",#N/A,FALSE,"WTP";"Project",#N/A,FALSE,"PROJECT";"Summary -2",#N/A,FALSE,"SUMMARY"}</definedName>
    <definedName name="_____a130" localSheetId="8" hidden="1">{"Offgrid",#N/A,FALSE,"OFFGRID";"Region",#N/A,FALSE,"REGION";"Offgrid -2",#N/A,FALSE,"OFFGRID";"WTP",#N/A,FALSE,"WTP";"WTP -2",#N/A,FALSE,"WTP";"Project",#N/A,FALSE,"PROJECT";"Summary -2",#N/A,FALSE,"SUMMARY"}</definedName>
    <definedName name="_____a130" localSheetId="11" hidden="1">{"Offgrid",#N/A,FALSE,"OFFGRID";"Region",#N/A,FALSE,"REGION";"Offgrid -2",#N/A,FALSE,"OFFGRID";"WTP",#N/A,FALSE,"WTP";"WTP -2",#N/A,FALSE,"WTP";"Project",#N/A,FALSE,"PROJECT";"Summary -2",#N/A,FALSE,"SUMMARY"}</definedName>
    <definedName name="_____a130" localSheetId="14" hidden="1">{"Offgrid",#N/A,FALSE,"OFFGRID";"Region",#N/A,FALSE,"REGION";"Offgrid -2",#N/A,FALSE,"OFFGRID";"WTP",#N/A,FALSE,"WTP";"WTP -2",#N/A,FALSE,"WTP";"Project",#N/A,FALSE,"PROJECT";"Summary -2",#N/A,FALSE,"SUMMARY"}</definedName>
    <definedName name="_____a130" localSheetId="15" hidden="1">{"Offgrid",#N/A,FALSE,"OFFGRID";"Region",#N/A,FALSE,"REGION";"Offgrid -2",#N/A,FALSE,"OFFGRID";"WTP",#N/A,FALSE,"WTP";"WTP -2",#N/A,FALSE,"WTP";"Project",#N/A,FALSE,"PROJECT";"Summary -2",#N/A,FALSE,"SUMMARY"}</definedName>
    <definedName name="_____a130" localSheetId="16" hidden="1">{"Offgrid",#N/A,FALSE,"OFFGRID";"Region",#N/A,FALSE,"REGION";"Offgrid -2",#N/A,FALSE,"OFFGRID";"WTP",#N/A,FALSE,"WTP";"WTP -2",#N/A,FALSE,"WTP";"Project",#N/A,FALSE,"PROJECT";"Summary -2",#N/A,FALSE,"SUMMARY"}</definedName>
    <definedName name="_____a130" localSheetId="17" hidden="1">{"Offgrid",#N/A,FALSE,"OFFGRID";"Region",#N/A,FALSE,"REGION";"Offgrid -2",#N/A,FALSE,"OFFGRID";"WTP",#N/A,FALSE,"WTP";"WTP -2",#N/A,FALSE,"WTP";"Project",#N/A,FALSE,"PROJECT";"Summary -2",#N/A,FALSE,"SUMMARY"}</definedName>
    <definedName name="_____a130" localSheetId="18" hidden="1">{"Offgrid",#N/A,FALSE,"OFFGRID";"Region",#N/A,FALSE,"REGION";"Offgrid -2",#N/A,FALSE,"OFFGRID";"WTP",#N/A,FALSE,"WTP";"WTP -2",#N/A,FALSE,"WTP";"Project",#N/A,FALSE,"PROJECT";"Summary -2",#N/A,FALSE,"SUMMARY"}</definedName>
    <definedName name="_____a130" localSheetId="19"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ban2" localSheetId="0" hidden="1">{"'Sheet1'!$L$16"}</definedName>
    <definedName name="_____ban2" localSheetId="1" hidden="1">{"'Sheet1'!$L$16"}</definedName>
    <definedName name="_____ban2" localSheetId="11" hidden="1">{"'Sheet1'!$L$16"}</definedName>
    <definedName name="_____ban2" localSheetId="14" hidden="1">{"'Sheet1'!$L$16"}</definedName>
    <definedName name="_____ban2" localSheetId="15" hidden="1">{"'Sheet1'!$L$16"}</definedName>
    <definedName name="_____ban2" localSheetId="16" hidden="1">{"'Sheet1'!$L$16"}</definedName>
    <definedName name="_____ban2" localSheetId="17" hidden="1">{"'Sheet1'!$L$16"}</definedName>
    <definedName name="_____ban2" localSheetId="18" hidden="1">{"'Sheet1'!$L$16"}</definedName>
    <definedName name="_____ban2" localSheetId="19" hidden="1">{"'Sheet1'!$L$16"}</definedName>
    <definedName name="_____ban2" hidden="1">{"'Sheet1'!$L$16"}</definedName>
    <definedName name="_____cep1" localSheetId="0" hidden="1">{"'Sheet1'!$L$16"}</definedName>
    <definedName name="_____cep1" localSheetId="1" hidden="1">{"'Sheet1'!$L$16"}</definedName>
    <definedName name="_____cep1" localSheetId="11" hidden="1">{"'Sheet1'!$L$16"}</definedName>
    <definedName name="_____cep1" localSheetId="14" hidden="1">{"'Sheet1'!$L$16"}</definedName>
    <definedName name="_____cep1" localSheetId="15" hidden="1">{"'Sheet1'!$L$16"}</definedName>
    <definedName name="_____cep1" localSheetId="16" hidden="1">{"'Sheet1'!$L$16"}</definedName>
    <definedName name="_____cep1" localSheetId="17" hidden="1">{"'Sheet1'!$L$16"}</definedName>
    <definedName name="_____cep1" localSheetId="18" hidden="1">{"'Sheet1'!$L$16"}</definedName>
    <definedName name="_____cep1" localSheetId="19" hidden="1">{"'Sheet1'!$L$16"}</definedName>
    <definedName name="_____cep1" hidden="1">{"'Sheet1'!$L$16"}</definedName>
    <definedName name="_____Coc39" localSheetId="0" hidden="1">{"'Sheet1'!$L$16"}</definedName>
    <definedName name="_____Coc39" localSheetId="1" hidden="1">{"'Sheet1'!$L$16"}</definedName>
    <definedName name="_____Coc39" localSheetId="11" hidden="1">{"'Sheet1'!$L$16"}</definedName>
    <definedName name="_____Coc39" localSheetId="14" hidden="1">{"'Sheet1'!$L$16"}</definedName>
    <definedName name="_____Coc39" localSheetId="15" hidden="1">{"'Sheet1'!$L$16"}</definedName>
    <definedName name="_____Coc39" localSheetId="16" hidden="1">{"'Sheet1'!$L$16"}</definedName>
    <definedName name="_____Coc39" localSheetId="17" hidden="1">{"'Sheet1'!$L$16"}</definedName>
    <definedName name="_____Coc39" localSheetId="18" hidden="1">{"'Sheet1'!$L$16"}</definedName>
    <definedName name="_____Coc39" localSheetId="19" hidden="1">{"'Sheet1'!$L$16"}</definedName>
    <definedName name="_____Coc39" hidden="1">{"'Sheet1'!$L$16"}</definedName>
    <definedName name="_____Goi8" localSheetId="0" hidden="1">{"'Sheet1'!$L$16"}</definedName>
    <definedName name="_____Goi8" localSheetId="1" hidden="1">{"'Sheet1'!$L$16"}</definedName>
    <definedName name="_____Goi8" localSheetId="7" hidden="1">{"'Sheet1'!$L$16"}</definedName>
    <definedName name="_____Goi8" localSheetId="8" hidden="1">{"'Sheet1'!$L$16"}</definedName>
    <definedName name="_____Goi8" localSheetId="11" hidden="1">{"'Sheet1'!$L$16"}</definedName>
    <definedName name="_____Goi8" localSheetId="14" hidden="1">{"'Sheet1'!$L$16"}</definedName>
    <definedName name="_____Goi8" localSheetId="15" hidden="1">{"'Sheet1'!$L$16"}</definedName>
    <definedName name="_____Goi8" localSheetId="16" hidden="1">{"'Sheet1'!$L$16"}</definedName>
    <definedName name="_____Goi8" localSheetId="17" hidden="1">{"'Sheet1'!$L$16"}</definedName>
    <definedName name="_____Goi8" localSheetId="18" hidden="1">{"'Sheet1'!$L$16"}</definedName>
    <definedName name="_____Goi8" localSheetId="19" hidden="1">{"'Sheet1'!$L$16"}</definedName>
    <definedName name="_____Goi8" hidden="1">{"'Sheet1'!$L$16"}</definedName>
    <definedName name="_____h1" localSheetId="0" hidden="1">{"'Sheet1'!$L$16"}</definedName>
    <definedName name="_____h1" localSheetId="1" hidden="1">{"'Sheet1'!$L$16"}</definedName>
    <definedName name="_____h1" localSheetId="11" hidden="1">{"'Sheet1'!$L$16"}</definedName>
    <definedName name="_____h1" localSheetId="14" hidden="1">{"'Sheet1'!$L$16"}</definedName>
    <definedName name="_____h1" localSheetId="15" hidden="1">{"'Sheet1'!$L$16"}</definedName>
    <definedName name="_____h1" localSheetId="16" hidden="1">{"'Sheet1'!$L$16"}</definedName>
    <definedName name="_____h1" localSheetId="17" hidden="1">{"'Sheet1'!$L$16"}</definedName>
    <definedName name="_____h1" localSheetId="18" hidden="1">{"'Sheet1'!$L$16"}</definedName>
    <definedName name="_____h1" localSheetId="19" hidden="1">{"'Sheet1'!$L$16"}</definedName>
    <definedName name="_____h1" hidden="1">{"'Sheet1'!$L$16"}</definedName>
    <definedName name="_____hu1" localSheetId="0" hidden="1">{"'Sheet1'!$L$16"}</definedName>
    <definedName name="_____hu1" localSheetId="1" hidden="1">{"'Sheet1'!$L$16"}</definedName>
    <definedName name="_____hu1" localSheetId="11" hidden="1">{"'Sheet1'!$L$16"}</definedName>
    <definedName name="_____hu1" localSheetId="14" hidden="1">{"'Sheet1'!$L$16"}</definedName>
    <definedName name="_____hu1" localSheetId="15" hidden="1">{"'Sheet1'!$L$16"}</definedName>
    <definedName name="_____hu1" localSheetId="16" hidden="1">{"'Sheet1'!$L$16"}</definedName>
    <definedName name="_____hu1" localSheetId="17" hidden="1">{"'Sheet1'!$L$16"}</definedName>
    <definedName name="_____hu1" localSheetId="18" hidden="1">{"'Sheet1'!$L$16"}</definedName>
    <definedName name="_____hu1" localSheetId="19" hidden="1">{"'Sheet1'!$L$16"}</definedName>
    <definedName name="_____hu1" hidden="1">{"'Sheet1'!$L$16"}</definedName>
    <definedName name="_____hu2" localSheetId="0" hidden="1">{"'Sheet1'!$L$16"}</definedName>
    <definedName name="_____hu2" localSheetId="1" hidden="1">{"'Sheet1'!$L$16"}</definedName>
    <definedName name="_____hu2" localSheetId="11" hidden="1">{"'Sheet1'!$L$16"}</definedName>
    <definedName name="_____hu2" localSheetId="14" hidden="1">{"'Sheet1'!$L$16"}</definedName>
    <definedName name="_____hu2" localSheetId="15" hidden="1">{"'Sheet1'!$L$16"}</definedName>
    <definedName name="_____hu2" localSheetId="16" hidden="1">{"'Sheet1'!$L$16"}</definedName>
    <definedName name="_____hu2" localSheetId="17" hidden="1">{"'Sheet1'!$L$16"}</definedName>
    <definedName name="_____hu2" localSheetId="18" hidden="1">{"'Sheet1'!$L$16"}</definedName>
    <definedName name="_____hu2" localSheetId="19" hidden="1">{"'Sheet1'!$L$16"}</definedName>
    <definedName name="_____hu2" hidden="1">{"'Sheet1'!$L$16"}</definedName>
    <definedName name="_____hu5" localSheetId="0" hidden="1">{"'Sheet1'!$L$16"}</definedName>
    <definedName name="_____hu5" localSheetId="1" hidden="1">{"'Sheet1'!$L$16"}</definedName>
    <definedName name="_____hu5" localSheetId="11" hidden="1">{"'Sheet1'!$L$16"}</definedName>
    <definedName name="_____hu5" localSheetId="14" hidden="1">{"'Sheet1'!$L$16"}</definedName>
    <definedName name="_____hu5" localSheetId="15" hidden="1">{"'Sheet1'!$L$16"}</definedName>
    <definedName name="_____hu5" localSheetId="16" hidden="1">{"'Sheet1'!$L$16"}</definedName>
    <definedName name="_____hu5" localSheetId="17" hidden="1">{"'Sheet1'!$L$16"}</definedName>
    <definedName name="_____hu5" localSheetId="18" hidden="1">{"'Sheet1'!$L$16"}</definedName>
    <definedName name="_____hu5" localSheetId="19" hidden="1">{"'Sheet1'!$L$16"}</definedName>
    <definedName name="_____hu5" hidden="1">{"'Sheet1'!$L$16"}</definedName>
    <definedName name="_____hu6" localSheetId="0" hidden="1">{"'Sheet1'!$L$16"}</definedName>
    <definedName name="_____hu6" localSheetId="1" hidden="1">{"'Sheet1'!$L$16"}</definedName>
    <definedName name="_____hu6" localSheetId="11" hidden="1">{"'Sheet1'!$L$16"}</definedName>
    <definedName name="_____hu6" localSheetId="14" hidden="1">{"'Sheet1'!$L$16"}</definedName>
    <definedName name="_____hu6" localSheetId="15" hidden="1">{"'Sheet1'!$L$16"}</definedName>
    <definedName name="_____hu6" localSheetId="16" hidden="1">{"'Sheet1'!$L$16"}</definedName>
    <definedName name="_____hu6" localSheetId="17" hidden="1">{"'Sheet1'!$L$16"}</definedName>
    <definedName name="_____hu6" localSheetId="18" hidden="1">{"'Sheet1'!$L$16"}</definedName>
    <definedName name="_____hu6" localSheetId="19" hidden="1">{"'Sheet1'!$L$16"}</definedName>
    <definedName name="_____hu6" hidden="1">{"'Sheet1'!$L$16"}</definedName>
    <definedName name="_____Lan1" localSheetId="0" hidden="1">{"'Sheet1'!$L$16"}</definedName>
    <definedName name="_____Lan1" localSheetId="1" hidden="1">{"'Sheet1'!$L$16"}</definedName>
    <definedName name="_____Lan1" localSheetId="11" hidden="1">{"'Sheet1'!$L$16"}</definedName>
    <definedName name="_____Lan1" localSheetId="14" hidden="1">{"'Sheet1'!$L$16"}</definedName>
    <definedName name="_____Lan1" localSheetId="15" hidden="1">{"'Sheet1'!$L$16"}</definedName>
    <definedName name="_____Lan1" localSheetId="16" hidden="1">{"'Sheet1'!$L$16"}</definedName>
    <definedName name="_____Lan1" localSheetId="17" hidden="1">{"'Sheet1'!$L$16"}</definedName>
    <definedName name="_____Lan1" localSheetId="18" hidden="1">{"'Sheet1'!$L$16"}</definedName>
    <definedName name="_____Lan1" localSheetId="19" hidden="1">{"'Sheet1'!$L$16"}</definedName>
    <definedName name="_____Lan1" hidden="1">{"'Sheet1'!$L$16"}</definedName>
    <definedName name="_____LAN3" localSheetId="0" hidden="1">{"'Sheet1'!$L$16"}</definedName>
    <definedName name="_____LAN3" localSheetId="1" hidden="1">{"'Sheet1'!$L$16"}</definedName>
    <definedName name="_____LAN3" localSheetId="11" hidden="1">{"'Sheet1'!$L$16"}</definedName>
    <definedName name="_____LAN3" localSheetId="14" hidden="1">{"'Sheet1'!$L$16"}</definedName>
    <definedName name="_____LAN3" localSheetId="15" hidden="1">{"'Sheet1'!$L$16"}</definedName>
    <definedName name="_____LAN3" localSheetId="16" hidden="1">{"'Sheet1'!$L$16"}</definedName>
    <definedName name="_____LAN3" localSheetId="17" hidden="1">{"'Sheet1'!$L$16"}</definedName>
    <definedName name="_____LAN3" localSheetId="18" hidden="1">{"'Sheet1'!$L$16"}</definedName>
    <definedName name="_____LAN3" localSheetId="19" hidden="1">{"'Sheet1'!$L$16"}</definedName>
    <definedName name="_____LAN3" hidden="1">{"'Sheet1'!$L$16"}</definedName>
    <definedName name="_____lk2" localSheetId="0" hidden="1">{"'Sheet1'!$L$16"}</definedName>
    <definedName name="_____lk2" localSheetId="1" hidden="1">{"'Sheet1'!$L$16"}</definedName>
    <definedName name="_____lk2" localSheetId="11" hidden="1">{"'Sheet1'!$L$16"}</definedName>
    <definedName name="_____lk2" localSheetId="14" hidden="1">{"'Sheet1'!$L$16"}</definedName>
    <definedName name="_____lk2" localSheetId="15" hidden="1">{"'Sheet1'!$L$16"}</definedName>
    <definedName name="_____lk2" localSheetId="16" hidden="1">{"'Sheet1'!$L$16"}</definedName>
    <definedName name="_____lk2" localSheetId="17" hidden="1">{"'Sheet1'!$L$16"}</definedName>
    <definedName name="_____lk2" localSheetId="18" hidden="1">{"'Sheet1'!$L$16"}</definedName>
    <definedName name="_____lk2" localSheetId="19" hidden="1">{"'Sheet1'!$L$16"}</definedName>
    <definedName name="_____lk2" hidden="1">{"'Sheet1'!$L$16"}</definedName>
    <definedName name="_____M36" localSheetId="0" hidden="1">{"'Sheet1'!$L$16"}</definedName>
    <definedName name="_____M36" localSheetId="1" hidden="1">{"'Sheet1'!$L$16"}</definedName>
    <definedName name="_____M36" localSheetId="11" hidden="1">{"'Sheet1'!$L$16"}</definedName>
    <definedName name="_____M36" localSheetId="14" hidden="1">{"'Sheet1'!$L$16"}</definedName>
    <definedName name="_____M36" localSheetId="15" hidden="1">{"'Sheet1'!$L$16"}</definedName>
    <definedName name="_____M36" localSheetId="16" hidden="1">{"'Sheet1'!$L$16"}</definedName>
    <definedName name="_____M36" localSheetId="17" hidden="1">{"'Sheet1'!$L$16"}</definedName>
    <definedName name="_____M36" localSheetId="18" hidden="1">{"'Sheet1'!$L$16"}</definedName>
    <definedName name="_____M36" localSheetId="19" hidden="1">{"'Sheet1'!$L$16"}</definedName>
    <definedName name="_____M36" hidden="1">{"'Sheet1'!$L$16"}</definedName>
    <definedName name="_____NSO2" localSheetId="0" hidden="1">{"'Sheet1'!$L$16"}</definedName>
    <definedName name="_____NSO2" localSheetId="1" hidden="1">{"'Sheet1'!$L$16"}</definedName>
    <definedName name="_____NSO2" localSheetId="11" hidden="1">{"'Sheet1'!$L$16"}</definedName>
    <definedName name="_____NSO2" localSheetId="14" hidden="1">{"'Sheet1'!$L$16"}</definedName>
    <definedName name="_____NSO2" localSheetId="15" hidden="1">{"'Sheet1'!$L$16"}</definedName>
    <definedName name="_____NSO2" localSheetId="16" hidden="1">{"'Sheet1'!$L$16"}</definedName>
    <definedName name="_____NSO2" localSheetId="17" hidden="1">{"'Sheet1'!$L$16"}</definedName>
    <definedName name="_____NSO2" localSheetId="18" hidden="1">{"'Sheet1'!$L$16"}</definedName>
    <definedName name="_____NSO2" localSheetId="19" hidden="1">{"'Sheet1'!$L$16"}</definedName>
    <definedName name="_____NSO2" hidden="1">{"'Sheet1'!$L$16"}</definedName>
    <definedName name="_____PA3" localSheetId="0" hidden="1">{"'Sheet1'!$L$16"}</definedName>
    <definedName name="_____PA3" localSheetId="1" hidden="1">{"'Sheet1'!$L$16"}</definedName>
    <definedName name="_____PA3" localSheetId="7" hidden="1">{"'Sheet1'!$L$16"}</definedName>
    <definedName name="_____PA3" localSheetId="8" hidden="1">{"'Sheet1'!$L$16"}</definedName>
    <definedName name="_____PA3" localSheetId="11" hidden="1">{"'Sheet1'!$L$16"}</definedName>
    <definedName name="_____PA3" localSheetId="14" hidden="1">{"'Sheet1'!$L$16"}</definedName>
    <definedName name="_____PA3" localSheetId="15" hidden="1">{"'Sheet1'!$L$16"}</definedName>
    <definedName name="_____PA3" localSheetId="16" hidden="1">{"'Sheet1'!$L$16"}</definedName>
    <definedName name="_____PA3" localSheetId="17" hidden="1">{"'Sheet1'!$L$16"}</definedName>
    <definedName name="_____PA3" localSheetId="18" hidden="1">{"'Sheet1'!$L$16"}</definedName>
    <definedName name="_____PA3" localSheetId="19" hidden="1">{"'Sheet1'!$L$16"}</definedName>
    <definedName name="_____PA3" hidden="1">{"'Sheet1'!$L$16"}</definedName>
    <definedName name="_____Tru21" localSheetId="0" hidden="1">{"'Sheet1'!$L$16"}</definedName>
    <definedName name="_____Tru21" localSheetId="1" hidden="1">{"'Sheet1'!$L$16"}</definedName>
    <definedName name="_____Tru21" localSheetId="11" hidden="1">{"'Sheet1'!$L$16"}</definedName>
    <definedName name="_____Tru21" localSheetId="14" hidden="1">{"'Sheet1'!$L$16"}</definedName>
    <definedName name="_____Tru21" localSheetId="15" hidden="1">{"'Sheet1'!$L$16"}</definedName>
    <definedName name="_____Tru21" localSheetId="16" hidden="1">{"'Sheet1'!$L$16"}</definedName>
    <definedName name="_____Tru21" localSheetId="17" hidden="1">{"'Sheet1'!$L$16"}</definedName>
    <definedName name="_____Tru21" localSheetId="18" hidden="1">{"'Sheet1'!$L$16"}</definedName>
    <definedName name="_____Tru21" localSheetId="19" hidden="1">{"'Sheet1'!$L$16"}</definedName>
    <definedName name="_____Tru21" hidden="1">{"'Sheet1'!$L$16"}</definedName>
    <definedName name="_____tt3" localSheetId="0" hidden="1">{"'Sheet1'!$L$16"}</definedName>
    <definedName name="_____tt3" localSheetId="1" hidden="1">{"'Sheet1'!$L$16"}</definedName>
    <definedName name="_____tt3" localSheetId="11" hidden="1">{"'Sheet1'!$L$16"}</definedName>
    <definedName name="_____tt3" localSheetId="14" hidden="1">{"'Sheet1'!$L$16"}</definedName>
    <definedName name="_____tt3" localSheetId="15" hidden="1">{"'Sheet1'!$L$16"}</definedName>
    <definedName name="_____tt3" localSheetId="16" hidden="1">{"'Sheet1'!$L$16"}</definedName>
    <definedName name="_____tt3" localSheetId="17" hidden="1">{"'Sheet1'!$L$16"}</definedName>
    <definedName name="_____tt3" localSheetId="18" hidden="1">{"'Sheet1'!$L$16"}</definedName>
    <definedName name="_____tt3" localSheetId="19" hidden="1">{"'Sheet1'!$L$16"}</definedName>
    <definedName name="_____tt3" hidden="1">{"'Sheet1'!$L$16"}</definedName>
    <definedName name="_____TT31" localSheetId="0" hidden="1">{"'Sheet1'!$L$16"}</definedName>
    <definedName name="_____TT31" localSheetId="1" hidden="1">{"'Sheet1'!$L$16"}</definedName>
    <definedName name="_____TT31" localSheetId="11" hidden="1">{"'Sheet1'!$L$16"}</definedName>
    <definedName name="_____TT31" localSheetId="14" hidden="1">{"'Sheet1'!$L$16"}</definedName>
    <definedName name="_____TT31" localSheetId="15" hidden="1">{"'Sheet1'!$L$16"}</definedName>
    <definedName name="_____TT31" localSheetId="16" hidden="1">{"'Sheet1'!$L$16"}</definedName>
    <definedName name="_____TT31" localSheetId="17" hidden="1">{"'Sheet1'!$L$16"}</definedName>
    <definedName name="_____TT31" localSheetId="18" hidden="1">{"'Sheet1'!$L$16"}</definedName>
    <definedName name="_____TT31" localSheetId="19" hidden="1">{"'Sheet1'!$L$16"}</definedName>
    <definedName name="_____TT31" hidden="1">{"'Sheet1'!$L$16"}</definedName>
    <definedName name="_____vl2" localSheetId="0" hidden="1">{"'Sheet1'!$L$16"}</definedName>
    <definedName name="_____vl2" localSheetId="1" hidden="1">{"'Sheet1'!$L$16"}</definedName>
    <definedName name="_____vl2" localSheetId="11" hidden="1">{"'Sheet1'!$L$16"}</definedName>
    <definedName name="_____vl2" localSheetId="14" hidden="1">{"'Sheet1'!$L$16"}</definedName>
    <definedName name="_____vl2" localSheetId="15" hidden="1">{"'Sheet1'!$L$16"}</definedName>
    <definedName name="_____vl2" localSheetId="16" hidden="1">{"'Sheet1'!$L$16"}</definedName>
    <definedName name="_____vl2" localSheetId="17" hidden="1">{"'Sheet1'!$L$16"}</definedName>
    <definedName name="_____vl2" localSheetId="18" hidden="1">{"'Sheet1'!$L$16"}</definedName>
    <definedName name="_____vl2" localSheetId="19" hidden="1">{"'Sheet1'!$L$16"}</definedName>
    <definedName name="_____vl2" hidden="1">{"'Sheet1'!$L$16"}</definedName>
    <definedName name="____a1" localSheetId="0" hidden="1">{"'Sheet1'!$L$16"}</definedName>
    <definedName name="____a1" localSheetId="1" hidden="1">{"'Sheet1'!$L$16"}</definedName>
    <definedName name="____a1" localSheetId="7" hidden="1">{"'Sheet1'!$L$16"}</definedName>
    <definedName name="____a1" localSheetId="8" hidden="1">{"'Sheet1'!$L$16"}</definedName>
    <definedName name="____a1" localSheetId="11" hidden="1">{"'Sheet1'!$L$16"}</definedName>
    <definedName name="____a1" localSheetId="14" hidden="1">{"'Sheet1'!$L$16"}</definedName>
    <definedName name="____a1" localSheetId="15" hidden="1">{"'Sheet1'!$L$16"}</definedName>
    <definedName name="____a1" localSheetId="16" hidden="1">{"'Sheet1'!$L$16"}</definedName>
    <definedName name="____a1" localSheetId="17" hidden="1">{"'Sheet1'!$L$16"}</definedName>
    <definedName name="____a1" localSheetId="18" hidden="1">{"'Sheet1'!$L$16"}</definedName>
    <definedName name="____a1" localSheetId="19"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localSheetId="1" hidden="1">{"Offgrid",#N/A,FALSE,"OFFGRID";"Region",#N/A,FALSE,"REGION";"Offgrid -2",#N/A,FALSE,"OFFGRID";"WTP",#N/A,FALSE,"WTP";"WTP -2",#N/A,FALSE,"WTP";"Project",#N/A,FALSE,"PROJECT";"Summary -2",#N/A,FALSE,"SUMMARY"}</definedName>
    <definedName name="____a129" localSheetId="7"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localSheetId="11" hidden="1">{"Offgrid",#N/A,FALSE,"OFFGRID";"Region",#N/A,FALSE,"REGION";"Offgrid -2",#N/A,FALSE,"OFFGRID";"WTP",#N/A,FALSE,"WTP";"WTP -2",#N/A,FALSE,"WTP";"Project",#N/A,FALSE,"PROJECT";"Summary -2",#N/A,FALSE,"SUMMARY"}</definedName>
    <definedName name="____a129" localSheetId="14" hidden="1">{"Offgrid",#N/A,FALSE,"OFFGRID";"Region",#N/A,FALSE,"REGION";"Offgrid -2",#N/A,FALSE,"OFFGRID";"WTP",#N/A,FALSE,"WTP";"WTP -2",#N/A,FALSE,"WTP";"Project",#N/A,FALSE,"PROJECT";"Summary -2",#N/A,FALSE,"SUMMARY"}</definedName>
    <definedName name="____a129" localSheetId="15" hidden="1">{"Offgrid",#N/A,FALSE,"OFFGRID";"Region",#N/A,FALSE,"REGION";"Offgrid -2",#N/A,FALSE,"OFFGRID";"WTP",#N/A,FALSE,"WTP";"WTP -2",#N/A,FALSE,"WTP";"Project",#N/A,FALSE,"PROJECT";"Summary -2",#N/A,FALSE,"SUMMARY"}</definedName>
    <definedName name="____a129" localSheetId="16" hidden="1">{"Offgrid",#N/A,FALSE,"OFFGRID";"Region",#N/A,FALSE,"REGION";"Offgrid -2",#N/A,FALSE,"OFFGRID";"WTP",#N/A,FALSE,"WTP";"WTP -2",#N/A,FALSE,"WTP";"Project",#N/A,FALSE,"PROJECT";"Summary -2",#N/A,FALSE,"SUMMARY"}</definedName>
    <definedName name="____a129" localSheetId="17" hidden="1">{"Offgrid",#N/A,FALSE,"OFFGRID";"Region",#N/A,FALSE,"REGION";"Offgrid -2",#N/A,FALSE,"OFFGRID";"WTP",#N/A,FALSE,"WTP";"WTP -2",#N/A,FALSE,"WTP";"Project",#N/A,FALSE,"PROJECT";"Summary -2",#N/A,FALSE,"SUMMARY"}</definedName>
    <definedName name="____a129" localSheetId="18" hidden="1">{"Offgrid",#N/A,FALSE,"OFFGRID";"Region",#N/A,FALSE,"REGION";"Offgrid -2",#N/A,FALSE,"OFFGRID";"WTP",#N/A,FALSE,"WTP";"WTP -2",#N/A,FALSE,"WTP";"Project",#N/A,FALSE,"PROJECT";"Summary -2",#N/A,FALSE,"SUMMARY"}</definedName>
    <definedName name="____a129" localSheetId="19"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7"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localSheetId="11" hidden="1">{"Offgrid",#N/A,FALSE,"OFFGRID";"Region",#N/A,FALSE,"REGION";"Offgrid -2",#N/A,FALSE,"OFFGRID";"WTP",#N/A,FALSE,"WTP";"WTP -2",#N/A,FALSE,"WTP";"Project",#N/A,FALSE,"PROJECT";"Summary -2",#N/A,FALSE,"SUMMARY"}</definedName>
    <definedName name="____a130" localSheetId="14" hidden="1">{"Offgrid",#N/A,FALSE,"OFFGRID";"Region",#N/A,FALSE,"REGION";"Offgrid -2",#N/A,FALSE,"OFFGRID";"WTP",#N/A,FALSE,"WTP";"WTP -2",#N/A,FALSE,"WTP";"Project",#N/A,FALSE,"PROJECT";"Summary -2",#N/A,FALSE,"SUMMARY"}</definedName>
    <definedName name="____a130" localSheetId="15" hidden="1">{"Offgrid",#N/A,FALSE,"OFFGRID";"Region",#N/A,FALSE,"REGION";"Offgrid -2",#N/A,FALSE,"OFFGRID";"WTP",#N/A,FALSE,"WTP";"WTP -2",#N/A,FALSE,"WTP";"Project",#N/A,FALSE,"PROJECT";"Summary -2",#N/A,FALSE,"SUMMARY"}</definedName>
    <definedName name="____a130" localSheetId="16" hidden="1">{"Offgrid",#N/A,FALSE,"OFFGRID";"Region",#N/A,FALSE,"REGION";"Offgrid -2",#N/A,FALSE,"OFFGRID";"WTP",#N/A,FALSE,"WTP";"WTP -2",#N/A,FALSE,"WTP";"Project",#N/A,FALSE,"PROJECT";"Summary -2",#N/A,FALSE,"SUMMARY"}</definedName>
    <definedName name="____a130" localSheetId="17" hidden="1">{"Offgrid",#N/A,FALSE,"OFFGRID";"Region",#N/A,FALSE,"REGION";"Offgrid -2",#N/A,FALSE,"OFFGRID";"WTP",#N/A,FALSE,"WTP";"WTP -2",#N/A,FALSE,"WTP";"Project",#N/A,FALSE,"PROJECT";"Summary -2",#N/A,FALSE,"SUMMARY"}</definedName>
    <definedName name="____a130" localSheetId="18" hidden="1">{"Offgrid",#N/A,FALSE,"OFFGRID";"Region",#N/A,FALSE,"REGION";"Offgrid -2",#N/A,FALSE,"OFFGRID";"WTP",#N/A,FALSE,"WTP";"WTP -2",#N/A,FALSE,"WTP";"Project",#N/A,FALSE,"PROJECT";"Summary -2",#N/A,FALSE,"SUMMARY"}</definedName>
    <definedName name="____a130" localSheetId="1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1" hidden="1">{"'Sheet1'!$L$16"}</definedName>
    <definedName name="____B1" localSheetId="11" hidden="1">{"'Sheet1'!$L$16"}</definedName>
    <definedName name="____B1" localSheetId="14" hidden="1">{"'Sheet1'!$L$16"}</definedName>
    <definedName name="____B1" localSheetId="15" hidden="1">{"'Sheet1'!$L$16"}</definedName>
    <definedName name="____B1" localSheetId="16" hidden="1">{"'Sheet1'!$L$16"}</definedName>
    <definedName name="____B1" localSheetId="17" hidden="1">{"'Sheet1'!$L$16"}</definedName>
    <definedName name="____B1" localSheetId="18" hidden="1">{"'Sheet1'!$L$16"}</definedName>
    <definedName name="____B1" localSheetId="19" hidden="1">{"'Sheet1'!$L$16"}</definedName>
    <definedName name="____B1" hidden="1">{"'Sheet1'!$L$16"}</definedName>
    <definedName name="____ban2" localSheetId="0" hidden="1">{"'Sheet1'!$L$16"}</definedName>
    <definedName name="____ban2" localSheetId="1" hidden="1">{"'Sheet1'!$L$16"}</definedName>
    <definedName name="____ban2" localSheetId="11" hidden="1">{"'Sheet1'!$L$16"}</definedName>
    <definedName name="____ban2" localSheetId="14" hidden="1">{"'Sheet1'!$L$16"}</definedName>
    <definedName name="____ban2" localSheetId="15" hidden="1">{"'Sheet1'!$L$16"}</definedName>
    <definedName name="____ban2" localSheetId="16" hidden="1">{"'Sheet1'!$L$16"}</definedName>
    <definedName name="____ban2" localSheetId="17" hidden="1">{"'Sheet1'!$L$16"}</definedName>
    <definedName name="____ban2" localSheetId="18" hidden="1">{"'Sheet1'!$L$16"}</definedName>
    <definedName name="____ban2" localSheetId="19" hidden="1">{"'Sheet1'!$L$16"}</definedName>
    <definedName name="____ban2" hidden="1">{"'Sheet1'!$L$16"}</definedName>
    <definedName name="____cep1" localSheetId="0" hidden="1">{"'Sheet1'!$L$16"}</definedName>
    <definedName name="____cep1" localSheetId="1" hidden="1">{"'Sheet1'!$L$16"}</definedName>
    <definedName name="____cep1" localSheetId="11" hidden="1">{"'Sheet1'!$L$16"}</definedName>
    <definedName name="____cep1" localSheetId="14" hidden="1">{"'Sheet1'!$L$16"}</definedName>
    <definedName name="____cep1" localSheetId="15" hidden="1">{"'Sheet1'!$L$16"}</definedName>
    <definedName name="____cep1" localSheetId="16" hidden="1">{"'Sheet1'!$L$16"}</definedName>
    <definedName name="____cep1" localSheetId="17" hidden="1">{"'Sheet1'!$L$16"}</definedName>
    <definedName name="____cep1" localSheetId="18" hidden="1">{"'Sheet1'!$L$16"}</definedName>
    <definedName name="____cep1" localSheetId="19" hidden="1">{"'Sheet1'!$L$16"}</definedName>
    <definedName name="____cep1" hidden="1">{"'Sheet1'!$L$16"}</definedName>
    <definedName name="____Coc39" localSheetId="0" hidden="1">{"'Sheet1'!$L$16"}</definedName>
    <definedName name="____Coc39" localSheetId="1" hidden="1">{"'Sheet1'!$L$16"}</definedName>
    <definedName name="____Coc39" localSheetId="11" hidden="1">{"'Sheet1'!$L$16"}</definedName>
    <definedName name="____Coc39" localSheetId="14" hidden="1">{"'Sheet1'!$L$16"}</definedName>
    <definedName name="____Coc39" localSheetId="15" hidden="1">{"'Sheet1'!$L$16"}</definedName>
    <definedName name="____Coc39" localSheetId="16" hidden="1">{"'Sheet1'!$L$16"}</definedName>
    <definedName name="____Coc39" localSheetId="17" hidden="1">{"'Sheet1'!$L$16"}</definedName>
    <definedName name="____Coc39" localSheetId="18" hidden="1">{"'Sheet1'!$L$16"}</definedName>
    <definedName name="____Coc39" localSheetId="19" hidden="1">{"'Sheet1'!$L$16"}</definedName>
    <definedName name="____Coc39" hidden="1">{"'Sheet1'!$L$16"}</definedName>
    <definedName name="____CON1" localSheetId="0">#REF!</definedName>
    <definedName name="____CON1" localSheetId="1">#REF!</definedName>
    <definedName name="____CON1">#REF!</definedName>
    <definedName name="____CON2" localSheetId="0">#REF!</definedName>
    <definedName name="____CON2" localSheetId="1">#REF!</definedName>
    <definedName name="____CON2">#REF!</definedName>
    <definedName name="____Goi8" localSheetId="0" hidden="1">{"'Sheet1'!$L$16"}</definedName>
    <definedName name="____Goi8" localSheetId="1" hidden="1">{"'Sheet1'!$L$16"}</definedName>
    <definedName name="____Goi8" localSheetId="7" hidden="1">{"'Sheet1'!$L$16"}</definedName>
    <definedName name="____Goi8" localSheetId="8" hidden="1">{"'Sheet1'!$L$16"}</definedName>
    <definedName name="____Goi8" localSheetId="11" hidden="1">{"'Sheet1'!$L$16"}</definedName>
    <definedName name="____Goi8" localSheetId="14" hidden="1">{"'Sheet1'!$L$16"}</definedName>
    <definedName name="____Goi8" localSheetId="15" hidden="1">{"'Sheet1'!$L$16"}</definedName>
    <definedName name="____Goi8" localSheetId="16" hidden="1">{"'Sheet1'!$L$16"}</definedName>
    <definedName name="____Goi8" localSheetId="17" hidden="1">{"'Sheet1'!$L$16"}</definedName>
    <definedName name="____Goi8" localSheetId="18" hidden="1">{"'Sheet1'!$L$16"}</definedName>
    <definedName name="____Goi8" localSheetId="19" hidden="1">{"'Sheet1'!$L$16"}</definedName>
    <definedName name="____Goi8" hidden="1">{"'Sheet1'!$L$16"}</definedName>
    <definedName name="____h1" localSheetId="0" hidden="1">{"'Sheet1'!$L$16"}</definedName>
    <definedName name="____h1" localSheetId="1" hidden="1">{"'Sheet1'!$L$16"}</definedName>
    <definedName name="____h1" localSheetId="11" hidden="1">{"'Sheet1'!$L$16"}</definedName>
    <definedName name="____h1" localSheetId="14" hidden="1">{"'Sheet1'!$L$16"}</definedName>
    <definedName name="____h1" localSheetId="15" hidden="1">{"'Sheet1'!$L$16"}</definedName>
    <definedName name="____h1" localSheetId="16" hidden="1">{"'Sheet1'!$L$16"}</definedName>
    <definedName name="____h1" localSheetId="17" hidden="1">{"'Sheet1'!$L$16"}</definedName>
    <definedName name="____h1" localSheetId="18" hidden="1">{"'Sheet1'!$L$16"}</definedName>
    <definedName name="____h1" localSheetId="19" hidden="1">{"'Sheet1'!$L$16"}</definedName>
    <definedName name="____h1" hidden="1">{"'Sheet1'!$L$16"}</definedName>
    <definedName name="____hom2" localSheetId="0">#REF!</definedName>
    <definedName name="____hom2" localSheetId="1">#REF!</definedName>
    <definedName name="____hom2">#REF!</definedName>
    <definedName name="____hu1" localSheetId="0" hidden="1">{"'Sheet1'!$L$16"}</definedName>
    <definedName name="____hu1" localSheetId="1" hidden="1">{"'Sheet1'!$L$16"}</definedName>
    <definedName name="____hu1" localSheetId="11" hidden="1">{"'Sheet1'!$L$16"}</definedName>
    <definedName name="____hu1" localSheetId="14" hidden="1">{"'Sheet1'!$L$16"}</definedName>
    <definedName name="____hu1" localSheetId="15" hidden="1">{"'Sheet1'!$L$16"}</definedName>
    <definedName name="____hu1" localSheetId="16" hidden="1">{"'Sheet1'!$L$16"}</definedName>
    <definedName name="____hu1" localSheetId="17" hidden="1">{"'Sheet1'!$L$16"}</definedName>
    <definedName name="____hu1" localSheetId="18" hidden="1">{"'Sheet1'!$L$16"}</definedName>
    <definedName name="____hu1" localSheetId="19" hidden="1">{"'Sheet1'!$L$16"}</definedName>
    <definedName name="____hu1" hidden="1">{"'Sheet1'!$L$16"}</definedName>
    <definedName name="____hu2" localSheetId="0" hidden="1">{"'Sheet1'!$L$16"}</definedName>
    <definedName name="____hu2" localSheetId="1" hidden="1">{"'Sheet1'!$L$16"}</definedName>
    <definedName name="____hu2" localSheetId="11" hidden="1">{"'Sheet1'!$L$16"}</definedName>
    <definedName name="____hu2" localSheetId="14" hidden="1">{"'Sheet1'!$L$16"}</definedName>
    <definedName name="____hu2" localSheetId="15" hidden="1">{"'Sheet1'!$L$16"}</definedName>
    <definedName name="____hu2" localSheetId="16" hidden="1">{"'Sheet1'!$L$16"}</definedName>
    <definedName name="____hu2" localSheetId="17" hidden="1">{"'Sheet1'!$L$16"}</definedName>
    <definedName name="____hu2" localSheetId="18" hidden="1">{"'Sheet1'!$L$16"}</definedName>
    <definedName name="____hu2" localSheetId="19" hidden="1">{"'Sheet1'!$L$16"}</definedName>
    <definedName name="____hu2" hidden="1">{"'Sheet1'!$L$16"}</definedName>
    <definedName name="____hu5" localSheetId="0" hidden="1">{"'Sheet1'!$L$16"}</definedName>
    <definedName name="____hu5" localSheetId="1" hidden="1">{"'Sheet1'!$L$16"}</definedName>
    <definedName name="____hu5" localSheetId="11" hidden="1">{"'Sheet1'!$L$16"}</definedName>
    <definedName name="____hu5" localSheetId="14" hidden="1">{"'Sheet1'!$L$16"}</definedName>
    <definedName name="____hu5" localSheetId="15" hidden="1">{"'Sheet1'!$L$16"}</definedName>
    <definedName name="____hu5" localSheetId="16" hidden="1">{"'Sheet1'!$L$16"}</definedName>
    <definedName name="____hu5" localSheetId="17" hidden="1">{"'Sheet1'!$L$16"}</definedName>
    <definedName name="____hu5" localSheetId="18" hidden="1">{"'Sheet1'!$L$16"}</definedName>
    <definedName name="____hu5" localSheetId="19" hidden="1">{"'Sheet1'!$L$16"}</definedName>
    <definedName name="____hu5" hidden="1">{"'Sheet1'!$L$16"}</definedName>
    <definedName name="____hu6" localSheetId="0" hidden="1">{"'Sheet1'!$L$16"}</definedName>
    <definedName name="____hu6" localSheetId="1" hidden="1">{"'Sheet1'!$L$16"}</definedName>
    <definedName name="____hu6" localSheetId="11" hidden="1">{"'Sheet1'!$L$16"}</definedName>
    <definedName name="____hu6" localSheetId="14" hidden="1">{"'Sheet1'!$L$16"}</definedName>
    <definedName name="____hu6" localSheetId="15" hidden="1">{"'Sheet1'!$L$16"}</definedName>
    <definedName name="____hu6" localSheetId="16" hidden="1">{"'Sheet1'!$L$16"}</definedName>
    <definedName name="____hu6" localSheetId="17" hidden="1">{"'Sheet1'!$L$16"}</definedName>
    <definedName name="____hu6" localSheetId="18" hidden="1">{"'Sheet1'!$L$16"}</definedName>
    <definedName name="____hu6" localSheetId="19" hidden="1">{"'Sheet1'!$L$16"}</definedName>
    <definedName name="____hu6" hidden="1">{"'Sheet1'!$L$16"}</definedName>
    <definedName name="____KH08" localSheetId="0" hidden="1">{#N/A,#N/A,FALSE,"Chi tiÆt"}</definedName>
    <definedName name="____KH08" localSheetId="1" hidden="1">{#N/A,#N/A,FALSE,"Chi tiÆt"}</definedName>
    <definedName name="____KH08" localSheetId="11" hidden="1">{#N/A,#N/A,FALSE,"Chi tiÆt"}</definedName>
    <definedName name="____KH08" localSheetId="14" hidden="1">{#N/A,#N/A,FALSE,"Chi tiÆt"}</definedName>
    <definedName name="____KH08" localSheetId="15" hidden="1">{#N/A,#N/A,FALSE,"Chi tiÆt"}</definedName>
    <definedName name="____KH08" localSheetId="16" hidden="1">{#N/A,#N/A,FALSE,"Chi tiÆt"}</definedName>
    <definedName name="____KH08" localSheetId="17" hidden="1">{#N/A,#N/A,FALSE,"Chi tiÆt"}</definedName>
    <definedName name="____KH08" localSheetId="18" hidden="1">{#N/A,#N/A,FALSE,"Chi tiÆt"}</definedName>
    <definedName name="____KH08" localSheetId="19" hidden="1">{#N/A,#N/A,FALSE,"Chi tiÆt"}</definedName>
    <definedName name="____KH08" hidden="1">{#N/A,#N/A,FALSE,"Chi tiÆt"}</definedName>
    <definedName name="____KM188" localSheetId="0">#REF!</definedName>
    <definedName name="____KM188" localSheetId="1">#REF!</definedName>
    <definedName name="____KM188" localSheetId="11">#REF!</definedName>
    <definedName name="____KM188">#REF!</definedName>
    <definedName name="____km189" localSheetId="0">#REF!</definedName>
    <definedName name="____km189" localSheetId="1">#REF!</definedName>
    <definedName name="____km189" localSheetId="11">#REF!</definedName>
    <definedName name="____km189">#REF!</definedName>
    <definedName name="____km193" localSheetId="0">#REF!</definedName>
    <definedName name="____km193" localSheetId="1">#REF!</definedName>
    <definedName name="____km193" localSheetId="11">#REF!</definedName>
    <definedName name="____km193">#REF!</definedName>
    <definedName name="____km194" localSheetId="0">#REF!</definedName>
    <definedName name="____km194" localSheetId="1">#REF!</definedName>
    <definedName name="____km194">#REF!</definedName>
    <definedName name="____km195" localSheetId="0">#REF!</definedName>
    <definedName name="____km195" localSheetId="1">#REF!</definedName>
    <definedName name="____km195">#REF!</definedName>
    <definedName name="____km196" localSheetId="0">#REF!</definedName>
    <definedName name="____km196" localSheetId="1">#REF!</definedName>
    <definedName name="____km196">#REF!</definedName>
    <definedName name="____km197" localSheetId="0">#REF!</definedName>
    <definedName name="____km197" localSheetId="1">#REF!</definedName>
    <definedName name="____km197">#REF!</definedName>
    <definedName name="____km198" localSheetId="0">#REF!</definedName>
    <definedName name="____km198" localSheetId="1">#REF!</definedName>
    <definedName name="____km198">#REF!</definedName>
    <definedName name="____Lan1" localSheetId="0" hidden="1">{"'Sheet1'!$L$16"}</definedName>
    <definedName name="____Lan1" localSheetId="1" hidden="1">{"'Sheet1'!$L$16"}</definedName>
    <definedName name="____Lan1" localSheetId="11" hidden="1">{"'Sheet1'!$L$16"}</definedName>
    <definedName name="____Lan1" localSheetId="14" hidden="1">{"'Sheet1'!$L$16"}</definedName>
    <definedName name="____Lan1" localSheetId="15" hidden="1">{"'Sheet1'!$L$16"}</definedName>
    <definedName name="____Lan1" localSheetId="16" hidden="1">{"'Sheet1'!$L$16"}</definedName>
    <definedName name="____Lan1" localSheetId="17" hidden="1">{"'Sheet1'!$L$16"}</definedName>
    <definedName name="____Lan1" localSheetId="18" hidden="1">{"'Sheet1'!$L$16"}</definedName>
    <definedName name="____Lan1" localSheetId="19" hidden="1">{"'Sheet1'!$L$16"}</definedName>
    <definedName name="____Lan1" hidden="1">{"'Sheet1'!$L$16"}</definedName>
    <definedName name="____LAN3" localSheetId="0" hidden="1">{"'Sheet1'!$L$16"}</definedName>
    <definedName name="____LAN3" localSheetId="1" hidden="1">{"'Sheet1'!$L$16"}</definedName>
    <definedName name="____LAN3" localSheetId="11" hidden="1">{"'Sheet1'!$L$16"}</definedName>
    <definedName name="____LAN3" localSheetId="14" hidden="1">{"'Sheet1'!$L$16"}</definedName>
    <definedName name="____LAN3" localSheetId="15" hidden="1">{"'Sheet1'!$L$16"}</definedName>
    <definedName name="____LAN3" localSheetId="16" hidden="1">{"'Sheet1'!$L$16"}</definedName>
    <definedName name="____LAN3" localSheetId="17" hidden="1">{"'Sheet1'!$L$16"}</definedName>
    <definedName name="____LAN3" localSheetId="18" hidden="1">{"'Sheet1'!$L$16"}</definedName>
    <definedName name="____LAN3" localSheetId="19" hidden="1">{"'Sheet1'!$L$16"}</definedName>
    <definedName name="____LAN3" hidden="1">{"'Sheet1'!$L$16"}</definedName>
    <definedName name="____lk2" localSheetId="0" hidden="1">{"'Sheet1'!$L$16"}</definedName>
    <definedName name="____lk2" localSheetId="1" hidden="1">{"'Sheet1'!$L$16"}</definedName>
    <definedName name="____lk2" localSheetId="11" hidden="1">{"'Sheet1'!$L$16"}</definedName>
    <definedName name="____lk2" localSheetId="14" hidden="1">{"'Sheet1'!$L$16"}</definedName>
    <definedName name="____lk2" localSheetId="15" hidden="1">{"'Sheet1'!$L$16"}</definedName>
    <definedName name="____lk2" localSheetId="16" hidden="1">{"'Sheet1'!$L$16"}</definedName>
    <definedName name="____lk2" localSheetId="17" hidden="1">{"'Sheet1'!$L$16"}</definedName>
    <definedName name="____lk2" localSheetId="18" hidden="1">{"'Sheet1'!$L$16"}</definedName>
    <definedName name="____lk2" localSheetId="19" hidden="1">{"'Sheet1'!$L$16"}</definedName>
    <definedName name="____lk2" hidden="1">{"'Sheet1'!$L$16"}</definedName>
    <definedName name="____M36" localSheetId="0" hidden="1">{"'Sheet1'!$L$16"}</definedName>
    <definedName name="____M36" localSheetId="1" hidden="1">{"'Sheet1'!$L$16"}</definedName>
    <definedName name="____M36" localSheetId="11" hidden="1">{"'Sheet1'!$L$16"}</definedName>
    <definedName name="____M36" localSheetId="14" hidden="1">{"'Sheet1'!$L$16"}</definedName>
    <definedName name="____M36" localSheetId="15" hidden="1">{"'Sheet1'!$L$16"}</definedName>
    <definedName name="____M36" localSheetId="16" hidden="1">{"'Sheet1'!$L$16"}</definedName>
    <definedName name="____M36" localSheetId="17" hidden="1">{"'Sheet1'!$L$16"}</definedName>
    <definedName name="____M36" localSheetId="18" hidden="1">{"'Sheet1'!$L$16"}</definedName>
    <definedName name="____M36" localSheetId="19" hidden="1">{"'Sheet1'!$L$16"}</definedName>
    <definedName name="____M36" hidden="1">{"'Sheet1'!$L$16"}</definedName>
    <definedName name="____NCL100" localSheetId="0">#REF!</definedName>
    <definedName name="____NCL100" localSheetId="1">#REF!</definedName>
    <definedName name="____NCL100">#REF!</definedName>
    <definedName name="____NCL200" localSheetId="0">#REF!</definedName>
    <definedName name="____NCL200" localSheetId="1">#REF!</definedName>
    <definedName name="____NCL200">#REF!</definedName>
    <definedName name="____NCL250" localSheetId="0">#REF!</definedName>
    <definedName name="____NCL250" localSheetId="1">#REF!</definedName>
    <definedName name="____NCL250">#REF!</definedName>
    <definedName name="____nin190" localSheetId="0">#REF!</definedName>
    <definedName name="____nin190" localSheetId="1">#REF!</definedName>
    <definedName name="____nin190">#REF!</definedName>
    <definedName name="____NSO2" localSheetId="0" hidden="1">{"'Sheet1'!$L$16"}</definedName>
    <definedName name="____NSO2" localSheetId="1" hidden="1">{"'Sheet1'!$L$16"}</definedName>
    <definedName name="____NSO2" localSheetId="11" hidden="1">{"'Sheet1'!$L$16"}</definedName>
    <definedName name="____NSO2" localSheetId="14" hidden="1">{"'Sheet1'!$L$16"}</definedName>
    <definedName name="____NSO2" localSheetId="15" hidden="1">{"'Sheet1'!$L$16"}</definedName>
    <definedName name="____NSO2" localSheetId="16" hidden="1">{"'Sheet1'!$L$16"}</definedName>
    <definedName name="____NSO2" localSheetId="17" hidden="1">{"'Sheet1'!$L$16"}</definedName>
    <definedName name="____NSO2" localSheetId="18" hidden="1">{"'Sheet1'!$L$16"}</definedName>
    <definedName name="____NSO2" localSheetId="19" hidden="1">{"'Sheet1'!$L$16"}</definedName>
    <definedName name="____NSO2" hidden="1">{"'Sheet1'!$L$16"}</definedName>
    <definedName name="____PA3" localSheetId="0" hidden="1">{"'Sheet1'!$L$16"}</definedName>
    <definedName name="____PA3" localSheetId="1" hidden="1">{"'Sheet1'!$L$16"}</definedName>
    <definedName name="____PA3" localSheetId="7" hidden="1">{"'Sheet1'!$L$16"}</definedName>
    <definedName name="____PA3" localSheetId="8" hidden="1">{"'Sheet1'!$L$16"}</definedName>
    <definedName name="____PA3" localSheetId="11" hidden="1">{"'Sheet1'!$L$16"}</definedName>
    <definedName name="____PA3" localSheetId="14" hidden="1">{"'Sheet1'!$L$16"}</definedName>
    <definedName name="____PA3" localSheetId="15" hidden="1">{"'Sheet1'!$L$16"}</definedName>
    <definedName name="____PA3" localSheetId="16" hidden="1">{"'Sheet1'!$L$16"}</definedName>
    <definedName name="____PA3" localSheetId="17" hidden="1">{"'Sheet1'!$L$16"}</definedName>
    <definedName name="____PA3" localSheetId="18" hidden="1">{"'Sheet1'!$L$16"}</definedName>
    <definedName name="____PA3" localSheetId="19" hidden="1">{"'Sheet1'!$L$16"}</definedName>
    <definedName name="____PA3" hidden="1">{"'Sheet1'!$L$16"}</definedName>
    <definedName name="____Pl2" localSheetId="0" hidden="1">{"'Sheet1'!$L$16"}</definedName>
    <definedName name="____Pl2" localSheetId="1" hidden="1">{"'Sheet1'!$L$16"}</definedName>
    <definedName name="____Pl2" localSheetId="11" hidden="1">{"'Sheet1'!$L$16"}</definedName>
    <definedName name="____Pl2" localSheetId="14" hidden="1">{"'Sheet1'!$L$16"}</definedName>
    <definedName name="____Pl2" localSheetId="15" hidden="1">{"'Sheet1'!$L$16"}</definedName>
    <definedName name="____Pl2" localSheetId="16" hidden="1">{"'Sheet1'!$L$16"}</definedName>
    <definedName name="____Pl2" localSheetId="17" hidden="1">{"'Sheet1'!$L$16"}</definedName>
    <definedName name="____Pl2" localSheetId="18" hidden="1">{"'Sheet1'!$L$16"}</definedName>
    <definedName name="____Pl2" localSheetId="19" hidden="1">{"'Sheet1'!$L$16"}</definedName>
    <definedName name="____Pl2" hidden="1">{"'Sheet1'!$L$16"}</definedName>
    <definedName name="____SN3" localSheetId="0">#REF!</definedName>
    <definedName name="____SN3" localSheetId="1">#REF!</definedName>
    <definedName name="____SN3">#REF!</definedName>
    <definedName name="____sua20" localSheetId="0">#REF!</definedName>
    <definedName name="____sua20" localSheetId="1">#REF!</definedName>
    <definedName name="____sua20">#REF!</definedName>
    <definedName name="____sua30" localSheetId="0">#REF!</definedName>
    <definedName name="____sua30" localSheetId="1">#REF!</definedName>
    <definedName name="____sua30">#REF!</definedName>
    <definedName name="____TB1" localSheetId="0">#REF!</definedName>
    <definedName name="____TB1" localSheetId="1">#REF!</definedName>
    <definedName name="____TB1">#REF!</definedName>
    <definedName name="____TL3" localSheetId="0">#REF!</definedName>
    <definedName name="____TL3" localSheetId="1">#REF!</definedName>
    <definedName name="____TL3">#REF!</definedName>
    <definedName name="____Tru21" localSheetId="0" hidden="1">{"'Sheet1'!$L$16"}</definedName>
    <definedName name="____Tru21" localSheetId="1" hidden="1">{"'Sheet1'!$L$16"}</definedName>
    <definedName name="____Tru21" localSheetId="11" hidden="1">{"'Sheet1'!$L$16"}</definedName>
    <definedName name="____Tru21" localSheetId="14" hidden="1">{"'Sheet1'!$L$16"}</definedName>
    <definedName name="____Tru21" localSheetId="15" hidden="1">{"'Sheet1'!$L$16"}</definedName>
    <definedName name="____Tru21" localSheetId="16" hidden="1">{"'Sheet1'!$L$16"}</definedName>
    <definedName name="____Tru21" localSheetId="17" hidden="1">{"'Sheet1'!$L$16"}</definedName>
    <definedName name="____Tru21" localSheetId="18" hidden="1">{"'Sheet1'!$L$16"}</definedName>
    <definedName name="____Tru21" localSheetId="19" hidden="1">{"'Sheet1'!$L$16"}</definedName>
    <definedName name="____Tru21" hidden="1">{"'Sheet1'!$L$16"}</definedName>
    <definedName name="____tt3" localSheetId="0" hidden="1">{"'Sheet1'!$L$16"}</definedName>
    <definedName name="____tt3" localSheetId="1" hidden="1">{"'Sheet1'!$L$16"}</definedName>
    <definedName name="____tt3" localSheetId="11" hidden="1">{"'Sheet1'!$L$16"}</definedName>
    <definedName name="____tt3" localSheetId="14" hidden="1">{"'Sheet1'!$L$16"}</definedName>
    <definedName name="____tt3" localSheetId="15" hidden="1">{"'Sheet1'!$L$16"}</definedName>
    <definedName name="____tt3" localSheetId="16" hidden="1">{"'Sheet1'!$L$16"}</definedName>
    <definedName name="____tt3" localSheetId="17" hidden="1">{"'Sheet1'!$L$16"}</definedName>
    <definedName name="____tt3" localSheetId="18" hidden="1">{"'Sheet1'!$L$16"}</definedName>
    <definedName name="____tt3" localSheetId="19" hidden="1">{"'Sheet1'!$L$16"}</definedName>
    <definedName name="____tt3" hidden="1">{"'Sheet1'!$L$16"}</definedName>
    <definedName name="____TT31" localSheetId="0" hidden="1">{"'Sheet1'!$L$16"}</definedName>
    <definedName name="____TT31" localSheetId="1" hidden="1">{"'Sheet1'!$L$16"}</definedName>
    <definedName name="____TT31" localSheetId="11" hidden="1">{"'Sheet1'!$L$16"}</definedName>
    <definedName name="____TT31" localSheetId="14" hidden="1">{"'Sheet1'!$L$16"}</definedName>
    <definedName name="____TT31" localSheetId="15" hidden="1">{"'Sheet1'!$L$16"}</definedName>
    <definedName name="____TT31" localSheetId="16" hidden="1">{"'Sheet1'!$L$16"}</definedName>
    <definedName name="____TT31" localSheetId="17" hidden="1">{"'Sheet1'!$L$16"}</definedName>
    <definedName name="____TT31" localSheetId="18" hidden="1">{"'Sheet1'!$L$16"}</definedName>
    <definedName name="____TT31" localSheetId="19" hidden="1">{"'Sheet1'!$L$16"}</definedName>
    <definedName name="____TT31" hidden="1">{"'Sheet1'!$L$16"}</definedName>
    <definedName name="____VL100" localSheetId="0">#REF!</definedName>
    <definedName name="____VL100" localSheetId="1">#REF!</definedName>
    <definedName name="____VL100">#REF!</definedName>
    <definedName name="____vl2" localSheetId="0" hidden="1">{"'Sheet1'!$L$16"}</definedName>
    <definedName name="____vl2" localSheetId="1" hidden="1">{"'Sheet1'!$L$16"}</definedName>
    <definedName name="____vl2" localSheetId="11" hidden="1">{"'Sheet1'!$L$16"}</definedName>
    <definedName name="____vl2" localSheetId="14" hidden="1">{"'Sheet1'!$L$16"}</definedName>
    <definedName name="____vl2" localSheetId="15" hidden="1">{"'Sheet1'!$L$16"}</definedName>
    <definedName name="____vl2" localSheetId="16" hidden="1">{"'Sheet1'!$L$16"}</definedName>
    <definedName name="____vl2" localSheetId="17" hidden="1">{"'Sheet1'!$L$16"}</definedName>
    <definedName name="____vl2" localSheetId="18" hidden="1">{"'Sheet1'!$L$16"}</definedName>
    <definedName name="____vl2" localSheetId="19" hidden="1">{"'Sheet1'!$L$16"}</definedName>
    <definedName name="____vl2" hidden="1">{"'Sheet1'!$L$16"}</definedName>
    <definedName name="____VL250" localSheetId="0">#REF!</definedName>
    <definedName name="____VL250" localSheetId="1">#REF!</definedName>
    <definedName name="____VL250">#REF!</definedName>
    <definedName name="____xlfn.BAHTTEXT" hidden="1">#NAME?</definedName>
    <definedName name="___a1" localSheetId="0" hidden="1">{"'Sheet1'!$L$16"}</definedName>
    <definedName name="___a1" localSheetId="1" hidden="1">{"'Sheet1'!$L$16"}</definedName>
    <definedName name="___a1" localSheetId="7" hidden="1">{"'Sheet1'!$L$16"}</definedName>
    <definedName name="___a1" localSheetId="8" hidden="1">{"'Sheet1'!$L$16"}</definedName>
    <definedName name="___a1" localSheetId="11" hidden="1">{"'Sheet1'!$L$16"}</definedName>
    <definedName name="___a1" localSheetId="14" hidden="1">{"'Sheet1'!$L$16"}</definedName>
    <definedName name="___a1" localSheetId="15" hidden="1">{"'Sheet1'!$L$16"}</definedName>
    <definedName name="___a1" localSheetId="16" hidden="1">{"'Sheet1'!$L$16"}</definedName>
    <definedName name="___a1" localSheetId="17" hidden="1">{"'Sheet1'!$L$16"}</definedName>
    <definedName name="___a1" localSheetId="18" hidden="1">{"'Sheet1'!$L$16"}</definedName>
    <definedName name="___a1" localSheetId="19" hidden="1">{"'Sheet1'!$L$16"}</definedName>
    <definedName name="___a1" hidden="1">{"'Sheet1'!$L$16"}</definedName>
    <definedName name="___a129" localSheetId="0" hidden="1">{"Offgrid",#N/A,FALSE,"OFFGRID";"Region",#N/A,FALSE,"REGION";"Offgrid -2",#N/A,FALSE,"OFFGRID";"WTP",#N/A,FALSE,"WTP";"WTP -2",#N/A,FALSE,"WTP";"Project",#N/A,FALSE,"PROJECT";"Summary -2",#N/A,FALSE,"SUMMARY"}</definedName>
    <definedName name="___a129" localSheetId="1" hidden="1">{"Offgrid",#N/A,FALSE,"OFFGRID";"Region",#N/A,FALSE,"REGION";"Offgrid -2",#N/A,FALSE,"OFFGRID";"WTP",#N/A,FALSE,"WTP";"WTP -2",#N/A,FALSE,"WTP";"Project",#N/A,FALSE,"PROJECT";"Summary -2",#N/A,FALSE,"SUMMARY"}</definedName>
    <definedName name="___a129" localSheetId="7" hidden="1">{"Offgrid",#N/A,FALSE,"OFFGRID";"Region",#N/A,FALSE,"REGION";"Offgrid -2",#N/A,FALSE,"OFFGRID";"WTP",#N/A,FALSE,"WTP";"WTP -2",#N/A,FALSE,"WTP";"Project",#N/A,FALSE,"PROJECT";"Summary -2",#N/A,FALSE,"SUMMARY"}</definedName>
    <definedName name="___a129" localSheetId="8" hidden="1">{"Offgrid",#N/A,FALSE,"OFFGRID";"Region",#N/A,FALSE,"REGION";"Offgrid -2",#N/A,FALSE,"OFFGRID";"WTP",#N/A,FALSE,"WTP";"WTP -2",#N/A,FALSE,"WTP";"Project",#N/A,FALSE,"PROJECT";"Summary -2",#N/A,FALSE,"SUMMARY"}</definedName>
    <definedName name="___a129" localSheetId="11" hidden="1">{"Offgrid",#N/A,FALSE,"OFFGRID";"Region",#N/A,FALSE,"REGION";"Offgrid -2",#N/A,FALSE,"OFFGRID";"WTP",#N/A,FALSE,"WTP";"WTP -2",#N/A,FALSE,"WTP";"Project",#N/A,FALSE,"PROJECT";"Summary -2",#N/A,FALSE,"SUMMARY"}</definedName>
    <definedName name="___a129" localSheetId="14" hidden="1">{"Offgrid",#N/A,FALSE,"OFFGRID";"Region",#N/A,FALSE,"REGION";"Offgrid -2",#N/A,FALSE,"OFFGRID";"WTP",#N/A,FALSE,"WTP";"WTP -2",#N/A,FALSE,"WTP";"Project",#N/A,FALSE,"PROJECT";"Summary -2",#N/A,FALSE,"SUMMARY"}</definedName>
    <definedName name="___a129" localSheetId="15" hidden="1">{"Offgrid",#N/A,FALSE,"OFFGRID";"Region",#N/A,FALSE,"REGION";"Offgrid -2",#N/A,FALSE,"OFFGRID";"WTP",#N/A,FALSE,"WTP";"WTP -2",#N/A,FALSE,"WTP";"Project",#N/A,FALSE,"PROJECT";"Summary -2",#N/A,FALSE,"SUMMARY"}</definedName>
    <definedName name="___a129" localSheetId="16" hidden="1">{"Offgrid",#N/A,FALSE,"OFFGRID";"Region",#N/A,FALSE,"REGION";"Offgrid -2",#N/A,FALSE,"OFFGRID";"WTP",#N/A,FALSE,"WTP";"WTP -2",#N/A,FALSE,"WTP";"Project",#N/A,FALSE,"PROJECT";"Summary -2",#N/A,FALSE,"SUMMARY"}</definedName>
    <definedName name="___a129" localSheetId="17" hidden="1">{"Offgrid",#N/A,FALSE,"OFFGRID";"Region",#N/A,FALSE,"REGION";"Offgrid -2",#N/A,FALSE,"OFFGRID";"WTP",#N/A,FALSE,"WTP";"WTP -2",#N/A,FALSE,"WTP";"Project",#N/A,FALSE,"PROJECT";"Summary -2",#N/A,FALSE,"SUMMARY"}</definedName>
    <definedName name="___a129" localSheetId="18" hidden="1">{"Offgrid",#N/A,FALSE,"OFFGRID";"Region",#N/A,FALSE,"REGION";"Offgrid -2",#N/A,FALSE,"OFFGRID";"WTP",#N/A,FALSE,"WTP";"WTP -2",#N/A,FALSE,"WTP";"Project",#N/A,FALSE,"PROJECT";"Summary -2",#N/A,FALSE,"SUMMARY"}</definedName>
    <definedName name="___a129" localSheetId="19"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0" hidden="1">{"Offgrid",#N/A,FALSE,"OFFGRID";"Region",#N/A,FALSE,"REGION";"Offgrid -2",#N/A,FALSE,"OFFGRID";"WTP",#N/A,FALSE,"WTP";"WTP -2",#N/A,FALSE,"WTP";"Project",#N/A,FALSE,"PROJECT";"Summary -2",#N/A,FALSE,"SUMMARY"}</definedName>
    <definedName name="___a130" localSheetId="1" hidden="1">{"Offgrid",#N/A,FALSE,"OFFGRID";"Region",#N/A,FALSE,"REGION";"Offgrid -2",#N/A,FALSE,"OFFGRID";"WTP",#N/A,FALSE,"WTP";"WTP -2",#N/A,FALSE,"WTP";"Project",#N/A,FALSE,"PROJECT";"Summary -2",#N/A,FALSE,"SUMMARY"}</definedName>
    <definedName name="___a130" localSheetId="7" hidden="1">{"Offgrid",#N/A,FALSE,"OFFGRID";"Region",#N/A,FALSE,"REGION";"Offgrid -2",#N/A,FALSE,"OFFGRID";"WTP",#N/A,FALSE,"WTP";"WTP -2",#N/A,FALSE,"WTP";"Project",#N/A,FALSE,"PROJECT";"Summary -2",#N/A,FALSE,"SUMMARY"}</definedName>
    <definedName name="___a130" localSheetId="8" hidden="1">{"Offgrid",#N/A,FALSE,"OFFGRID";"Region",#N/A,FALSE,"REGION";"Offgrid -2",#N/A,FALSE,"OFFGRID";"WTP",#N/A,FALSE,"WTP";"WTP -2",#N/A,FALSE,"WTP";"Project",#N/A,FALSE,"PROJECT";"Summary -2",#N/A,FALSE,"SUMMARY"}</definedName>
    <definedName name="___a130" localSheetId="11" hidden="1">{"Offgrid",#N/A,FALSE,"OFFGRID";"Region",#N/A,FALSE,"REGION";"Offgrid -2",#N/A,FALSE,"OFFGRID";"WTP",#N/A,FALSE,"WTP";"WTP -2",#N/A,FALSE,"WTP";"Project",#N/A,FALSE,"PROJECT";"Summary -2",#N/A,FALSE,"SUMMARY"}</definedName>
    <definedName name="___a130" localSheetId="14" hidden="1">{"Offgrid",#N/A,FALSE,"OFFGRID";"Region",#N/A,FALSE,"REGION";"Offgrid -2",#N/A,FALSE,"OFFGRID";"WTP",#N/A,FALSE,"WTP";"WTP -2",#N/A,FALSE,"WTP";"Project",#N/A,FALSE,"PROJECT";"Summary -2",#N/A,FALSE,"SUMMARY"}</definedName>
    <definedName name="___a130" localSheetId="15" hidden="1">{"Offgrid",#N/A,FALSE,"OFFGRID";"Region",#N/A,FALSE,"REGION";"Offgrid -2",#N/A,FALSE,"OFFGRID";"WTP",#N/A,FALSE,"WTP";"WTP -2",#N/A,FALSE,"WTP";"Project",#N/A,FALSE,"PROJECT";"Summary -2",#N/A,FALSE,"SUMMARY"}</definedName>
    <definedName name="___a130" localSheetId="16" hidden="1">{"Offgrid",#N/A,FALSE,"OFFGRID";"Region",#N/A,FALSE,"REGION";"Offgrid -2",#N/A,FALSE,"OFFGRID";"WTP",#N/A,FALSE,"WTP";"WTP -2",#N/A,FALSE,"WTP";"Project",#N/A,FALSE,"PROJECT";"Summary -2",#N/A,FALSE,"SUMMARY"}</definedName>
    <definedName name="___a130" localSheetId="17" hidden="1">{"Offgrid",#N/A,FALSE,"OFFGRID";"Region",#N/A,FALSE,"REGION";"Offgrid -2",#N/A,FALSE,"OFFGRID";"WTP",#N/A,FALSE,"WTP";"WTP -2",#N/A,FALSE,"WTP";"Project",#N/A,FALSE,"PROJECT";"Summary -2",#N/A,FALSE,"SUMMARY"}</definedName>
    <definedName name="___a130" localSheetId="18" hidden="1">{"Offgrid",#N/A,FALSE,"OFFGRID";"Region",#N/A,FALSE,"REGION";"Offgrid -2",#N/A,FALSE,"OFFGRID";"WTP",#N/A,FALSE,"WTP";"WTP -2",#N/A,FALSE,"WTP";"Project",#N/A,FALSE,"PROJECT";"Summary -2",#N/A,FALSE,"SUMMARY"}</definedName>
    <definedName name="___a130" localSheetId="19"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atn1" localSheetId="0">#REF!</definedName>
    <definedName name="___atn1" localSheetId="1">#REF!</definedName>
    <definedName name="___atn1" localSheetId="11">#REF!</definedName>
    <definedName name="___atn1">#REF!</definedName>
    <definedName name="___atn10" localSheetId="0">#REF!</definedName>
    <definedName name="___atn10" localSheetId="1">#REF!</definedName>
    <definedName name="___atn10" localSheetId="11">#REF!</definedName>
    <definedName name="___atn10">#REF!</definedName>
    <definedName name="___atn2" localSheetId="0">#REF!</definedName>
    <definedName name="___atn2" localSheetId="1">#REF!</definedName>
    <definedName name="___atn2" localSheetId="11">#REF!</definedName>
    <definedName name="___atn2">#REF!</definedName>
    <definedName name="___atn3" localSheetId="0">#REF!</definedName>
    <definedName name="___atn3" localSheetId="1">#REF!</definedName>
    <definedName name="___atn3">#REF!</definedName>
    <definedName name="___atn4" localSheetId="0">#REF!</definedName>
    <definedName name="___atn4" localSheetId="1">#REF!</definedName>
    <definedName name="___atn4">#REF!</definedName>
    <definedName name="___atn5" localSheetId="0">#REF!</definedName>
    <definedName name="___atn5" localSheetId="1">#REF!</definedName>
    <definedName name="___atn5">#REF!</definedName>
    <definedName name="___atn6" localSheetId="0">#REF!</definedName>
    <definedName name="___atn6" localSheetId="1">#REF!</definedName>
    <definedName name="___atn6">#REF!</definedName>
    <definedName name="___atn7" localSheetId="0">#REF!</definedName>
    <definedName name="___atn7" localSheetId="1">#REF!</definedName>
    <definedName name="___atn7">#REF!</definedName>
    <definedName name="___atn8" localSheetId="0">#REF!</definedName>
    <definedName name="___atn8" localSheetId="1">#REF!</definedName>
    <definedName name="___atn8">#REF!</definedName>
    <definedName name="___atn9" localSheetId="0">#REF!</definedName>
    <definedName name="___atn9" localSheetId="1">#REF!</definedName>
    <definedName name="___atn9">#REF!</definedName>
    <definedName name="___B1" localSheetId="0" hidden="1">{"'Sheet1'!$L$16"}</definedName>
    <definedName name="___B1" localSheetId="1" hidden="1">{"'Sheet1'!$L$16"}</definedName>
    <definedName name="___B1" localSheetId="11" hidden="1">{"'Sheet1'!$L$16"}</definedName>
    <definedName name="___B1" localSheetId="14" hidden="1">{"'Sheet1'!$L$16"}</definedName>
    <definedName name="___B1" localSheetId="15" hidden="1">{"'Sheet1'!$L$16"}</definedName>
    <definedName name="___B1" localSheetId="16" hidden="1">{"'Sheet1'!$L$16"}</definedName>
    <definedName name="___B1" localSheetId="17" hidden="1">{"'Sheet1'!$L$16"}</definedName>
    <definedName name="___B1" localSheetId="18" hidden="1">{"'Sheet1'!$L$16"}</definedName>
    <definedName name="___B1" localSheetId="19" hidden="1">{"'Sheet1'!$L$16"}</definedName>
    <definedName name="___B1" hidden="1">{"'Sheet1'!$L$16"}</definedName>
    <definedName name="___ban2" localSheetId="0" hidden="1">{"'Sheet1'!$L$16"}</definedName>
    <definedName name="___ban2" localSheetId="1" hidden="1">{"'Sheet1'!$L$16"}</definedName>
    <definedName name="___ban2" localSheetId="11" hidden="1">{"'Sheet1'!$L$16"}</definedName>
    <definedName name="___ban2" localSheetId="14" hidden="1">{"'Sheet1'!$L$16"}</definedName>
    <definedName name="___ban2" localSheetId="15" hidden="1">{"'Sheet1'!$L$16"}</definedName>
    <definedName name="___ban2" localSheetId="16" hidden="1">{"'Sheet1'!$L$16"}</definedName>
    <definedName name="___ban2" localSheetId="17" hidden="1">{"'Sheet1'!$L$16"}</definedName>
    <definedName name="___ban2" localSheetId="18" hidden="1">{"'Sheet1'!$L$16"}</definedName>
    <definedName name="___ban2" localSheetId="19" hidden="1">{"'Sheet1'!$L$16"}</definedName>
    <definedName name="___ban2" hidden="1">{"'Sheet1'!$L$16"}</definedName>
    <definedName name="___boi1" localSheetId="0">#REF!</definedName>
    <definedName name="___boi1" localSheetId="1">#REF!</definedName>
    <definedName name="___boi1">#REF!</definedName>
    <definedName name="___boi2" localSheetId="0">#REF!</definedName>
    <definedName name="___boi2" localSheetId="1">#REF!</definedName>
    <definedName name="___boi2">#REF!</definedName>
    <definedName name="___btm10" localSheetId="0">#REF!</definedName>
    <definedName name="___btm10" localSheetId="1">#REF!</definedName>
    <definedName name="___btm10">#REF!</definedName>
    <definedName name="___btm100" localSheetId="0">#REF!</definedName>
    <definedName name="___btm100" localSheetId="1">#REF!</definedName>
    <definedName name="___btm100">#REF!</definedName>
    <definedName name="___BTM250" localSheetId="0">#REF!</definedName>
    <definedName name="___BTM250" localSheetId="1">#REF!</definedName>
    <definedName name="___BTM250">#REF!</definedName>
    <definedName name="___btM300" localSheetId="0">#REF!</definedName>
    <definedName name="___btM300" localSheetId="1">#REF!</definedName>
    <definedName name="___btM300">#REF!</definedName>
    <definedName name="___cao1" localSheetId="0">#REF!</definedName>
    <definedName name="___cao1" localSheetId="1">#REF!</definedName>
    <definedName name="___cao1">#REF!</definedName>
    <definedName name="___cao2" localSheetId="0">#REF!</definedName>
    <definedName name="___cao2" localSheetId="1">#REF!</definedName>
    <definedName name="___cao2">#REF!</definedName>
    <definedName name="___cao3" localSheetId="0">#REF!</definedName>
    <definedName name="___cao3" localSheetId="1">#REF!</definedName>
    <definedName name="___cao3">#REF!</definedName>
    <definedName name="___cao4" localSheetId="0">#REF!</definedName>
    <definedName name="___cao4" localSheetId="1">#REF!</definedName>
    <definedName name="___cao4">#REF!</definedName>
    <definedName name="___cao5" localSheetId="0">#REF!</definedName>
    <definedName name="___cao5" localSheetId="1">#REF!</definedName>
    <definedName name="___cao5">#REF!</definedName>
    <definedName name="___cao6" localSheetId="0">#REF!</definedName>
    <definedName name="___cao6" localSheetId="1">#REF!</definedName>
    <definedName name="___cao6">#REF!</definedName>
    <definedName name="___cep1" localSheetId="0" hidden="1">{"'Sheet1'!$L$16"}</definedName>
    <definedName name="___cep1" localSheetId="1" hidden="1">{"'Sheet1'!$L$16"}</definedName>
    <definedName name="___cep1" localSheetId="11" hidden="1">{"'Sheet1'!$L$16"}</definedName>
    <definedName name="___cep1" localSheetId="14" hidden="1">{"'Sheet1'!$L$16"}</definedName>
    <definedName name="___cep1" localSheetId="15" hidden="1">{"'Sheet1'!$L$16"}</definedName>
    <definedName name="___cep1" localSheetId="16" hidden="1">{"'Sheet1'!$L$16"}</definedName>
    <definedName name="___cep1" localSheetId="17" hidden="1">{"'Sheet1'!$L$16"}</definedName>
    <definedName name="___cep1" localSheetId="18" hidden="1">{"'Sheet1'!$L$16"}</definedName>
    <definedName name="___cep1" localSheetId="19" hidden="1">{"'Sheet1'!$L$16"}</definedName>
    <definedName name="___cep1" hidden="1">{"'Sheet1'!$L$16"}</definedName>
    <definedName name="___Coc39" localSheetId="0" hidden="1">{"'Sheet1'!$L$16"}</definedName>
    <definedName name="___Coc39" localSheetId="1" hidden="1">{"'Sheet1'!$L$16"}</definedName>
    <definedName name="___Coc39" localSheetId="11" hidden="1">{"'Sheet1'!$L$16"}</definedName>
    <definedName name="___Coc39" localSheetId="14" hidden="1">{"'Sheet1'!$L$16"}</definedName>
    <definedName name="___Coc39" localSheetId="15" hidden="1">{"'Sheet1'!$L$16"}</definedName>
    <definedName name="___Coc39" localSheetId="16" hidden="1">{"'Sheet1'!$L$16"}</definedName>
    <definedName name="___Coc39" localSheetId="17" hidden="1">{"'Sheet1'!$L$16"}</definedName>
    <definedName name="___Coc39" localSheetId="18" hidden="1">{"'Sheet1'!$L$16"}</definedName>
    <definedName name="___Coc39" localSheetId="19" hidden="1">{"'Sheet1'!$L$16"}</definedName>
    <definedName name="___Coc39" hidden="1">{"'Sheet1'!$L$16"}</definedName>
    <definedName name="___CON1" localSheetId="0">#REF!</definedName>
    <definedName name="___CON1" localSheetId="1">#REF!</definedName>
    <definedName name="___CON1">#REF!</definedName>
    <definedName name="___CON2" localSheetId="0">#REF!</definedName>
    <definedName name="___CON2" localSheetId="1">#REF!</definedName>
    <definedName name="___CON2">#REF!</definedName>
    <definedName name="___Cty501" localSheetId="0" hidden="1">{"'Sheet1'!$L$16"}</definedName>
    <definedName name="___Cty501" localSheetId="1" hidden="1">{"'Sheet1'!$L$16"}</definedName>
    <definedName name="___Cty501" localSheetId="7" hidden="1">{"'Sheet1'!$L$16"}</definedName>
    <definedName name="___Cty501" localSheetId="8" hidden="1">{"'Sheet1'!$L$16"}</definedName>
    <definedName name="___Cty501" localSheetId="11" hidden="1">{"'Sheet1'!$L$16"}</definedName>
    <definedName name="___Cty501" localSheetId="14" hidden="1">{"'Sheet1'!$L$16"}</definedName>
    <definedName name="___Cty501" localSheetId="15" hidden="1">{"'Sheet1'!$L$16"}</definedName>
    <definedName name="___Cty501" localSheetId="16" hidden="1">{"'Sheet1'!$L$16"}</definedName>
    <definedName name="___Cty501" localSheetId="17" hidden="1">{"'Sheet1'!$L$16"}</definedName>
    <definedName name="___Cty501" localSheetId="18" hidden="1">{"'Sheet1'!$L$16"}</definedName>
    <definedName name="___Cty501" localSheetId="19" hidden="1">{"'Sheet1'!$L$16"}</definedName>
    <definedName name="___Cty501" hidden="1">{"'Sheet1'!$L$16"}</definedName>
    <definedName name="___d1500" localSheetId="0" hidden="1">{"'Sheet1'!$L$16"}</definedName>
    <definedName name="___d1500" localSheetId="1" hidden="1">{"'Sheet1'!$L$16"}</definedName>
    <definedName name="___d1500" localSheetId="7" hidden="1">{"'Sheet1'!$L$16"}</definedName>
    <definedName name="___d1500" localSheetId="8" hidden="1">{"'Sheet1'!$L$16"}</definedName>
    <definedName name="___d1500" localSheetId="11" hidden="1">{"'Sheet1'!$L$16"}</definedName>
    <definedName name="___d1500" localSheetId="14" hidden="1">{"'Sheet1'!$L$16"}</definedName>
    <definedName name="___d1500" localSheetId="15" hidden="1">{"'Sheet1'!$L$16"}</definedName>
    <definedName name="___d1500" localSheetId="16" hidden="1">{"'Sheet1'!$L$16"}</definedName>
    <definedName name="___d1500" localSheetId="17" hidden="1">{"'Sheet1'!$L$16"}</definedName>
    <definedName name="___d1500" localSheetId="18" hidden="1">{"'Sheet1'!$L$16"}</definedName>
    <definedName name="___d1500" localSheetId="19" hidden="1">{"'Sheet1'!$L$16"}</definedName>
    <definedName name="___d1500" hidden="1">{"'Sheet1'!$L$16"}</definedName>
    <definedName name="___dai1" localSheetId="0">#REF!</definedName>
    <definedName name="___dai1" localSheetId="1">#REF!</definedName>
    <definedName name="___dai1">#REF!</definedName>
    <definedName name="___dai2" localSheetId="0">#REF!</definedName>
    <definedName name="___dai2" localSheetId="1">#REF!</definedName>
    <definedName name="___dai2">#REF!</definedName>
    <definedName name="___dai3" localSheetId="0">#REF!</definedName>
    <definedName name="___dai3" localSheetId="1">#REF!</definedName>
    <definedName name="___dai3">#REF!</definedName>
    <definedName name="___dai4" localSheetId="0">#REF!</definedName>
    <definedName name="___dai4" localSheetId="1">#REF!</definedName>
    <definedName name="___dai4">#REF!</definedName>
    <definedName name="___dai5" localSheetId="0">#REF!</definedName>
    <definedName name="___dai5" localSheetId="1">#REF!</definedName>
    <definedName name="___dai5">#REF!</definedName>
    <definedName name="___dai6" localSheetId="0">#REF!</definedName>
    <definedName name="___dai6" localSheetId="1">#REF!</definedName>
    <definedName name="___dai6">#REF!</definedName>
    <definedName name="___dan1" localSheetId="0">#REF!</definedName>
    <definedName name="___dan1" localSheetId="1">#REF!</definedName>
    <definedName name="___dan1">#REF!</definedName>
    <definedName name="___dan2" localSheetId="0">#REF!</definedName>
    <definedName name="___dan2" localSheetId="1">#REF!</definedName>
    <definedName name="___dan2">#REF!</definedName>
    <definedName name="___ddn400" localSheetId="0">#REF!</definedName>
    <definedName name="___ddn400" localSheetId="1">#REF!</definedName>
    <definedName name="___ddn400">#REF!</definedName>
    <definedName name="___ddn600" localSheetId="0">#REF!</definedName>
    <definedName name="___ddn600" localSheetId="1">#REF!</definedName>
    <definedName name="___ddn600">#REF!</definedName>
    <definedName name="___deo1" localSheetId="0">#REF!</definedName>
    <definedName name="___deo1" localSheetId="1">#REF!</definedName>
    <definedName name="___deo1">#REF!</definedName>
    <definedName name="___deo10" localSheetId="0">#REF!</definedName>
    <definedName name="___deo10" localSheetId="1">#REF!</definedName>
    <definedName name="___deo10">#REF!</definedName>
    <definedName name="___deo2" localSheetId="0">#REF!</definedName>
    <definedName name="___deo2" localSheetId="1">#REF!</definedName>
    <definedName name="___deo2">#REF!</definedName>
    <definedName name="___deo3" localSheetId="0">#REF!</definedName>
    <definedName name="___deo3" localSheetId="1">#REF!</definedName>
    <definedName name="___deo3">#REF!</definedName>
    <definedName name="___deo4" localSheetId="0">#REF!</definedName>
    <definedName name="___deo4" localSheetId="1">#REF!</definedName>
    <definedName name="___deo4">#REF!</definedName>
    <definedName name="___deo5" localSheetId="0">#REF!</definedName>
    <definedName name="___deo5" localSheetId="1">#REF!</definedName>
    <definedName name="___deo5">#REF!</definedName>
    <definedName name="___deo6" localSheetId="0">#REF!</definedName>
    <definedName name="___deo6" localSheetId="1">#REF!</definedName>
    <definedName name="___deo6">#REF!</definedName>
    <definedName name="___deo7" localSheetId="0">#REF!</definedName>
    <definedName name="___deo7" localSheetId="1">#REF!</definedName>
    <definedName name="___deo7">#REF!</definedName>
    <definedName name="___deo8" localSheetId="0">#REF!</definedName>
    <definedName name="___deo8" localSheetId="1">#REF!</definedName>
    <definedName name="___deo8">#REF!</definedName>
    <definedName name="___deo9" localSheetId="0">#REF!</definedName>
    <definedName name="___deo9" localSheetId="1">#REF!</definedName>
    <definedName name="___deo9">#REF!</definedName>
    <definedName name="___Goi8" localSheetId="0" hidden="1">{"'Sheet1'!$L$16"}</definedName>
    <definedName name="___Goi8" localSheetId="1" hidden="1">{"'Sheet1'!$L$16"}</definedName>
    <definedName name="___Goi8" localSheetId="7" hidden="1">{"'Sheet1'!$L$16"}</definedName>
    <definedName name="___Goi8" localSheetId="8" hidden="1">{"'Sheet1'!$L$16"}</definedName>
    <definedName name="___Goi8" localSheetId="11" hidden="1">{"'Sheet1'!$L$16"}</definedName>
    <definedName name="___Goi8" localSheetId="14" hidden="1">{"'Sheet1'!$L$16"}</definedName>
    <definedName name="___Goi8" localSheetId="15" hidden="1">{"'Sheet1'!$L$16"}</definedName>
    <definedName name="___Goi8" localSheetId="16" hidden="1">{"'Sheet1'!$L$16"}</definedName>
    <definedName name="___Goi8" localSheetId="17" hidden="1">{"'Sheet1'!$L$16"}</definedName>
    <definedName name="___Goi8" localSheetId="18" hidden="1">{"'Sheet1'!$L$16"}</definedName>
    <definedName name="___Goi8" localSheetId="19" hidden="1">{"'Sheet1'!$L$16"}</definedName>
    <definedName name="___Goi8" hidden="1">{"'Sheet1'!$L$16"}</definedName>
    <definedName name="___gon4" localSheetId="0">#REF!</definedName>
    <definedName name="___gon4" localSheetId="1">#REF!</definedName>
    <definedName name="___gon4">#REF!</definedName>
    <definedName name="___h1" localSheetId="0" hidden="1">{"'Sheet1'!$L$16"}</definedName>
    <definedName name="___h1" localSheetId="1" hidden="1">{"'Sheet1'!$L$16"}</definedName>
    <definedName name="___h1" localSheetId="7" hidden="1">{"'Sheet1'!$L$16"}</definedName>
    <definedName name="___h1" localSheetId="8" hidden="1">{"'Sheet1'!$L$16"}</definedName>
    <definedName name="___h1" localSheetId="11" hidden="1">{"'Sheet1'!$L$16"}</definedName>
    <definedName name="___h1" localSheetId="14" hidden="1">{"'Sheet1'!$L$16"}</definedName>
    <definedName name="___h1" localSheetId="15" hidden="1">{"'Sheet1'!$L$16"}</definedName>
    <definedName name="___h1" localSheetId="16" hidden="1">{"'Sheet1'!$L$16"}</definedName>
    <definedName name="___h1" localSheetId="17" hidden="1">{"'Sheet1'!$L$16"}</definedName>
    <definedName name="___h1" localSheetId="18" hidden="1">{"'Sheet1'!$L$16"}</definedName>
    <definedName name="___h1" localSheetId="19" hidden="1">{"'Sheet1'!$L$16"}</definedName>
    <definedName name="___h1" hidden="1">{"'Sheet1'!$L$16"}</definedName>
    <definedName name="___h10" localSheetId="0" hidden="1">{#N/A,#N/A,FALSE,"Chi tiÆt"}</definedName>
    <definedName name="___h10" localSheetId="1" hidden="1">{#N/A,#N/A,FALSE,"Chi tiÆt"}</definedName>
    <definedName name="___h10" localSheetId="7" hidden="1">{#N/A,#N/A,FALSE,"Chi tiÆt"}</definedName>
    <definedName name="___h10" localSheetId="8" hidden="1">{#N/A,#N/A,FALSE,"Chi tiÆt"}</definedName>
    <definedName name="___h10" localSheetId="11" hidden="1">{#N/A,#N/A,FALSE,"Chi tiÆt"}</definedName>
    <definedName name="___h10" localSheetId="14" hidden="1">{#N/A,#N/A,FALSE,"Chi tiÆt"}</definedName>
    <definedName name="___h10" localSheetId="15" hidden="1">{#N/A,#N/A,FALSE,"Chi tiÆt"}</definedName>
    <definedName name="___h10" localSheetId="16" hidden="1">{#N/A,#N/A,FALSE,"Chi tiÆt"}</definedName>
    <definedName name="___h10" localSheetId="17" hidden="1">{#N/A,#N/A,FALSE,"Chi tiÆt"}</definedName>
    <definedName name="___h10" localSheetId="18" hidden="1">{#N/A,#N/A,FALSE,"Chi tiÆt"}</definedName>
    <definedName name="___h10" localSheetId="19" hidden="1">{#N/A,#N/A,FALSE,"Chi tiÆt"}</definedName>
    <definedName name="___h10" hidden="1">{#N/A,#N/A,FALSE,"Chi tiÆt"}</definedName>
    <definedName name="___h2" localSheetId="0" hidden="1">{"'Sheet1'!$L$16"}</definedName>
    <definedName name="___h2" localSheetId="1" hidden="1">{"'Sheet1'!$L$16"}</definedName>
    <definedName name="___h2" localSheetId="7" hidden="1">{"'Sheet1'!$L$16"}</definedName>
    <definedName name="___h2" localSheetId="8" hidden="1">{"'Sheet1'!$L$16"}</definedName>
    <definedName name="___h2" localSheetId="11" hidden="1">{"'Sheet1'!$L$16"}</definedName>
    <definedName name="___h2" localSheetId="14" hidden="1">{"'Sheet1'!$L$16"}</definedName>
    <definedName name="___h2" localSheetId="15" hidden="1">{"'Sheet1'!$L$16"}</definedName>
    <definedName name="___h2" localSheetId="16" hidden="1">{"'Sheet1'!$L$16"}</definedName>
    <definedName name="___h2" localSheetId="17" hidden="1">{"'Sheet1'!$L$16"}</definedName>
    <definedName name="___h2" localSheetId="18" hidden="1">{"'Sheet1'!$L$16"}</definedName>
    <definedName name="___h2" localSheetId="19" hidden="1">{"'Sheet1'!$L$16"}</definedName>
    <definedName name="___h2" hidden="1">{"'Sheet1'!$L$16"}</definedName>
    <definedName name="___h3" localSheetId="0" hidden="1">{"'Sheet1'!$L$16"}</definedName>
    <definedName name="___h3" localSheetId="1" hidden="1">{"'Sheet1'!$L$16"}</definedName>
    <definedName name="___h3" localSheetId="7" hidden="1">{"'Sheet1'!$L$16"}</definedName>
    <definedName name="___h3" localSheetId="8" hidden="1">{"'Sheet1'!$L$16"}</definedName>
    <definedName name="___h3" localSheetId="11" hidden="1">{"'Sheet1'!$L$16"}</definedName>
    <definedName name="___h3" localSheetId="14" hidden="1">{"'Sheet1'!$L$16"}</definedName>
    <definedName name="___h3" localSheetId="15" hidden="1">{"'Sheet1'!$L$16"}</definedName>
    <definedName name="___h3" localSheetId="16" hidden="1">{"'Sheet1'!$L$16"}</definedName>
    <definedName name="___h3" localSheetId="17" hidden="1">{"'Sheet1'!$L$16"}</definedName>
    <definedName name="___h3" localSheetId="18" hidden="1">{"'Sheet1'!$L$16"}</definedName>
    <definedName name="___h3" localSheetId="19" hidden="1">{"'Sheet1'!$L$16"}</definedName>
    <definedName name="___h3" hidden="1">{"'Sheet1'!$L$16"}</definedName>
    <definedName name="___h5" localSheetId="0" hidden="1">{"'Sheet1'!$L$16"}</definedName>
    <definedName name="___h5" localSheetId="1" hidden="1">{"'Sheet1'!$L$16"}</definedName>
    <definedName name="___h5" localSheetId="7" hidden="1">{"'Sheet1'!$L$16"}</definedName>
    <definedName name="___h5" localSheetId="8" hidden="1">{"'Sheet1'!$L$16"}</definedName>
    <definedName name="___h5" localSheetId="11" hidden="1">{"'Sheet1'!$L$16"}</definedName>
    <definedName name="___h5" localSheetId="14" hidden="1">{"'Sheet1'!$L$16"}</definedName>
    <definedName name="___h5" localSheetId="15" hidden="1">{"'Sheet1'!$L$16"}</definedName>
    <definedName name="___h5" localSheetId="16" hidden="1">{"'Sheet1'!$L$16"}</definedName>
    <definedName name="___h5" localSheetId="17" hidden="1">{"'Sheet1'!$L$16"}</definedName>
    <definedName name="___h5" localSheetId="18" hidden="1">{"'Sheet1'!$L$16"}</definedName>
    <definedName name="___h5" localSheetId="19" hidden="1">{"'Sheet1'!$L$16"}</definedName>
    <definedName name="___h5" hidden="1">{"'Sheet1'!$L$16"}</definedName>
    <definedName name="___h6" localSheetId="0" hidden="1">{"'Sheet1'!$L$16"}</definedName>
    <definedName name="___h6" localSheetId="1" hidden="1">{"'Sheet1'!$L$16"}</definedName>
    <definedName name="___h6" localSheetId="7" hidden="1">{"'Sheet1'!$L$16"}</definedName>
    <definedName name="___h6" localSheetId="8" hidden="1">{"'Sheet1'!$L$16"}</definedName>
    <definedName name="___h6" localSheetId="11" hidden="1">{"'Sheet1'!$L$16"}</definedName>
    <definedName name="___h6" localSheetId="14" hidden="1">{"'Sheet1'!$L$16"}</definedName>
    <definedName name="___h6" localSheetId="15" hidden="1">{"'Sheet1'!$L$16"}</definedName>
    <definedName name="___h6" localSheetId="16" hidden="1">{"'Sheet1'!$L$16"}</definedName>
    <definedName name="___h6" localSheetId="17" hidden="1">{"'Sheet1'!$L$16"}</definedName>
    <definedName name="___h6" localSheetId="18" hidden="1">{"'Sheet1'!$L$16"}</definedName>
    <definedName name="___h6" localSheetId="19" hidden="1">{"'Sheet1'!$L$16"}</definedName>
    <definedName name="___h6" hidden="1">{"'Sheet1'!$L$16"}</definedName>
    <definedName name="___h7" localSheetId="0" hidden="1">{"'Sheet1'!$L$16"}</definedName>
    <definedName name="___h7" localSheetId="1" hidden="1">{"'Sheet1'!$L$16"}</definedName>
    <definedName name="___h7" localSheetId="7" hidden="1">{"'Sheet1'!$L$16"}</definedName>
    <definedName name="___h7" localSheetId="8" hidden="1">{"'Sheet1'!$L$16"}</definedName>
    <definedName name="___h7" localSheetId="11" hidden="1">{"'Sheet1'!$L$16"}</definedName>
    <definedName name="___h7" localSheetId="14" hidden="1">{"'Sheet1'!$L$16"}</definedName>
    <definedName name="___h7" localSheetId="15" hidden="1">{"'Sheet1'!$L$16"}</definedName>
    <definedName name="___h7" localSheetId="16" hidden="1">{"'Sheet1'!$L$16"}</definedName>
    <definedName name="___h7" localSheetId="17" hidden="1">{"'Sheet1'!$L$16"}</definedName>
    <definedName name="___h7" localSheetId="18" hidden="1">{"'Sheet1'!$L$16"}</definedName>
    <definedName name="___h7" localSheetId="19" hidden="1">{"'Sheet1'!$L$16"}</definedName>
    <definedName name="___h7" hidden="1">{"'Sheet1'!$L$16"}</definedName>
    <definedName name="___h8" localSheetId="0" hidden="1">{"'Sheet1'!$L$16"}</definedName>
    <definedName name="___h8" localSheetId="1" hidden="1">{"'Sheet1'!$L$16"}</definedName>
    <definedName name="___h8" localSheetId="7" hidden="1">{"'Sheet1'!$L$16"}</definedName>
    <definedName name="___h8" localSheetId="8" hidden="1">{"'Sheet1'!$L$16"}</definedName>
    <definedName name="___h8" localSheetId="11" hidden="1">{"'Sheet1'!$L$16"}</definedName>
    <definedName name="___h8" localSheetId="14" hidden="1">{"'Sheet1'!$L$16"}</definedName>
    <definedName name="___h8" localSheetId="15" hidden="1">{"'Sheet1'!$L$16"}</definedName>
    <definedName name="___h8" localSheetId="16" hidden="1">{"'Sheet1'!$L$16"}</definedName>
    <definedName name="___h8" localSheetId="17" hidden="1">{"'Sheet1'!$L$16"}</definedName>
    <definedName name="___h8" localSheetId="18" hidden="1">{"'Sheet1'!$L$16"}</definedName>
    <definedName name="___h8" localSheetId="19" hidden="1">{"'Sheet1'!$L$16"}</definedName>
    <definedName name="___h8" hidden="1">{"'Sheet1'!$L$16"}</definedName>
    <definedName name="___h9" localSheetId="0" hidden="1">{"'Sheet1'!$L$16"}</definedName>
    <definedName name="___h9" localSheetId="1" hidden="1">{"'Sheet1'!$L$16"}</definedName>
    <definedName name="___h9" localSheetId="7" hidden="1">{"'Sheet1'!$L$16"}</definedName>
    <definedName name="___h9" localSheetId="8" hidden="1">{"'Sheet1'!$L$16"}</definedName>
    <definedName name="___h9" localSheetId="11" hidden="1">{"'Sheet1'!$L$16"}</definedName>
    <definedName name="___h9" localSheetId="14" hidden="1">{"'Sheet1'!$L$16"}</definedName>
    <definedName name="___h9" localSheetId="15" hidden="1">{"'Sheet1'!$L$16"}</definedName>
    <definedName name="___h9" localSheetId="16" hidden="1">{"'Sheet1'!$L$16"}</definedName>
    <definedName name="___h9" localSheetId="17" hidden="1">{"'Sheet1'!$L$16"}</definedName>
    <definedName name="___h9" localSheetId="18" hidden="1">{"'Sheet1'!$L$16"}</definedName>
    <definedName name="___h9" localSheetId="19" hidden="1">{"'Sheet1'!$L$16"}</definedName>
    <definedName name="___h9" hidden="1">{"'Sheet1'!$L$16"}</definedName>
    <definedName name="___hsm2">1.1289</definedName>
    <definedName name="___hu1" localSheetId="0" hidden="1">{"'Sheet1'!$L$16"}</definedName>
    <definedName name="___hu1" localSheetId="1" hidden="1">{"'Sheet1'!$L$16"}</definedName>
    <definedName name="___hu1" localSheetId="7" hidden="1">{"'Sheet1'!$L$16"}</definedName>
    <definedName name="___hu1" localSheetId="8" hidden="1">{"'Sheet1'!$L$16"}</definedName>
    <definedName name="___hu1" localSheetId="11" hidden="1">{"'Sheet1'!$L$16"}</definedName>
    <definedName name="___hu1" localSheetId="14" hidden="1">{"'Sheet1'!$L$16"}</definedName>
    <definedName name="___hu1" localSheetId="15" hidden="1">{"'Sheet1'!$L$16"}</definedName>
    <definedName name="___hu1" localSheetId="16" hidden="1">{"'Sheet1'!$L$16"}</definedName>
    <definedName name="___hu1" localSheetId="17" hidden="1">{"'Sheet1'!$L$16"}</definedName>
    <definedName name="___hu1" localSheetId="18" hidden="1">{"'Sheet1'!$L$16"}</definedName>
    <definedName name="___hu1" localSheetId="19" hidden="1">{"'Sheet1'!$L$16"}</definedName>
    <definedName name="___hu1" hidden="1">{"'Sheet1'!$L$16"}</definedName>
    <definedName name="___hu2" localSheetId="0" hidden="1">{"'Sheet1'!$L$16"}</definedName>
    <definedName name="___hu2" localSheetId="1" hidden="1">{"'Sheet1'!$L$16"}</definedName>
    <definedName name="___hu2" localSheetId="7" hidden="1">{"'Sheet1'!$L$16"}</definedName>
    <definedName name="___hu2" localSheetId="8" hidden="1">{"'Sheet1'!$L$16"}</definedName>
    <definedName name="___hu2" localSheetId="11" hidden="1">{"'Sheet1'!$L$16"}</definedName>
    <definedName name="___hu2" localSheetId="14" hidden="1">{"'Sheet1'!$L$16"}</definedName>
    <definedName name="___hu2" localSheetId="15" hidden="1">{"'Sheet1'!$L$16"}</definedName>
    <definedName name="___hu2" localSheetId="16" hidden="1">{"'Sheet1'!$L$16"}</definedName>
    <definedName name="___hu2" localSheetId="17" hidden="1">{"'Sheet1'!$L$16"}</definedName>
    <definedName name="___hu2" localSheetId="18" hidden="1">{"'Sheet1'!$L$16"}</definedName>
    <definedName name="___hu2" localSheetId="19" hidden="1">{"'Sheet1'!$L$16"}</definedName>
    <definedName name="___hu2" hidden="1">{"'Sheet1'!$L$16"}</definedName>
    <definedName name="___hu5" localSheetId="0" hidden="1">{"'Sheet1'!$L$16"}</definedName>
    <definedName name="___hu5" localSheetId="1" hidden="1">{"'Sheet1'!$L$16"}</definedName>
    <definedName name="___hu5" localSheetId="7" hidden="1">{"'Sheet1'!$L$16"}</definedName>
    <definedName name="___hu5" localSheetId="8" hidden="1">{"'Sheet1'!$L$16"}</definedName>
    <definedName name="___hu5" localSheetId="11" hidden="1">{"'Sheet1'!$L$16"}</definedName>
    <definedName name="___hu5" localSheetId="14" hidden="1">{"'Sheet1'!$L$16"}</definedName>
    <definedName name="___hu5" localSheetId="15" hidden="1">{"'Sheet1'!$L$16"}</definedName>
    <definedName name="___hu5" localSheetId="16" hidden="1">{"'Sheet1'!$L$16"}</definedName>
    <definedName name="___hu5" localSheetId="17" hidden="1">{"'Sheet1'!$L$16"}</definedName>
    <definedName name="___hu5" localSheetId="18" hidden="1">{"'Sheet1'!$L$16"}</definedName>
    <definedName name="___hu5" localSheetId="19" hidden="1">{"'Sheet1'!$L$16"}</definedName>
    <definedName name="___hu5" hidden="1">{"'Sheet1'!$L$16"}</definedName>
    <definedName name="___hu6" localSheetId="0" hidden="1">{"'Sheet1'!$L$16"}</definedName>
    <definedName name="___hu6" localSheetId="1" hidden="1">{"'Sheet1'!$L$16"}</definedName>
    <definedName name="___hu6" localSheetId="7" hidden="1">{"'Sheet1'!$L$16"}</definedName>
    <definedName name="___hu6" localSheetId="8" hidden="1">{"'Sheet1'!$L$16"}</definedName>
    <definedName name="___hu6" localSheetId="11" hidden="1">{"'Sheet1'!$L$16"}</definedName>
    <definedName name="___hu6" localSheetId="14" hidden="1">{"'Sheet1'!$L$16"}</definedName>
    <definedName name="___hu6" localSheetId="15" hidden="1">{"'Sheet1'!$L$16"}</definedName>
    <definedName name="___hu6" localSheetId="16" hidden="1">{"'Sheet1'!$L$16"}</definedName>
    <definedName name="___hu6" localSheetId="17" hidden="1">{"'Sheet1'!$L$16"}</definedName>
    <definedName name="___hu6" localSheetId="18" hidden="1">{"'Sheet1'!$L$16"}</definedName>
    <definedName name="___hu6" localSheetId="19" hidden="1">{"'Sheet1'!$L$16"}</definedName>
    <definedName name="___hu6" hidden="1">{"'Sheet1'!$L$16"}</definedName>
    <definedName name="___isc1">0.035</definedName>
    <definedName name="___isc2">0.02</definedName>
    <definedName name="___isc3">0.054</definedName>
    <definedName name="___KH08" localSheetId="0" hidden="1">{#N/A,#N/A,FALSE,"Chi tiÆt"}</definedName>
    <definedName name="___KH08" localSheetId="1" hidden="1">{#N/A,#N/A,FALSE,"Chi tiÆt"}</definedName>
    <definedName name="___KH08" localSheetId="11" hidden="1">{#N/A,#N/A,FALSE,"Chi tiÆt"}</definedName>
    <definedName name="___KH08" localSheetId="14" hidden="1">{#N/A,#N/A,FALSE,"Chi tiÆt"}</definedName>
    <definedName name="___KH08" localSheetId="15" hidden="1">{#N/A,#N/A,FALSE,"Chi tiÆt"}</definedName>
    <definedName name="___KH08" localSheetId="16" hidden="1">{#N/A,#N/A,FALSE,"Chi tiÆt"}</definedName>
    <definedName name="___KH08" localSheetId="17" hidden="1">{#N/A,#N/A,FALSE,"Chi tiÆt"}</definedName>
    <definedName name="___KH08" localSheetId="18" hidden="1">{#N/A,#N/A,FALSE,"Chi tiÆt"}</definedName>
    <definedName name="___KH08" localSheetId="19" hidden="1">{#N/A,#N/A,FALSE,"Chi tiÆt"}</definedName>
    <definedName name="___KH08" hidden="1">{#N/A,#N/A,FALSE,"Chi tiÆt"}</definedName>
    <definedName name="___km190" localSheetId="0">#REF!</definedName>
    <definedName name="___km190" localSheetId="1">#REF!</definedName>
    <definedName name="___km190" localSheetId="11">#REF!</definedName>
    <definedName name="___km190">#REF!</definedName>
    <definedName name="___km191" localSheetId="0">#REF!</definedName>
    <definedName name="___km191" localSheetId="1">#REF!</definedName>
    <definedName name="___km191" localSheetId="11">#REF!</definedName>
    <definedName name="___km191">#REF!</definedName>
    <definedName name="___km192" localSheetId="0">#REF!</definedName>
    <definedName name="___km192" localSheetId="1">#REF!</definedName>
    <definedName name="___km192" localSheetId="11">#REF!</definedName>
    <definedName name="___km192">#REF!</definedName>
    <definedName name="___Lan1" localSheetId="0" hidden="1">{"'Sheet1'!$L$16"}</definedName>
    <definedName name="___Lan1" localSheetId="1" hidden="1">{"'Sheet1'!$L$16"}</definedName>
    <definedName name="___Lan1" localSheetId="7" hidden="1">{"'Sheet1'!$L$16"}</definedName>
    <definedName name="___Lan1" localSheetId="8" hidden="1">{"'Sheet1'!$L$16"}</definedName>
    <definedName name="___Lan1" localSheetId="11" hidden="1">{"'Sheet1'!$L$16"}</definedName>
    <definedName name="___Lan1" localSheetId="14" hidden="1">{"'Sheet1'!$L$16"}</definedName>
    <definedName name="___Lan1" localSheetId="15" hidden="1">{"'Sheet1'!$L$16"}</definedName>
    <definedName name="___Lan1" localSheetId="16" hidden="1">{"'Sheet1'!$L$16"}</definedName>
    <definedName name="___Lan1" localSheetId="17" hidden="1">{"'Sheet1'!$L$16"}</definedName>
    <definedName name="___Lan1" localSheetId="18" hidden="1">{"'Sheet1'!$L$16"}</definedName>
    <definedName name="___Lan1" localSheetId="19" hidden="1">{"'Sheet1'!$L$16"}</definedName>
    <definedName name="___Lan1" hidden="1">{"'Sheet1'!$L$16"}</definedName>
    <definedName name="___LAN3" localSheetId="0" hidden="1">{"'Sheet1'!$L$16"}</definedName>
    <definedName name="___LAN3" localSheetId="1" hidden="1">{"'Sheet1'!$L$16"}</definedName>
    <definedName name="___LAN3" localSheetId="7" hidden="1">{"'Sheet1'!$L$16"}</definedName>
    <definedName name="___LAN3" localSheetId="8" hidden="1">{"'Sheet1'!$L$16"}</definedName>
    <definedName name="___LAN3" localSheetId="11" hidden="1">{"'Sheet1'!$L$16"}</definedName>
    <definedName name="___LAN3" localSheetId="14" hidden="1">{"'Sheet1'!$L$16"}</definedName>
    <definedName name="___LAN3" localSheetId="15" hidden="1">{"'Sheet1'!$L$16"}</definedName>
    <definedName name="___LAN3" localSheetId="16" hidden="1">{"'Sheet1'!$L$16"}</definedName>
    <definedName name="___LAN3" localSheetId="17" hidden="1">{"'Sheet1'!$L$16"}</definedName>
    <definedName name="___LAN3" localSheetId="18" hidden="1">{"'Sheet1'!$L$16"}</definedName>
    <definedName name="___LAN3" localSheetId="19" hidden="1">{"'Sheet1'!$L$16"}</definedName>
    <definedName name="___LAN3" hidden="1">{"'Sheet1'!$L$16"}</definedName>
    <definedName name="___lap1" localSheetId="0">#REF!</definedName>
    <definedName name="___lap1" localSheetId="1">#REF!</definedName>
    <definedName name="___lap1">#REF!</definedName>
    <definedName name="___lap2" localSheetId="0">#REF!</definedName>
    <definedName name="___lap2" localSheetId="1">#REF!</definedName>
    <definedName name="___lap2">#REF!</definedName>
    <definedName name="___lk2" localSheetId="0" hidden="1">{"'Sheet1'!$L$16"}</definedName>
    <definedName name="___lk2" localSheetId="1" hidden="1">{"'Sheet1'!$L$16"}</definedName>
    <definedName name="___lk2" localSheetId="7" hidden="1">{"'Sheet1'!$L$16"}</definedName>
    <definedName name="___lk2" localSheetId="8" hidden="1">{"'Sheet1'!$L$16"}</definedName>
    <definedName name="___lk2" localSheetId="11" hidden="1">{"'Sheet1'!$L$16"}</definedName>
    <definedName name="___lk2" localSheetId="14" hidden="1">{"'Sheet1'!$L$16"}</definedName>
    <definedName name="___lk2" localSheetId="15" hidden="1">{"'Sheet1'!$L$16"}</definedName>
    <definedName name="___lk2" localSheetId="16" hidden="1">{"'Sheet1'!$L$16"}</definedName>
    <definedName name="___lk2" localSheetId="17" hidden="1">{"'Sheet1'!$L$16"}</definedName>
    <definedName name="___lk2" localSheetId="18" hidden="1">{"'Sheet1'!$L$16"}</definedName>
    <definedName name="___lk2" localSheetId="19" hidden="1">{"'Sheet1'!$L$16"}</definedName>
    <definedName name="___lk2" hidden="1">{"'Sheet1'!$L$16"}</definedName>
    <definedName name="___M2" localSheetId="0" hidden="1">{"'Sheet1'!$L$16"}</definedName>
    <definedName name="___M2" localSheetId="1" hidden="1">{"'Sheet1'!$L$16"}</definedName>
    <definedName name="___M2" localSheetId="7" hidden="1">{"'Sheet1'!$L$16"}</definedName>
    <definedName name="___M2" localSheetId="8" hidden="1">{"'Sheet1'!$L$16"}</definedName>
    <definedName name="___M2" localSheetId="11" hidden="1">{"'Sheet1'!$L$16"}</definedName>
    <definedName name="___M2" localSheetId="14" hidden="1">{"'Sheet1'!$L$16"}</definedName>
    <definedName name="___M2" localSheetId="15" hidden="1">{"'Sheet1'!$L$16"}</definedName>
    <definedName name="___M2" localSheetId="16" hidden="1">{"'Sheet1'!$L$16"}</definedName>
    <definedName name="___M2" localSheetId="17" hidden="1">{"'Sheet1'!$L$16"}</definedName>
    <definedName name="___M2" localSheetId="18" hidden="1">{"'Sheet1'!$L$16"}</definedName>
    <definedName name="___M2" localSheetId="19" hidden="1">{"'Sheet1'!$L$16"}</definedName>
    <definedName name="___M2" hidden="1">{"'Sheet1'!$L$16"}</definedName>
    <definedName name="___M36" localSheetId="0" hidden="1">{"'Sheet1'!$L$16"}</definedName>
    <definedName name="___M36" localSheetId="1" hidden="1">{"'Sheet1'!$L$16"}</definedName>
    <definedName name="___M36" localSheetId="11" hidden="1">{"'Sheet1'!$L$16"}</definedName>
    <definedName name="___M36" localSheetId="14" hidden="1">{"'Sheet1'!$L$16"}</definedName>
    <definedName name="___M36" localSheetId="15" hidden="1">{"'Sheet1'!$L$16"}</definedName>
    <definedName name="___M36" localSheetId="16" hidden="1">{"'Sheet1'!$L$16"}</definedName>
    <definedName name="___M36" localSheetId="17" hidden="1">{"'Sheet1'!$L$16"}</definedName>
    <definedName name="___M36" localSheetId="18" hidden="1">{"'Sheet1'!$L$16"}</definedName>
    <definedName name="___M36" localSheetId="19" hidden="1">{"'Sheet1'!$L$16"}</definedName>
    <definedName name="___M36" hidden="1">{"'Sheet1'!$L$16"}</definedName>
    <definedName name="___m4" localSheetId="0" hidden="1">{"'Sheet1'!$L$16"}</definedName>
    <definedName name="___m4" localSheetId="1" hidden="1">{"'Sheet1'!$L$16"}</definedName>
    <definedName name="___m4" localSheetId="7" hidden="1">{"'Sheet1'!$L$16"}</definedName>
    <definedName name="___m4" localSheetId="8" hidden="1">{"'Sheet1'!$L$16"}</definedName>
    <definedName name="___m4" localSheetId="11" hidden="1">{"'Sheet1'!$L$16"}</definedName>
    <definedName name="___m4" localSheetId="14" hidden="1">{"'Sheet1'!$L$16"}</definedName>
    <definedName name="___m4" localSheetId="15" hidden="1">{"'Sheet1'!$L$16"}</definedName>
    <definedName name="___m4" localSheetId="16" hidden="1">{"'Sheet1'!$L$16"}</definedName>
    <definedName name="___m4" localSheetId="17" hidden="1">{"'Sheet1'!$L$16"}</definedName>
    <definedName name="___m4" localSheetId="18" hidden="1">{"'Sheet1'!$L$16"}</definedName>
    <definedName name="___m4" localSheetId="19" hidden="1">{"'Sheet1'!$L$16"}</definedName>
    <definedName name="___m4" hidden="1">{"'Sheet1'!$L$16"}</definedName>
    <definedName name="___MAC12" localSheetId="0">#REF!</definedName>
    <definedName name="___MAC12" localSheetId="1">#REF!</definedName>
    <definedName name="___MAC12">#REF!</definedName>
    <definedName name="___MAC46" localSheetId="0">#REF!</definedName>
    <definedName name="___MAC46" localSheetId="1">#REF!</definedName>
    <definedName name="___MAC46">#REF!</definedName>
    <definedName name="___NET2" localSheetId="0">#REF!</definedName>
    <definedName name="___NET2" localSheetId="1">#REF!</definedName>
    <definedName name="___NET2">#REF!</definedName>
    <definedName name="___NSO2" localSheetId="0" hidden="1">{"'Sheet1'!$L$16"}</definedName>
    <definedName name="___NSO2" localSheetId="1" hidden="1">{"'Sheet1'!$L$16"}</definedName>
    <definedName name="___NSO2" localSheetId="11" hidden="1">{"'Sheet1'!$L$16"}</definedName>
    <definedName name="___NSO2" localSheetId="14" hidden="1">{"'Sheet1'!$L$16"}</definedName>
    <definedName name="___NSO2" localSheetId="15" hidden="1">{"'Sheet1'!$L$16"}</definedName>
    <definedName name="___NSO2" localSheetId="16" hidden="1">{"'Sheet1'!$L$16"}</definedName>
    <definedName name="___NSO2" localSheetId="17" hidden="1">{"'Sheet1'!$L$16"}</definedName>
    <definedName name="___NSO2" localSheetId="18" hidden="1">{"'Sheet1'!$L$16"}</definedName>
    <definedName name="___NSO2" localSheetId="19" hidden="1">{"'Sheet1'!$L$16"}</definedName>
    <definedName name="___NSO2" hidden="1">{"'Sheet1'!$L$16"}</definedName>
    <definedName name="___PA3" localSheetId="0" hidden="1">{"'Sheet1'!$L$16"}</definedName>
    <definedName name="___PA3" localSheetId="1" hidden="1">{"'Sheet1'!$L$16"}</definedName>
    <definedName name="___PA3" localSheetId="7" hidden="1">{"'Sheet1'!$L$16"}</definedName>
    <definedName name="___PA3" localSheetId="8" hidden="1">{"'Sheet1'!$L$16"}</definedName>
    <definedName name="___PA3" localSheetId="11" hidden="1">{"'Sheet1'!$L$16"}</definedName>
    <definedName name="___PA3" localSheetId="14" hidden="1">{"'Sheet1'!$L$16"}</definedName>
    <definedName name="___PA3" localSheetId="15" hidden="1">{"'Sheet1'!$L$16"}</definedName>
    <definedName name="___PA3" localSheetId="16" hidden="1">{"'Sheet1'!$L$16"}</definedName>
    <definedName name="___PA3" localSheetId="17" hidden="1">{"'Sheet1'!$L$16"}</definedName>
    <definedName name="___PA3" localSheetId="18" hidden="1">{"'Sheet1'!$L$16"}</definedName>
    <definedName name="___PA3" localSheetId="19" hidden="1">{"'Sheet1'!$L$16"}</definedName>
    <definedName name="___PA3" hidden="1">{"'Sheet1'!$L$16"}</definedName>
    <definedName name="___phi10" localSheetId="0">#REF!</definedName>
    <definedName name="___phi10" localSheetId="1">#REF!</definedName>
    <definedName name="___phi10">#REF!</definedName>
    <definedName name="___phi12" localSheetId="0">#REF!</definedName>
    <definedName name="___phi12" localSheetId="1">#REF!</definedName>
    <definedName name="___phi12">#REF!</definedName>
    <definedName name="___phi14" localSheetId="0">#REF!</definedName>
    <definedName name="___phi14" localSheetId="1">#REF!</definedName>
    <definedName name="___phi14">#REF!</definedName>
    <definedName name="___phi16" localSheetId="0">#REF!</definedName>
    <definedName name="___phi16" localSheetId="1">#REF!</definedName>
    <definedName name="___phi16">#REF!</definedName>
    <definedName name="___phi18" localSheetId="0">#REF!</definedName>
    <definedName name="___phi18" localSheetId="1">#REF!</definedName>
    <definedName name="___phi18">#REF!</definedName>
    <definedName name="___phi20" localSheetId="0">#REF!</definedName>
    <definedName name="___phi20" localSheetId="1">#REF!</definedName>
    <definedName name="___phi20">#REF!</definedName>
    <definedName name="___phi22" localSheetId="0">#REF!</definedName>
    <definedName name="___phi22" localSheetId="1">#REF!</definedName>
    <definedName name="___phi22">#REF!</definedName>
    <definedName name="___phi25" localSheetId="0">#REF!</definedName>
    <definedName name="___phi25" localSheetId="1">#REF!</definedName>
    <definedName name="___phi25">#REF!</definedName>
    <definedName name="___phi28" localSheetId="0">#REF!</definedName>
    <definedName name="___phi28" localSheetId="1">#REF!</definedName>
    <definedName name="___phi28">#REF!</definedName>
    <definedName name="___phi6" localSheetId="0">#REF!</definedName>
    <definedName name="___phi6" localSheetId="1">#REF!</definedName>
    <definedName name="___phi6">#REF!</definedName>
    <definedName name="___phi8" localSheetId="0">#REF!</definedName>
    <definedName name="___phi8" localSheetId="1">#REF!</definedName>
    <definedName name="___phi8">#REF!</definedName>
    <definedName name="___phu2" localSheetId="0" hidden="1">{"'Sheet1'!$L$16"}</definedName>
    <definedName name="___phu2" localSheetId="1" hidden="1">{"'Sheet1'!$L$16"}</definedName>
    <definedName name="___phu2" localSheetId="11" hidden="1">{"'Sheet1'!$L$16"}</definedName>
    <definedName name="___phu2" localSheetId="14" hidden="1">{"'Sheet1'!$L$16"}</definedName>
    <definedName name="___phu2" localSheetId="15" hidden="1">{"'Sheet1'!$L$16"}</definedName>
    <definedName name="___phu2" localSheetId="16" hidden="1">{"'Sheet1'!$L$16"}</definedName>
    <definedName name="___phu2" localSheetId="17" hidden="1">{"'Sheet1'!$L$16"}</definedName>
    <definedName name="___phu2" localSheetId="18" hidden="1">{"'Sheet1'!$L$16"}</definedName>
    <definedName name="___phu2" localSheetId="19" hidden="1">{"'Sheet1'!$L$16"}</definedName>
    <definedName name="___phu2" hidden="1">{"'Sheet1'!$L$16"}</definedName>
    <definedName name="___Pl2" localSheetId="0" hidden="1">{"'Sheet1'!$L$16"}</definedName>
    <definedName name="___Pl2" localSheetId="1" hidden="1">{"'Sheet1'!$L$16"}</definedName>
    <definedName name="___Pl2" localSheetId="11" hidden="1">{"'Sheet1'!$L$16"}</definedName>
    <definedName name="___Pl2" localSheetId="14" hidden="1">{"'Sheet1'!$L$16"}</definedName>
    <definedName name="___Pl2" localSheetId="15" hidden="1">{"'Sheet1'!$L$16"}</definedName>
    <definedName name="___Pl2" localSheetId="16" hidden="1">{"'Sheet1'!$L$16"}</definedName>
    <definedName name="___Pl2" localSheetId="17" hidden="1">{"'Sheet1'!$L$16"}</definedName>
    <definedName name="___Pl2" localSheetId="18" hidden="1">{"'Sheet1'!$L$16"}</definedName>
    <definedName name="___Pl2" localSheetId="19" hidden="1">{"'Sheet1'!$L$16"}</definedName>
    <definedName name="___Pl2" hidden="1">{"'Sheet1'!$L$16"}</definedName>
    <definedName name="___PL3" localSheetId="0" hidden="1">#REF!</definedName>
    <definedName name="___PL3" localSheetId="1" hidden="1">#REF!</definedName>
    <definedName name="___PL3" localSheetId="15" hidden="1">#REF!</definedName>
    <definedName name="___PL3" localSheetId="17" hidden="1">#REF!</definedName>
    <definedName name="___PL3" localSheetId="18" hidden="1">#REF!</definedName>
    <definedName name="___PL3" hidden="1">#REF!</definedName>
    <definedName name="___sat16" localSheetId="0">#REF!</definedName>
    <definedName name="___sat16" localSheetId="1">#REF!</definedName>
    <definedName name="___sat16">#REF!</definedName>
    <definedName name="___sat20" localSheetId="0">#REF!</definedName>
    <definedName name="___sat20" localSheetId="1">#REF!</definedName>
    <definedName name="___sat20">#REF!</definedName>
    <definedName name="___sc1" localSheetId="0">#REF!</definedName>
    <definedName name="___sc1" localSheetId="1">#REF!</definedName>
    <definedName name="___sc1">#REF!</definedName>
    <definedName name="___SC2" localSheetId="0">#REF!</definedName>
    <definedName name="___SC2" localSheetId="1">#REF!</definedName>
    <definedName name="___SC2">#REF!</definedName>
    <definedName name="___sc3" localSheetId="0">#REF!</definedName>
    <definedName name="___sc3" localSheetId="1">#REF!</definedName>
    <definedName name="___sc3">#REF!</definedName>
    <definedName name="___slg1" localSheetId="0">#REF!</definedName>
    <definedName name="___slg1" localSheetId="1">#REF!</definedName>
    <definedName name="___slg1">#REF!</definedName>
    <definedName name="___slg2" localSheetId="0">#REF!</definedName>
    <definedName name="___slg2" localSheetId="1">#REF!</definedName>
    <definedName name="___slg2">#REF!</definedName>
    <definedName name="___slg3" localSheetId="0">#REF!</definedName>
    <definedName name="___slg3" localSheetId="1">#REF!</definedName>
    <definedName name="___slg3">#REF!</definedName>
    <definedName name="___slg4" localSheetId="0">#REF!</definedName>
    <definedName name="___slg4" localSheetId="1">#REF!</definedName>
    <definedName name="___slg4">#REF!</definedName>
    <definedName name="___slg5" localSheetId="0">#REF!</definedName>
    <definedName name="___slg5" localSheetId="1">#REF!</definedName>
    <definedName name="___slg5">#REF!</definedName>
    <definedName name="___slg6" localSheetId="0">#REF!</definedName>
    <definedName name="___slg6" localSheetId="1">#REF!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0">#REF!</definedName>
    <definedName name="___TL1" localSheetId="1">#REF!</definedName>
    <definedName name="___TL1" localSheetId="11">#REF!</definedName>
    <definedName name="___TL1">#REF!</definedName>
    <definedName name="___TL2" localSheetId="0">#REF!</definedName>
    <definedName name="___TL2" localSheetId="1">#REF!</definedName>
    <definedName name="___TL2" localSheetId="11">#REF!</definedName>
    <definedName name="___TL2">#REF!</definedName>
    <definedName name="___TLA120" localSheetId="0">#REF!</definedName>
    <definedName name="___TLA120" localSheetId="1">#REF!</definedName>
    <definedName name="___TLA120" localSheetId="11">#REF!</definedName>
    <definedName name="___TLA120">#REF!</definedName>
    <definedName name="___TLA35" localSheetId="0">#REF!</definedName>
    <definedName name="___TLA35" localSheetId="1">#REF!</definedName>
    <definedName name="___TLA35">#REF!</definedName>
    <definedName name="___TLA50" localSheetId="0">#REF!</definedName>
    <definedName name="___TLA50" localSheetId="1">#REF!</definedName>
    <definedName name="___TLA50">#REF!</definedName>
    <definedName name="___TLA70" localSheetId="0">#REF!</definedName>
    <definedName name="___TLA70" localSheetId="1">#REF!</definedName>
    <definedName name="___TLA70">#REF!</definedName>
    <definedName name="___TLA95" localSheetId="0">#REF!</definedName>
    <definedName name="___TLA95" localSheetId="1">#REF!</definedName>
    <definedName name="___TLA95">#REF!</definedName>
    <definedName name="___Tru21" localSheetId="0" hidden="1">{"'Sheet1'!$L$16"}</definedName>
    <definedName name="___Tru21" localSheetId="1" hidden="1">{"'Sheet1'!$L$16"}</definedName>
    <definedName name="___Tru21" localSheetId="11" hidden="1">{"'Sheet1'!$L$16"}</definedName>
    <definedName name="___Tru21" localSheetId="14" hidden="1">{"'Sheet1'!$L$16"}</definedName>
    <definedName name="___Tru21" localSheetId="15" hidden="1">{"'Sheet1'!$L$16"}</definedName>
    <definedName name="___Tru21" localSheetId="16" hidden="1">{"'Sheet1'!$L$16"}</definedName>
    <definedName name="___Tru21" localSheetId="17" hidden="1">{"'Sheet1'!$L$16"}</definedName>
    <definedName name="___Tru21" localSheetId="18" hidden="1">{"'Sheet1'!$L$16"}</definedName>
    <definedName name="___Tru21" localSheetId="19" hidden="1">{"'Sheet1'!$L$16"}</definedName>
    <definedName name="___Tru21" hidden="1">{"'Sheet1'!$L$16"}</definedName>
    <definedName name="___tt3" localSheetId="0" hidden="1">{"'Sheet1'!$L$16"}</definedName>
    <definedName name="___tt3" localSheetId="1" hidden="1">{"'Sheet1'!$L$16"}</definedName>
    <definedName name="___tt3" localSheetId="7" hidden="1">{"'Sheet1'!$L$16"}</definedName>
    <definedName name="___tt3" localSheetId="8" hidden="1">{"'Sheet1'!$L$16"}</definedName>
    <definedName name="___tt3" localSheetId="11" hidden="1">{"'Sheet1'!$L$16"}</definedName>
    <definedName name="___tt3" localSheetId="14" hidden="1">{"'Sheet1'!$L$16"}</definedName>
    <definedName name="___tt3" localSheetId="15" hidden="1">{"'Sheet1'!$L$16"}</definedName>
    <definedName name="___tt3" localSheetId="16" hidden="1">{"'Sheet1'!$L$16"}</definedName>
    <definedName name="___tt3" localSheetId="17" hidden="1">{"'Sheet1'!$L$16"}</definedName>
    <definedName name="___tt3" localSheetId="18" hidden="1">{"'Sheet1'!$L$16"}</definedName>
    <definedName name="___tt3" localSheetId="19" hidden="1">{"'Sheet1'!$L$16"}</definedName>
    <definedName name="___tt3" hidden="1">{"'Sheet1'!$L$16"}</definedName>
    <definedName name="___TT31" localSheetId="0" hidden="1">{"'Sheet1'!$L$16"}</definedName>
    <definedName name="___TT31" localSheetId="1" hidden="1">{"'Sheet1'!$L$16"}</definedName>
    <definedName name="___TT31" localSheetId="11" hidden="1">{"'Sheet1'!$L$16"}</definedName>
    <definedName name="___TT31" localSheetId="14" hidden="1">{"'Sheet1'!$L$16"}</definedName>
    <definedName name="___TT31" localSheetId="15" hidden="1">{"'Sheet1'!$L$16"}</definedName>
    <definedName name="___TT31" localSheetId="16" hidden="1">{"'Sheet1'!$L$16"}</definedName>
    <definedName name="___TT31" localSheetId="17" hidden="1">{"'Sheet1'!$L$16"}</definedName>
    <definedName name="___TT31" localSheetId="18" hidden="1">{"'Sheet1'!$L$16"}</definedName>
    <definedName name="___TT31" localSheetId="19" hidden="1">{"'Sheet1'!$L$16"}</definedName>
    <definedName name="___TT31" hidden="1">{"'Sheet1'!$L$16"}</definedName>
    <definedName name="___vl2" localSheetId="0" hidden="1">{"'Sheet1'!$L$16"}</definedName>
    <definedName name="___vl2" localSheetId="1" hidden="1">{"'Sheet1'!$L$16"}</definedName>
    <definedName name="___vl2" localSheetId="11" hidden="1">{"'Sheet1'!$L$16"}</definedName>
    <definedName name="___vl2" localSheetId="14" hidden="1">{"'Sheet1'!$L$16"}</definedName>
    <definedName name="___vl2" localSheetId="15" hidden="1">{"'Sheet1'!$L$16"}</definedName>
    <definedName name="___vl2" localSheetId="16" hidden="1">{"'Sheet1'!$L$16"}</definedName>
    <definedName name="___vl2" localSheetId="17" hidden="1">{"'Sheet1'!$L$16"}</definedName>
    <definedName name="___vl2" localSheetId="18" hidden="1">{"'Sheet1'!$L$16"}</definedName>
    <definedName name="___vl2" localSheetId="19" hidden="1">{"'Sheet1'!$L$16"}</definedName>
    <definedName name="___vl2" hidden="1">{"'Sheet1'!$L$16"}</definedName>
    <definedName name="___VLP2" localSheetId="0" hidden="1">{"'Sheet1'!$L$16"}</definedName>
    <definedName name="___VLP2" localSheetId="1" hidden="1">{"'Sheet1'!$L$16"}</definedName>
    <definedName name="___VLP2" localSheetId="7" hidden="1">{"'Sheet1'!$L$16"}</definedName>
    <definedName name="___VLP2" localSheetId="8" hidden="1">{"'Sheet1'!$L$16"}</definedName>
    <definedName name="___VLP2" localSheetId="11" hidden="1">{"'Sheet1'!$L$16"}</definedName>
    <definedName name="___VLP2" localSheetId="14" hidden="1">{"'Sheet1'!$L$16"}</definedName>
    <definedName name="___VLP2" localSheetId="15" hidden="1">{"'Sheet1'!$L$16"}</definedName>
    <definedName name="___VLP2" localSheetId="16" hidden="1">{"'Sheet1'!$L$16"}</definedName>
    <definedName name="___VLP2" localSheetId="17" hidden="1">{"'Sheet1'!$L$16"}</definedName>
    <definedName name="___VLP2" localSheetId="18" hidden="1">{"'Sheet1'!$L$16"}</definedName>
    <definedName name="___VLP2" localSheetId="19" hidden="1">{"'Sheet1'!$L$16"}</definedName>
    <definedName name="___VLP2" hidden="1">{"'Sheet1'!$L$16"}</definedName>
    <definedName name="___xl150" localSheetId="0">#REF!</definedName>
    <definedName name="___xl150" localSheetId="1">#REF!</definedName>
    <definedName name="___xl150">#REF!</definedName>
    <definedName name="___xlfn.BAHTTEXT" hidden="1">#NAME?</definedName>
    <definedName name="__a1" localSheetId="0" hidden="1">{"'Sheet1'!$L$16"}</definedName>
    <definedName name="__a1" localSheetId="1" hidden="1">{"'Sheet1'!$L$16"}</definedName>
    <definedName name="__a1" localSheetId="7" hidden="1">{"'Sheet1'!$L$16"}</definedName>
    <definedName name="__a1" localSheetId="8" hidden="1">{"'Sheet1'!$L$16"}</definedName>
    <definedName name="__a1" localSheetId="11" hidden="1">{"'Sheet1'!$L$16"}</definedName>
    <definedName name="__a1" localSheetId="14" hidden="1">{"'Sheet1'!$L$16"}</definedName>
    <definedName name="__a1" localSheetId="15" hidden="1">{"'Sheet1'!$L$16"}</definedName>
    <definedName name="__a1" localSheetId="16" hidden="1">{"'Sheet1'!$L$16"}</definedName>
    <definedName name="__a1" localSheetId="17" hidden="1">{"'Sheet1'!$L$16"}</definedName>
    <definedName name="__a1" localSheetId="18" hidden="1">{"'Sheet1'!$L$16"}</definedName>
    <definedName name="__a1" localSheetId="19"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localSheetId="11" hidden="1">{"Offgrid",#N/A,FALSE,"OFFGRID";"Region",#N/A,FALSE,"REGION";"Offgrid -2",#N/A,FALSE,"OFFGRID";"WTP",#N/A,FALSE,"WTP";"WTP -2",#N/A,FALSE,"WTP";"Project",#N/A,FALSE,"PROJECT";"Summary -2",#N/A,FALSE,"SUMMARY"}</definedName>
    <definedName name="__a129" localSheetId="14" hidden="1">{"Offgrid",#N/A,FALSE,"OFFGRID";"Region",#N/A,FALSE,"REGION";"Offgrid -2",#N/A,FALSE,"OFFGRID";"WTP",#N/A,FALSE,"WTP";"WTP -2",#N/A,FALSE,"WTP";"Project",#N/A,FALSE,"PROJECT";"Summary -2",#N/A,FALSE,"SUMMARY"}</definedName>
    <definedName name="__a129" localSheetId="15" hidden="1">{"Offgrid",#N/A,FALSE,"OFFGRID";"Region",#N/A,FALSE,"REGION";"Offgrid -2",#N/A,FALSE,"OFFGRID";"WTP",#N/A,FALSE,"WTP";"WTP -2",#N/A,FALSE,"WTP";"Project",#N/A,FALSE,"PROJECT";"Summary -2",#N/A,FALSE,"SUMMARY"}</definedName>
    <definedName name="__a129" localSheetId="16" hidden="1">{"Offgrid",#N/A,FALSE,"OFFGRID";"Region",#N/A,FALSE,"REGION";"Offgrid -2",#N/A,FALSE,"OFFGRID";"WTP",#N/A,FALSE,"WTP";"WTP -2",#N/A,FALSE,"WTP";"Project",#N/A,FALSE,"PROJECT";"Summary -2",#N/A,FALSE,"SUMMARY"}</definedName>
    <definedName name="__a129" localSheetId="17" hidden="1">{"Offgrid",#N/A,FALSE,"OFFGRID";"Region",#N/A,FALSE,"REGION";"Offgrid -2",#N/A,FALSE,"OFFGRID";"WTP",#N/A,FALSE,"WTP";"WTP -2",#N/A,FALSE,"WTP";"Project",#N/A,FALSE,"PROJECT";"Summary -2",#N/A,FALSE,"SUMMARY"}</definedName>
    <definedName name="__a129" localSheetId="18" hidden="1">{"Offgrid",#N/A,FALSE,"OFFGRID";"Region",#N/A,FALSE,"REGION";"Offgrid -2",#N/A,FALSE,"OFFGRID";"WTP",#N/A,FALSE,"WTP";"WTP -2",#N/A,FALSE,"WTP";"Project",#N/A,FALSE,"PROJECT";"Summary -2",#N/A,FALSE,"SUMMARY"}</definedName>
    <definedName name="__a129" localSheetId="19"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localSheetId="11" hidden="1">{"Offgrid",#N/A,FALSE,"OFFGRID";"Region",#N/A,FALSE,"REGION";"Offgrid -2",#N/A,FALSE,"OFFGRID";"WTP",#N/A,FALSE,"WTP";"WTP -2",#N/A,FALSE,"WTP";"Project",#N/A,FALSE,"PROJECT";"Summary -2",#N/A,FALSE,"SUMMARY"}</definedName>
    <definedName name="__a130" localSheetId="14" hidden="1">{"Offgrid",#N/A,FALSE,"OFFGRID";"Region",#N/A,FALSE,"REGION";"Offgrid -2",#N/A,FALSE,"OFFGRID";"WTP",#N/A,FALSE,"WTP";"WTP -2",#N/A,FALSE,"WTP";"Project",#N/A,FALSE,"PROJECT";"Summary -2",#N/A,FALSE,"SUMMARY"}</definedName>
    <definedName name="__a130" localSheetId="15" hidden="1">{"Offgrid",#N/A,FALSE,"OFFGRID";"Region",#N/A,FALSE,"REGION";"Offgrid -2",#N/A,FALSE,"OFFGRID";"WTP",#N/A,FALSE,"WTP";"WTP -2",#N/A,FALSE,"WTP";"Project",#N/A,FALSE,"PROJECT";"Summary -2",#N/A,FALSE,"SUMMARY"}</definedName>
    <definedName name="__a130" localSheetId="16" hidden="1">{"Offgrid",#N/A,FALSE,"OFFGRID";"Region",#N/A,FALSE,"REGION";"Offgrid -2",#N/A,FALSE,"OFFGRID";"WTP",#N/A,FALSE,"WTP";"WTP -2",#N/A,FALSE,"WTP";"Project",#N/A,FALSE,"PROJECT";"Summary -2",#N/A,FALSE,"SUMMARY"}</definedName>
    <definedName name="__a130" localSheetId="17" hidden="1">{"Offgrid",#N/A,FALSE,"OFFGRID";"Region",#N/A,FALSE,"REGION";"Offgrid -2",#N/A,FALSE,"OFFGRID";"WTP",#N/A,FALSE,"WTP";"WTP -2",#N/A,FALSE,"WTP";"Project",#N/A,FALSE,"PROJECT";"Summary -2",#N/A,FALSE,"SUMMARY"}</definedName>
    <definedName name="__a130" localSheetId="18" hidden="1">{"Offgrid",#N/A,FALSE,"OFFGRID";"Region",#N/A,FALSE,"REGION";"Offgrid -2",#N/A,FALSE,"OFFGRID";"WTP",#N/A,FALSE,"WTP";"WTP -2",#N/A,FALSE,"WTP";"Project",#N/A,FALSE,"PROJECT";"Summary -2",#N/A,FALSE,"SUMMARY"}</definedName>
    <definedName name="__a130" localSheetId="1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0">#REF!</definedName>
    <definedName name="__atn1" localSheetId="1">#REF!</definedName>
    <definedName name="__atn1" localSheetId="11">#REF!</definedName>
    <definedName name="__atn1">#REF!</definedName>
    <definedName name="__atn10" localSheetId="0">#REF!</definedName>
    <definedName name="__atn10" localSheetId="1">#REF!</definedName>
    <definedName name="__atn10" localSheetId="11">#REF!</definedName>
    <definedName name="__atn10">#REF!</definedName>
    <definedName name="__atn2" localSheetId="0">#REF!</definedName>
    <definedName name="__atn2" localSheetId="1">#REF!</definedName>
    <definedName name="__atn2" localSheetId="11">#REF!</definedName>
    <definedName name="__atn2">#REF!</definedName>
    <definedName name="__atn3" localSheetId="0">#REF!</definedName>
    <definedName name="__atn3" localSheetId="1">#REF!</definedName>
    <definedName name="__atn3">#REF!</definedName>
    <definedName name="__atn4" localSheetId="0">#REF!</definedName>
    <definedName name="__atn4" localSheetId="1">#REF!</definedName>
    <definedName name="__atn4">#REF!</definedName>
    <definedName name="__atn5" localSheetId="0">#REF!</definedName>
    <definedName name="__atn5" localSheetId="1">#REF!</definedName>
    <definedName name="__atn5">#REF!</definedName>
    <definedName name="__atn6" localSheetId="0">#REF!</definedName>
    <definedName name="__atn6" localSheetId="1">#REF!</definedName>
    <definedName name="__atn6">#REF!</definedName>
    <definedName name="__atn7" localSheetId="0">#REF!</definedName>
    <definedName name="__atn7" localSheetId="1">#REF!</definedName>
    <definedName name="__atn7">#REF!</definedName>
    <definedName name="__atn8" localSheetId="0">#REF!</definedName>
    <definedName name="__atn8" localSheetId="1">#REF!</definedName>
    <definedName name="__atn8">#REF!</definedName>
    <definedName name="__atn9" localSheetId="0">#REF!</definedName>
    <definedName name="__atn9" localSheetId="1">#REF!</definedName>
    <definedName name="__atn9">#REF!</definedName>
    <definedName name="__B1" localSheetId="0" hidden="1">{"'Sheet1'!$L$16"}</definedName>
    <definedName name="__B1" localSheetId="1" hidden="1">{"'Sheet1'!$L$16"}</definedName>
    <definedName name="__B1" localSheetId="11" hidden="1">{"'Sheet1'!$L$16"}</definedName>
    <definedName name="__B1" localSheetId="14" hidden="1">{"'Sheet1'!$L$16"}</definedName>
    <definedName name="__B1" localSheetId="15" hidden="1">{"'Sheet1'!$L$16"}</definedName>
    <definedName name="__B1" localSheetId="16" hidden="1">{"'Sheet1'!$L$16"}</definedName>
    <definedName name="__B1" localSheetId="17" hidden="1">{"'Sheet1'!$L$16"}</definedName>
    <definedName name="__B1" localSheetId="18" hidden="1">{"'Sheet1'!$L$16"}</definedName>
    <definedName name="__B1" localSheetId="19" hidden="1">{"'Sheet1'!$L$16"}</definedName>
    <definedName name="__B1" hidden="1">{"'Sheet1'!$L$16"}</definedName>
    <definedName name="__bac3">#N/A</definedName>
    <definedName name="__ban1" localSheetId="0">#REF!</definedName>
    <definedName name="__ban1" localSheetId="1">#REF!</definedName>
    <definedName name="__ban1" localSheetId="11">#REF!</definedName>
    <definedName name="__ban1">#REF!</definedName>
    <definedName name="__ban2" localSheetId="0" hidden="1">{"'Sheet1'!$L$16"}</definedName>
    <definedName name="__ban2" localSheetId="1" hidden="1">{"'Sheet1'!$L$16"}</definedName>
    <definedName name="__ban2" localSheetId="11" hidden="1">{"'Sheet1'!$L$16"}</definedName>
    <definedName name="__ban2" localSheetId="14" hidden="1">{"'Sheet1'!$L$16"}</definedName>
    <definedName name="__ban2" localSheetId="15" hidden="1">{"'Sheet1'!$L$16"}</definedName>
    <definedName name="__ban2" localSheetId="16" hidden="1">{"'Sheet1'!$L$16"}</definedName>
    <definedName name="__ban2" localSheetId="17" hidden="1">{"'Sheet1'!$L$16"}</definedName>
    <definedName name="__ban2" localSheetId="18" hidden="1">{"'Sheet1'!$L$16"}</definedName>
    <definedName name="__ban2" localSheetId="19" hidden="1">{"'Sheet1'!$L$16"}</definedName>
    <definedName name="__ban2" hidden="1">{"'Sheet1'!$L$16"}</definedName>
    <definedName name="__bat1" localSheetId="0">#REF!</definedName>
    <definedName name="__bat1" localSheetId="1">#REF!</definedName>
    <definedName name="__bat1">#REF!</definedName>
    <definedName name="__boi1" localSheetId="0">#REF!</definedName>
    <definedName name="__boi1" localSheetId="1">#REF!</definedName>
    <definedName name="__boi1">#REF!</definedName>
    <definedName name="__boi2" localSheetId="0">#REF!</definedName>
    <definedName name="__boi2" localSheetId="1">#REF!</definedName>
    <definedName name="__boi2">#REF!</definedName>
    <definedName name="__boi3" localSheetId="0">#REF!</definedName>
    <definedName name="__boi3" localSheetId="1">#REF!</definedName>
    <definedName name="__boi3">#REF!</definedName>
    <definedName name="__boi4" localSheetId="0">#REF!</definedName>
    <definedName name="__boi4" localSheetId="1">#REF!</definedName>
    <definedName name="__boi4">#REF!</definedName>
    <definedName name="__btc20" localSheetId="0">#REF!</definedName>
    <definedName name="__btc20" localSheetId="1">#REF!</definedName>
    <definedName name="__btc20">#REF!</definedName>
    <definedName name="__btc30" localSheetId="0">#REF!</definedName>
    <definedName name="__btc30" localSheetId="1">#REF!</definedName>
    <definedName name="__btc30">#REF!</definedName>
    <definedName name="__btc35" localSheetId="0">#REF!</definedName>
    <definedName name="__btc35" localSheetId="1">#REF!</definedName>
    <definedName name="__btc35">#REF!</definedName>
    <definedName name="__btm10" localSheetId="0">#REF!</definedName>
    <definedName name="__btm10" localSheetId="1">#REF!</definedName>
    <definedName name="__btm10">#REF!</definedName>
    <definedName name="__btm100" localSheetId="0">#REF!</definedName>
    <definedName name="__btm100" localSheetId="1">#REF!</definedName>
    <definedName name="__btm100">#REF!</definedName>
    <definedName name="__BTM150" localSheetId="0">#REF!</definedName>
    <definedName name="__BTM150" localSheetId="1">#REF!</definedName>
    <definedName name="__BTM150">#REF!</definedName>
    <definedName name="__BTM200" localSheetId="0">#REF!</definedName>
    <definedName name="__BTM200" localSheetId="1">#REF!</definedName>
    <definedName name="__BTM200">#REF!</definedName>
    <definedName name="__BTM250" localSheetId="0">#REF!</definedName>
    <definedName name="__BTM250" localSheetId="1">#REF!</definedName>
    <definedName name="__BTM250">#REF!</definedName>
    <definedName name="__btm300" localSheetId="0">#REF!</definedName>
    <definedName name="__btm300" localSheetId="1">#REF!</definedName>
    <definedName name="__btm300">#REF!</definedName>
    <definedName name="__BTM50" localSheetId="0">#REF!</definedName>
    <definedName name="__BTM50" localSheetId="1">#REF!</definedName>
    <definedName name="__BTM50">#REF!</definedName>
    <definedName name="__bua25" localSheetId="0">#REF!</definedName>
    <definedName name="__bua25" localSheetId="1">#REF!</definedName>
    <definedName name="__bua25">#REF!</definedName>
    <definedName name="__but1" localSheetId="0">#REF!</definedName>
    <definedName name="__but1" localSheetId="1">#REF!</definedName>
    <definedName name="__but1">#REF!</definedName>
    <definedName name="__but11" localSheetId="0">#REF!</definedName>
    <definedName name="__but11" localSheetId="1">#REF!</definedName>
    <definedName name="__but11">#REF!</definedName>
    <definedName name="__but2" localSheetId="0">#REF!</definedName>
    <definedName name="__but2" localSheetId="1">#REF!</definedName>
    <definedName name="__but2">#REF!</definedName>
    <definedName name="__but22" localSheetId="0">#REF!</definedName>
    <definedName name="__but22" localSheetId="1">#REF!</definedName>
    <definedName name="__but22">#REF!</definedName>
    <definedName name="__but3" localSheetId="0">#REF!</definedName>
    <definedName name="__but3" localSheetId="1">#REF!</definedName>
    <definedName name="__but3">#REF!</definedName>
    <definedName name="__but33" localSheetId="0">#REF!</definedName>
    <definedName name="__but33" localSheetId="1">#REF!</definedName>
    <definedName name="__but33">#REF!</definedName>
    <definedName name="__but4" localSheetId="0">#REF!</definedName>
    <definedName name="__but4" localSheetId="1">#REF!</definedName>
    <definedName name="__but4">#REF!</definedName>
    <definedName name="__but44" localSheetId="0">#REF!</definedName>
    <definedName name="__but44" localSheetId="1">#REF!</definedName>
    <definedName name="__but44">#REF!</definedName>
    <definedName name="__but5" localSheetId="0">#REF!</definedName>
    <definedName name="__but5" localSheetId="1">#REF!</definedName>
    <definedName name="__but5">#REF!</definedName>
    <definedName name="__but55" localSheetId="0">#REF!</definedName>
    <definedName name="__but55" localSheetId="1">#REF!</definedName>
    <definedName name="__but55">#REF!</definedName>
    <definedName name="__but6" localSheetId="0">#REF!</definedName>
    <definedName name="__but6" localSheetId="1">#REF!</definedName>
    <definedName name="__but6">#REF!</definedName>
    <definedName name="__but66" localSheetId="0">#REF!</definedName>
    <definedName name="__but66" localSheetId="1">#REF!</definedName>
    <definedName name="__but66">#REF!</definedName>
    <definedName name="__Can2" localSheetId="0">#REF!</definedName>
    <definedName name="__Can2" localSheetId="1">#REF!</definedName>
    <definedName name="__Can2">#REF!</definedName>
    <definedName name="__cao1" localSheetId="0">#REF!</definedName>
    <definedName name="__cao1" localSheetId="1">#REF!</definedName>
    <definedName name="__cao1">#REF!</definedName>
    <definedName name="__cao2" localSheetId="0">#REF!</definedName>
    <definedName name="__cao2" localSheetId="1">#REF!</definedName>
    <definedName name="__cao2">#REF!</definedName>
    <definedName name="__cao3" localSheetId="0">#REF!</definedName>
    <definedName name="__cao3" localSheetId="1">#REF!</definedName>
    <definedName name="__cao3">#REF!</definedName>
    <definedName name="__cao4" localSheetId="0">#REF!</definedName>
    <definedName name="__cao4" localSheetId="1">#REF!</definedName>
    <definedName name="__cao4">#REF!</definedName>
    <definedName name="__cao5" localSheetId="0">#REF!</definedName>
    <definedName name="__cao5" localSheetId="1">#REF!</definedName>
    <definedName name="__cao5">#REF!</definedName>
    <definedName name="__cao6" localSheetId="0">#REF!</definedName>
    <definedName name="__cao6" localSheetId="1">#REF!</definedName>
    <definedName name="__cao6">#REF!</definedName>
    <definedName name="__cat2" localSheetId="0">#REF!</definedName>
    <definedName name="__cat2" localSheetId="1">#REF!</definedName>
    <definedName name="__cat2">#REF!</definedName>
    <definedName name="__cat3" localSheetId="0">#REF!</definedName>
    <definedName name="__cat3" localSheetId="1">#REF!</definedName>
    <definedName name="__cat3">#REF!</definedName>
    <definedName name="__cat4" localSheetId="0">#REF!</definedName>
    <definedName name="__cat4" localSheetId="1">#REF!</definedName>
    <definedName name="__cat4">#REF!</definedName>
    <definedName name="__cat5" localSheetId="0">#REF!</definedName>
    <definedName name="__cat5" localSheetId="1">#REF!</definedName>
    <definedName name="__cat5">#REF!</definedName>
    <definedName name="__cau10" localSheetId="0">#REF!</definedName>
    <definedName name="__cau10" localSheetId="1">#REF!</definedName>
    <definedName name="__cau10">#REF!</definedName>
    <definedName name="__cau16" localSheetId="0">#REF!</definedName>
    <definedName name="__cau16" localSheetId="1">#REF!</definedName>
    <definedName name="__cau16">#REF!</definedName>
    <definedName name="__cau25" localSheetId="0">#REF!</definedName>
    <definedName name="__cau25" localSheetId="1">#REF!</definedName>
    <definedName name="__cau25">#REF!</definedName>
    <definedName name="__cau40" localSheetId="0">#REF!</definedName>
    <definedName name="__cau40" localSheetId="1">#REF!</definedName>
    <definedName name="__cau40">#REF!</definedName>
    <definedName name="__cau5" localSheetId="0">#REF!</definedName>
    <definedName name="__cau5" localSheetId="1">#REF!</definedName>
    <definedName name="__cau5">#REF!</definedName>
    <definedName name="__cau50" localSheetId="0">#REF!</definedName>
    <definedName name="__cau50" localSheetId="1">#REF!</definedName>
    <definedName name="__cau50">#REF!</definedName>
    <definedName name="__cep1" localSheetId="0" hidden="1">{"'Sheet1'!$L$16"}</definedName>
    <definedName name="__cep1" localSheetId="1" hidden="1">{"'Sheet1'!$L$16"}</definedName>
    <definedName name="__cep1" localSheetId="11" hidden="1">{"'Sheet1'!$L$16"}</definedName>
    <definedName name="__cep1" localSheetId="14" hidden="1">{"'Sheet1'!$L$16"}</definedName>
    <definedName name="__cep1" localSheetId="15" hidden="1">{"'Sheet1'!$L$16"}</definedName>
    <definedName name="__cep1" localSheetId="16" hidden="1">{"'Sheet1'!$L$16"}</definedName>
    <definedName name="__cep1" localSheetId="17" hidden="1">{"'Sheet1'!$L$16"}</definedName>
    <definedName name="__cep1" localSheetId="18" hidden="1">{"'Sheet1'!$L$16"}</definedName>
    <definedName name="__cep1" localSheetId="19" hidden="1">{"'Sheet1'!$L$16"}</definedName>
    <definedName name="__cep1" hidden="1">{"'Sheet1'!$L$16"}</definedName>
    <definedName name="__ckn12" localSheetId="0">#REF!</definedName>
    <definedName name="__ckn12" localSheetId="1">#REF!</definedName>
    <definedName name="__ckn12">#REF!</definedName>
    <definedName name="__CNA50" localSheetId="0">#REF!</definedName>
    <definedName name="__CNA50" localSheetId="1">#REF!</definedName>
    <definedName name="__CNA50">#REF!</definedName>
    <definedName name="__Coc39" localSheetId="0" hidden="1">{"'Sheet1'!$L$16"}</definedName>
    <definedName name="__Coc39" localSheetId="1" hidden="1">{"'Sheet1'!$L$16"}</definedName>
    <definedName name="__Coc39" localSheetId="11" hidden="1">{"'Sheet1'!$L$16"}</definedName>
    <definedName name="__Coc39" localSheetId="14" hidden="1">{"'Sheet1'!$L$16"}</definedName>
    <definedName name="__Coc39" localSheetId="15" hidden="1">{"'Sheet1'!$L$16"}</definedName>
    <definedName name="__Coc39" localSheetId="16" hidden="1">{"'Sheet1'!$L$16"}</definedName>
    <definedName name="__Coc39" localSheetId="17" hidden="1">{"'Sheet1'!$L$16"}</definedName>
    <definedName name="__Coc39" localSheetId="18" hidden="1">{"'Sheet1'!$L$16"}</definedName>
    <definedName name="__Coc39" localSheetId="19" hidden="1">{"'Sheet1'!$L$16"}</definedName>
    <definedName name="__Coc39" hidden="1">{"'Sheet1'!$L$16"}</definedName>
    <definedName name="__CON1" localSheetId="0">#REF!</definedName>
    <definedName name="__CON1" localSheetId="1">#REF!</definedName>
    <definedName name="__CON1">#REF!</definedName>
    <definedName name="__CON2" localSheetId="0">#REF!</definedName>
    <definedName name="__CON2" localSheetId="1">#REF!</definedName>
    <definedName name="__CON2">#REF!</definedName>
    <definedName name="__cpd1" localSheetId="0">#REF!</definedName>
    <definedName name="__cpd1" localSheetId="1">#REF!</definedName>
    <definedName name="__cpd1">#REF!</definedName>
    <definedName name="__cpd2" localSheetId="0">#REF!</definedName>
    <definedName name="__cpd2" localSheetId="1">#REF!</definedName>
    <definedName name="__cpd2">#REF!</definedName>
    <definedName name="__ct456789" localSheetId="0">IF(#REF!="","",#REF!*#REF!)</definedName>
    <definedName name="__ct456789" localSheetId="1">IF(#REF!="","",#REF!*#REF!)</definedName>
    <definedName name="__ct456789" localSheetId="11">IF(#REF!="","",#REF!*#REF!)</definedName>
    <definedName name="__ct456789" localSheetId="14">IF(#REF!="","",#REF!*#REF!)</definedName>
    <definedName name="__ct456789" localSheetId="19">IF(#REF!="","",#REF!*#REF!)</definedName>
    <definedName name="__ct456789">IF(#REF!="","",#REF!*#REF!)</definedName>
    <definedName name="__Cty501" localSheetId="0" hidden="1">{"'Sheet1'!$L$16"}</definedName>
    <definedName name="__Cty501" localSheetId="1" hidden="1">{"'Sheet1'!$L$16"}</definedName>
    <definedName name="__Cty501" localSheetId="7" hidden="1">{"'Sheet1'!$L$16"}</definedName>
    <definedName name="__Cty501" localSheetId="8" hidden="1">{"'Sheet1'!$L$16"}</definedName>
    <definedName name="__Cty501" localSheetId="11" hidden="1">{"'Sheet1'!$L$16"}</definedName>
    <definedName name="__Cty501" localSheetId="14" hidden="1">{"'Sheet1'!$L$16"}</definedName>
    <definedName name="__Cty501" localSheetId="15" hidden="1">{"'Sheet1'!$L$16"}</definedName>
    <definedName name="__Cty501" localSheetId="16" hidden="1">{"'Sheet1'!$L$16"}</definedName>
    <definedName name="__Cty501" localSheetId="17" hidden="1">{"'Sheet1'!$L$16"}</definedName>
    <definedName name="__Cty501" localSheetId="18" hidden="1">{"'Sheet1'!$L$16"}</definedName>
    <definedName name="__Cty501" localSheetId="19" hidden="1">{"'Sheet1'!$L$16"}</definedName>
    <definedName name="__Cty501" hidden="1">{"'Sheet1'!$L$16"}</definedName>
    <definedName name="__CVC1" localSheetId="0">#REF!</definedName>
    <definedName name="__CVC1" localSheetId="1">#REF!</definedName>
    <definedName name="__CVC1">#REF!</definedName>
    <definedName name="__d1500" localSheetId="0" hidden="1">{"'Sheet1'!$L$16"}</definedName>
    <definedName name="__d1500" localSheetId="1" hidden="1">{"'Sheet1'!$L$16"}</definedName>
    <definedName name="__d1500" localSheetId="7" hidden="1">{"'Sheet1'!$L$16"}</definedName>
    <definedName name="__d1500" localSheetId="8" hidden="1">{"'Sheet1'!$L$16"}</definedName>
    <definedName name="__d1500" localSheetId="11" hidden="1">{"'Sheet1'!$L$16"}</definedName>
    <definedName name="__d1500" localSheetId="14" hidden="1">{"'Sheet1'!$L$16"}</definedName>
    <definedName name="__d1500" localSheetId="15" hidden="1">{"'Sheet1'!$L$16"}</definedName>
    <definedName name="__d1500" localSheetId="16" hidden="1">{"'Sheet1'!$L$16"}</definedName>
    <definedName name="__d1500" localSheetId="17" hidden="1">{"'Sheet1'!$L$16"}</definedName>
    <definedName name="__d1500" localSheetId="18" hidden="1">{"'Sheet1'!$L$16"}</definedName>
    <definedName name="__d1500" localSheetId="19" hidden="1">{"'Sheet1'!$L$16"}</definedName>
    <definedName name="__d1500" hidden="1">{"'Sheet1'!$L$16"}</definedName>
    <definedName name="__D2" localSheetId="11">#REF!</definedName>
    <definedName name="__D2">[1]SL!$E$5</definedName>
    <definedName name="__dai1" localSheetId="0">#REF!</definedName>
    <definedName name="__dai1" localSheetId="1">#REF!</definedName>
    <definedName name="__dai1" localSheetId="11">#REF!</definedName>
    <definedName name="__dai1">#REF!</definedName>
    <definedName name="__dai2" localSheetId="0">#REF!</definedName>
    <definedName name="__dai2" localSheetId="1">#REF!</definedName>
    <definedName name="__dai2">#REF!</definedName>
    <definedName name="__dai3" localSheetId="0">#REF!</definedName>
    <definedName name="__dai3" localSheetId="1">#REF!</definedName>
    <definedName name="__dai3">#REF!</definedName>
    <definedName name="__dai4" localSheetId="0">#REF!</definedName>
    <definedName name="__dai4" localSheetId="1">#REF!</definedName>
    <definedName name="__dai4">#REF!</definedName>
    <definedName name="__dai5" localSheetId="0">#REF!</definedName>
    <definedName name="__dai5" localSheetId="1">#REF!</definedName>
    <definedName name="__dai5">#REF!</definedName>
    <definedName name="__dai6" localSheetId="0">#REF!</definedName>
    <definedName name="__dai6" localSheetId="1">#REF!</definedName>
    <definedName name="__dai6">#REF!</definedName>
    <definedName name="__dam18" localSheetId="0">#REF!</definedName>
    <definedName name="__dam18" localSheetId="1">#REF!</definedName>
    <definedName name="__dam18">#REF!</definedName>
    <definedName name="__dan1" localSheetId="0">#REF!</definedName>
    <definedName name="__dan1" localSheetId="1">#REF!</definedName>
    <definedName name="__dan1">#REF!</definedName>
    <definedName name="__dan2" localSheetId="0">#REF!</definedName>
    <definedName name="__dan2" localSheetId="1">#REF!</definedName>
    <definedName name="__dan2">#REF!</definedName>
    <definedName name="__dao1" localSheetId="0">#REF!</definedName>
    <definedName name="__dao1" localSheetId="1">#REF!</definedName>
    <definedName name="__dao1">#REF!</definedName>
    <definedName name="__dbu1" localSheetId="0">#REF!</definedName>
    <definedName name="__dbu1" localSheetId="1">#REF!</definedName>
    <definedName name="__dbu1">#REF!</definedName>
    <definedName name="__dbu2" localSheetId="0">#REF!</definedName>
    <definedName name="__dbu2" localSheetId="1">#REF!</definedName>
    <definedName name="__dbu2">#REF!</definedName>
    <definedName name="__ddn400" localSheetId="0">#REF!</definedName>
    <definedName name="__ddn400" localSheetId="1">#REF!</definedName>
    <definedName name="__ddn400">#REF!</definedName>
    <definedName name="__ddn600" localSheetId="0">#REF!</definedName>
    <definedName name="__ddn600" localSheetId="1">#REF!</definedName>
    <definedName name="__ddn600">#REF!</definedName>
    <definedName name="__deo1" localSheetId="0">#REF!</definedName>
    <definedName name="__deo1" localSheetId="1">#REF!</definedName>
    <definedName name="__deo1">#REF!</definedName>
    <definedName name="__deo10" localSheetId="0">#REF!</definedName>
    <definedName name="__deo10" localSheetId="1">#REF!</definedName>
    <definedName name="__deo10">#REF!</definedName>
    <definedName name="__deo2" localSheetId="0">#REF!</definedName>
    <definedName name="__deo2" localSheetId="1">#REF!</definedName>
    <definedName name="__deo2">#REF!</definedName>
    <definedName name="__deo3" localSheetId="0">#REF!</definedName>
    <definedName name="__deo3" localSheetId="1">#REF!</definedName>
    <definedName name="__deo3">#REF!</definedName>
    <definedName name="__deo4" localSheetId="0">#REF!</definedName>
    <definedName name="__deo4" localSheetId="1">#REF!</definedName>
    <definedName name="__deo4">#REF!</definedName>
    <definedName name="__deo5" localSheetId="0">#REF!</definedName>
    <definedName name="__deo5" localSheetId="1">#REF!</definedName>
    <definedName name="__deo5">#REF!</definedName>
    <definedName name="__deo6" localSheetId="0">#REF!</definedName>
    <definedName name="__deo6" localSheetId="1">#REF!</definedName>
    <definedName name="__deo6">#REF!</definedName>
    <definedName name="__deo7" localSheetId="0">#REF!</definedName>
    <definedName name="__deo7" localSheetId="1">#REF!</definedName>
    <definedName name="__deo7">#REF!</definedName>
    <definedName name="__deo8" localSheetId="0">#REF!</definedName>
    <definedName name="__deo8" localSheetId="1">#REF!</definedName>
    <definedName name="__deo8">#REF!</definedName>
    <definedName name="__deo9" localSheetId="0">#REF!</definedName>
    <definedName name="__deo9" localSheetId="1">#REF!</definedName>
    <definedName name="__deo9">#REF!</definedName>
    <definedName name="__DT12" localSheetId="0" hidden="1">{"'Sheet1'!$L$16"}</definedName>
    <definedName name="__DT12" localSheetId="1" hidden="1">{"'Sheet1'!$L$16"}</definedName>
    <definedName name="__DT12" localSheetId="7" hidden="1">{"'Sheet1'!$L$16"}</definedName>
    <definedName name="__DT12" localSheetId="8" hidden="1">{"'Sheet1'!$L$16"}</definedName>
    <definedName name="__DT12" localSheetId="11" hidden="1">{"'Sheet1'!$L$16"}</definedName>
    <definedName name="__DT12" localSheetId="14" hidden="1">{"'Sheet1'!$L$16"}</definedName>
    <definedName name="__DT12" localSheetId="15" hidden="1">{"'Sheet1'!$L$16"}</definedName>
    <definedName name="__DT12" localSheetId="16" hidden="1">{"'Sheet1'!$L$16"}</definedName>
    <definedName name="__DT12" localSheetId="17" hidden="1">{"'Sheet1'!$L$16"}</definedName>
    <definedName name="__DT12" localSheetId="18" hidden="1">{"'Sheet1'!$L$16"}</definedName>
    <definedName name="__DT12" localSheetId="19" hidden="1">{"'Sheet1'!$L$16"}</definedName>
    <definedName name="__DT12" hidden="1">{"'Sheet1'!$L$16"}</definedName>
    <definedName name="__E99999" localSheetId="0">#REF!</definedName>
    <definedName name="__E99999" localSheetId="1">#REF!</definedName>
    <definedName name="__E99999">#REF!</definedName>
    <definedName name="__ech2" localSheetId="0">#REF!</definedName>
    <definedName name="__ech2" localSheetId="1">#REF!</definedName>
    <definedName name="__ech2">#REF!</definedName>
    <definedName name="__FIL2" localSheetId="0">#REF!</definedName>
    <definedName name="__FIL2" localSheetId="1">#REF!</definedName>
    <definedName name="__FIL2">#REF!</definedName>
    <definedName name="__gis150" localSheetId="0">#REF!</definedName>
    <definedName name="__gis150" localSheetId="1">#REF!</definedName>
    <definedName name="__gis150">#REF!</definedName>
    <definedName name="__Goi8" localSheetId="0" hidden="1">{"'Sheet1'!$L$16"}</definedName>
    <definedName name="__Goi8" localSheetId="1" hidden="1">{"'Sheet1'!$L$16"}</definedName>
    <definedName name="__Goi8" localSheetId="7" hidden="1">{"'Sheet1'!$L$16"}</definedName>
    <definedName name="__Goi8" localSheetId="8" hidden="1">{"'Sheet1'!$L$16"}</definedName>
    <definedName name="__Goi8" localSheetId="11" hidden="1">{"'Sheet1'!$L$16"}</definedName>
    <definedName name="__Goi8" localSheetId="14" hidden="1">{"'Sheet1'!$L$16"}</definedName>
    <definedName name="__Goi8" localSheetId="15" hidden="1">{"'Sheet1'!$L$16"}</definedName>
    <definedName name="__Goi8" localSheetId="16" hidden="1">{"'Sheet1'!$L$16"}</definedName>
    <definedName name="__Goi8" localSheetId="17" hidden="1">{"'Sheet1'!$L$16"}</definedName>
    <definedName name="__Goi8" localSheetId="18" hidden="1">{"'Sheet1'!$L$16"}</definedName>
    <definedName name="__Goi8" localSheetId="19" hidden="1">{"'Sheet1'!$L$16"}</definedName>
    <definedName name="__Goi8" hidden="1">{"'Sheet1'!$L$16"}</definedName>
    <definedName name="__gon4" localSheetId="0">#REF!</definedName>
    <definedName name="__gon4" localSheetId="1">#REF!</definedName>
    <definedName name="__gon4">#REF!</definedName>
    <definedName name="__h1" localSheetId="0" hidden="1">{"'Sheet1'!$L$16"}</definedName>
    <definedName name="__h1" localSheetId="1" hidden="1">{"'Sheet1'!$L$16"}</definedName>
    <definedName name="__h1" localSheetId="7" hidden="1">{"'Sheet1'!$L$16"}</definedName>
    <definedName name="__h1" localSheetId="8" hidden="1">{"'Sheet1'!$L$16"}</definedName>
    <definedName name="__h1" localSheetId="11" hidden="1">{"'Sheet1'!$L$16"}</definedName>
    <definedName name="__h1" localSheetId="14" hidden="1">{"'Sheet1'!$L$16"}</definedName>
    <definedName name="__h1" localSheetId="15" hidden="1">{"'Sheet1'!$L$16"}</definedName>
    <definedName name="__h1" localSheetId="16" hidden="1">{"'Sheet1'!$L$16"}</definedName>
    <definedName name="__h1" localSheetId="17" hidden="1">{"'Sheet1'!$L$16"}</definedName>
    <definedName name="__h1" localSheetId="18" hidden="1">{"'Sheet1'!$L$16"}</definedName>
    <definedName name="__h1" localSheetId="19" hidden="1">{"'Sheet1'!$L$16"}</definedName>
    <definedName name="__h1" hidden="1">{"'Sheet1'!$L$16"}</definedName>
    <definedName name="__h10" localSheetId="0" hidden="1">{#N/A,#N/A,FALSE,"Chi tiÆt"}</definedName>
    <definedName name="__h10" localSheetId="1" hidden="1">{#N/A,#N/A,FALSE,"Chi tiÆt"}</definedName>
    <definedName name="__h10" localSheetId="7" hidden="1">{#N/A,#N/A,FALSE,"Chi tiÆt"}</definedName>
    <definedName name="__h10" localSheetId="8" hidden="1">{#N/A,#N/A,FALSE,"Chi tiÆt"}</definedName>
    <definedName name="__h10" localSheetId="11" hidden="1">{#N/A,#N/A,FALSE,"Chi tiÆt"}</definedName>
    <definedName name="__h10" localSheetId="14" hidden="1">{#N/A,#N/A,FALSE,"Chi tiÆt"}</definedName>
    <definedName name="__h10" localSheetId="15" hidden="1">{#N/A,#N/A,FALSE,"Chi tiÆt"}</definedName>
    <definedName name="__h10" localSheetId="16" hidden="1">{#N/A,#N/A,FALSE,"Chi tiÆt"}</definedName>
    <definedName name="__h10" localSheetId="17" hidden="1">{#N/A,#N/A,FALSE,"Chi tiÆt"}</definedName>
    <definedName name="__h10" localSheetId="18" hidden="1">{#N/A,#N/A,FALSE,"Chi tiÆt"}</definedName>
    <definedName name="__h10" localSheetId="19" hidden="1">{#N/A,#N/A,FALSE,"Chi tiÆt"}</definedName>
    <definedName name="__h10" hidden="1">{#N/A,#N/A,FALSE,"Chi tiÆt"}</definedName>
    <definedName name="__h2" localSheetId="0" hidden="1">{"'Sheet1'!$L$16"}</definedName>
    <definedName name="__h2" localSheetId="1" hidden="1">{"'Sheet1'!$L$16"}</definedName>
    <definedName name="__h2" localSheetId="7" hidden="1">{"'Sheet1'!$L$16"}</definedName>
    <definedName name="__h2" localSheetId="8" hidden="1">{"'Sheet1'!$L$16"}</definedName>
    <definedName name="__h2" localSheetId="11" hidden="1">{"'Sheet1'!$L$16"}</definedName>
    <definedName name="__h2" localSheetId="14" hidden="1">{"'Sheet1'!$L$16"}</definedName>
    <definedName name="__h2" localSheetId="15" hidden="1">{"'Sheet1'!$L$16"}</definedName>
    <definedName name="__h2" localSheetId="16" hidden="1">{"'Sheet1'!$L$16"}</definedName>
    <definedName name="__h2" localSheetId="17" hidden="1">{"'Sheet1'!$L$16"}</definedName>
    <definedName name="__h2" localSheetId="18" hidden="1">{"'Sheet1'!$L$16"}</definedName>
    <definedName name="__h2" localSheetId="19" hidden="1">{"'Sheet1'!$L$16"}</definedName>
    <definedName name="__h2" hidden="1">{"'Sheet1'!$L$16"}</definedName>
    <definedName name="__h3" localSheetId="0" hidden="1">{"'Sheet1'!$L$16"}</definedName>
    <definedName name="__h3" localSheetId="1" hidden="1">{"'Sheet1'!$L$16"}</definedName>
    <definedName name="__h3" localSheetId="7" hidden="1">{"'Sheet1'!$L$16"}</definedName>
    <definedName name="__h3" localSheetId="8" hidden="1">{"'Sheet1'!$L$16"}</definedName>
    <definedName name="__h3" localSheetId="11" hidden="1">{"'Sheet1'!$L$16"}</definedName>
    <definedName name="__h3" localSheetId="14" hidden="1">{"'Sheet1'!$L$16"}</definedName>
    <definedName name="__h3" localSheetId="15" hidden="1">{"'Sheet1'!$L$16"}</definedName>
    <definedName name="__h3" localSheetId="16" hidden="1">{"'Sheet1'!$L$16"}</definedName>
    <definedName name="__h3" localSheetId="17" hidden="1">{"'Sheet1'!$L$16"}</definedName>
    <definedName name="__h3" localSheetId="18" hidden="1">{"'Sheet1'!$L$16"}</definedName>
    <definedName name="__h3" localSheetId="19" hidden="1">{"'Sheet1'!$L$16"}</definedName>
    <definedName name="__h3" hidden="1">{"'Sheet1'!$L$16"}</definedName>
    <definedName name="__h5" localSheetId="0" hidden="1">{"'Sheet1'!$L$16"}</definedName>
    <definedName name="__h5" localSheetId="1" hidden="1">{"'Sheet1'!$L$16"}</definedName>
    <definedName name="__h5" localSheetId="7" hidden="1">{"'Sheet1'!$L$16"}</definedName>
    <definedName name="__h5" localSheetId="8" hidden="1">{"'Sheet1'!$L$16"}</definedName>
    <definedName name="__h5" localSheetId="11" hidden="1">{"'Sheet1'!$L$16"}</definedName>
    <definedName name="__h5" localSheetId="14" hidden="1">{"'Sheet1'!$L$16"}</definedName>
    <definedName name="__h5" localSheetId="15" hidden="1">{"'Sheet1'!$L$16"}</definedName>
    <definedName name="__h5" localSheetId="16" hidden="1">{"'Sheet1'!$L$16"}</definedName>
    <definedName name="__h5" localSheetId="17" hidden="1">{"'Sheet1'!$L$16"}</definedName>
    <definedName name="__h5" localSheetId="18" hidden="1">{"'Sheet1'!$L$16"}</definedName>
    <definedName name="__h5" localSheetId="19" hidden="1">{"'Sheet1'!$L$16"}</definedName>
    <definedName name="__h5" hidden="1">{"'Sheet1'!$L$16"}</definedName>
    <definedName name="__H500866" localSheetId="0">#REF!</definedName>
    <definedName name="__H500866" localSheetId="1">#REF!</definedName>
    <definedName name="__H500866">#REF!</definedName>
    <definedName name="__h6" localSheetId="0" hidden="1">{"'Sheet1'!$L$16"}</definedName>
    <definedName name="__h6" localSheetId="1" hidden="1">{"'Sheet1'!$L$16"}</definedName>
    <definedName name="__h6" localSheetId="7" hidden="1">{"'Sheet1'!$L$16"}</definedName>
    <definedName name="__h6" localSheetId="8" hidden="1">{"'Sheet1'!$L$16"}</definedName>
    <definedName name="__h6" localSheetId="11" hidden="1">{"'Sheet1'!$L$16"}</definedName>
    <definedName name="__h6" localSheetId="14" hidden="1">{"'Sheet1'!$L$16"}</definedName>
    <definedName name="__h6" localSheetId="15" hidden="1">{"'Sheet1'!$L$16"}</definedName>
    <definedName name="__h6" localSheetId="16" hidden="1">{"'Sheet1'!$L$16"}</definedName>
    <definedName name="__h6" localSheetId="17" hidden="1">{"'Sheet1'!$L$16"}</definedName>
    <definedName name="__h6" localSheetId="18" hidden="1">{"'Sheet1'!$L$16"}</definedName>
    <definedName name="__h6" localSheetId="19" hidden="1">{"'Sheet1'!$L$16"}</definedName>
    <definedName name="__h6" hidden="1">{"'Sheet1'!$L$16"}</definedName>
    <definedName name="__h7" localSheetId="0" hidden="1">{"'Sheet1'!$L$16"}</definedName>
    <definedName name="__h7" localSheetId="1" hidden="1">{"'Sheet1'!$L$16"}</definedName>
    <definedName name="__h7" localSheetId="7" hidden="1">{"'Sheet1'!$L$16"}</definedName>
    <definedName name="__h7" localSheetId="8" hidden="1">{"'Sheet1'!$L$16"}</definedName>
    <definedName name="__h7" localSheetId="11" hidden="1">{"'Sheet1'!$L$16"}</definedName>
    <definedName name="__h7" localSheetId="14" hidden="1">{"'Sheet1'!$L$16"}</definedName>
    <definedName name="__h7" localSheetId="15" hidden="1">{"'Sheet1'!$L$16"}</definedName>
    <definedName name="__h7" localSheetId="16" hidden="1">{"'Sheet1'!$L$16"}</definedName>
    <definedName name="__h7" localSheetId="17" hidden="1">{"'Sheet1'!$L$16"}</definedName>
    <definedName name="__h7" localSheetId="18" hidden="1">{"'Sheet1'!$L$16"}</definedName>
    <definedName name="__h7" localSheetId="19" hidden="1">{"'Sheet1'!$L$16"}</definedName>
    <definedName name="__h7" hidden="1">{"'Sheet1'!$L$16"}</definedName>
    <definedName name="__h8" localSheetId="0" hidden="1">{"'Sheet1'!$L$16"}</definedName>
    <definedName name="__h8" localSheetId="1" hidden="1">{"'Sheet1'!$L$16"}</definedName>
    <definedName name="__h8" localSheetId="7" hidden="1">{"'Sheet1'!$L$16"}</definedName>
    <definedName name="__h8" localSheetId="8" hidden="1">{"'Sheet1'!$L$16"}</definedName>
    <definedName name="__h8" localSheetId="11" hidden="1">{"'Sheet1'!$L$16"}</definedName>
    <definedName name="__h8" localSheetId="14" hidden="1">{"'Sheet1'!$L$16"}</definedName>
    <definedName name="__h8" localSheetId="15" hidden="1">{"'Sheet1'!$L$16"}</definedName>
    <definedName name="__h8" localSheetId="16" hidden="1">{"'Sheet1'!$L$16"}</definedName>
    <definedName name="__h8" localSheetId="17" hidden="1">{"'Sheet1'!$L$16"}</definedName>
    <definedName name="__h8" localSheetId="18" hidden="1">{"'Sheet1'!$L$16"}</definedName>
    <definedName name="__h8" localSheetId="19" hidden="1">{"'Sheet1'!$L$16"}</definedName>
    <definedName name="__h8" hidden="1">{"'Sheet1'!$L$16"}</definedName>
    <definedName name="__h9" localSheetId="0" hidden="1">{"'Sheet1'!$L$16"}</definedName>
    <definedName name="__h9" localSheetId="1" hidden="1">{"'Sheet1'!$L$16"}</definedName>
    <definedName name="__h9" localSheetId="7" hidden="1">{"'Sheet1'!$L$16"}</definedName>
    <definedName name="__h9" localSheetId="8" hidden="1">{"'Sheet1'!$L$16"}</definedName>
    <definedName name="__h9" localSheetId="11" hidden="1">{"'Sheet1'!$L$16"}</definedName>
    <definedName name="__h9" localSheetId="14" hidden="1">{"'Sheet1'!$L$16"}</definedName>
    <definedName name="__h9" localSheetId="15" hidden="1">{"'Sheet1'!$L$16"}</definedName>
    <definedName name="__h9" localSheetId="16" hidden="1">{"'Sheet1'!$L$16"}</definedName>
    <definedName name="__h9" localSheetId="17" hidden="1">{"'Sheet1'!$L$16"}</definedName>
    <definedName name="__h9" localSheetId="18" hidden="1">{"'Sheet1'!$L$16"}</definedName>
    <definedName name="__h9" localSheetId="19" hidden="1">{"'Sheet1'!$L$16"}</definedName>
    <definedName name="__h9" hidden="1">{"'Sheet1'!$L$16"}</definedName>
    <definedName name="__han23" localSheetId="0">#REF!</definedName>
    <definedName name="__han23" localSheetId="1">#REF!</definedName>
    <definedName name="__han23">#REF!</definedName>
    <definedName name="__hau1" localSheetId="0">#REF!</definedName>
    <definedName name="__hau1" localSheetId="1">#REF!</definedName>
    <definedName name="__hau1">#REF!</definedName>
    <definedName name="__hau12" localSheetId="0">#REF!</definedName>
    <definedName name="__hau12" localSheetId="1">#REF!</definedName>
    <definedName name="__hau12">#REF!</definedName>
    <definedName name="__hau2" localSheetId="0">#REF!</definedName>
    <definedName name="__hau2" localSheetId="1">#REF!</definedName>
    <definedName name="__hau2">#REF!</definedName>
    <definedName name="__hom2" localSheetId="0">#REF!</definedName>
    <definedName name="__hom2" localSheetId="1">#REF!</definedName>
    <definedName name="__hom2">#REF!</definedName>
    <definedName name="__hsm2">1.1289</definedName>
    <definedName name="__hso2" localSheetId="0">#REF!</definedName>
    <definedName name="__hso2" localSheetId="1">#REF!</definedName>
    <definedName name="__hso2" localSheetId="11">#REF!</definedName>
    <definedName name="__hso2">#REF!</definedName>
    <definedName name="__hu1" localSheetId="0" hidden="1">{"'Sheet1'!$L$16"}</definedName>
    <definedName name="__hu1" localSheetId="1" hidden="1">{"'Sheet1'!$L$16"}</definedName>
    <definedName name="__hu1" localSheetId="7" hidden="1">{"'Sheet1'!$L$16"}</definedName>
    <definedName name="__hu1" localSheetId="8" hidden="1">{"'Sheet1'!$L$16"}</definedName>
    <definedName name="__hu1" localSheetId="11" hidden="1">{"'Sheet1'!$L$16"}</definedName>
    <definedName name="__hu1" localSheetId="14" hidden="1">{"'Sheet1'!$L$16"}</definedName>
    <definedName name="__hu1" localSheetId="15" hidden="1">{"'Sheet1'!$L$16"}</definedName>
    <definedName name="__hu1" localSheetId="16" hidden="1">{"'Sheet1'!$L$16"}</definedName>
    <definedName name="__hu1" localSheetId="17" hidden="1">{"'Sheet1'!$L$16"}</definedName>
    <definedName name="__hu1" localSheetId="18" hidden="1">{"'Sheet1'!$L$16"}</definedName>
    <definedName name="__hu1" localSheetId="19" hidden="1">{"'Sheet1'!$L$16"}</definedName>
    <definedName name="__hu1" hidden="1">{"'Sheet1'!$L$16"}</definedName>
    <definedName name="__hu2" localSheetId="0" hidden="1">{"'Sheet1'!$L$16"}</definedName>
    <definedName name="__hu2" localSheetId="1" hidden="1">{"'Sheet1'!$L$16"}</definedName>
    <definedName name="__hu2" localSheetId="7" hidden="1">{"'Sheet1'!$L$16"}</definedName>
    <definedName name="__hu2" localSheetId="8" hidden="1">{"'Sheet1'!$L$16"}</definedName>
    <definedName name="__hu2" localSheetId="11" hidden="1">{"'Sheet1'!$L$16"}</definedName>
    <definedName name="__hu2" localSheetId="14" hidden="1">{"'Sheet1'!$L$16"}</definedName>
    <definedName name="__hu2" localSheetId="15" hidden="1">{"'Sheet1'!$L$16"}</definedName>
    <definedName name="__hu2" localSheetId="16" hidden="1">{"'Sheet1'!$L$16"}</definedName>
    <definedName name="__hu2" localSheetId="17" hidden="1">{"'Sheet1'!$L$16"}</definedName>
    <definedName name="__hu2" localSheetId="18" hidden="1">{"'Sheet1'!$L$16"}</definedName>
    <definedName name="__hu2" localSheetId="19" hidden="1">{"'Sheet1'!$L$16"}</definedName>
    <definedName name="__hu2" hidden="1">{"'Sheet1'!$L$16"}</definedName>
    <definedName name="__hu5" localSheetId="0" hidden="1">{"'Sheet1'!$L$16"}</definedName>
    <definedName name="__hu5" localSheetId="1" hidden="1">{"'Sheet1'!$L$16"}</definedName>
    <definedName name="__hu5" localSheetId="7" hidden="1">{"'Sheet1'!$L$16"}</definedName>
    <definedName name="__hu5" localSheetId="8" hidden="1">{"'Sheet1'!$L$16"}</definedName>
    <definedName name="__hu5" localSheetId="11" hidden="1">{"'Sheet1'!$L$16"}</definedName>
    <definedName name="__hu5" localSheetId="14" hidden="1">{"'Sheet1'!$L$16"}</definedName>
    <definedName name="__hu5" localSheetId="15" hidden="1">{"'Sheet1'!$L$16"}</definedName>
    <definedName name="__hu5" localSheetId="16" hidden="1">{"'Sheet1'!$L$16"}</definedName>
    <definedName name="__hu5" localSheetId="17" hidden="1">{"'Sheet1'!$L$16"}</definedName>
    <definedName name="__hu5" localSheetId="18" hidden="1">{"'Sheet1'!$L$16"}</definedName>
    <definedName name="__hu5" localSheetId="19" hidden="1">{"'Sheet1'!$L$16"}</definedName>
    <definedName name="__hu5" hidden="1">{"'Sheet1'!$L$16"}</definedName>
    <definedName name="__hu6" localSheetId="0" hidden="1">{"'Sheet1'!$L$16"}</definedName>
    <definedName name="__hu6" localSheetId="1" hidden="1">{"'Sheet1'!$L$16"}</definedName>
    <definedName name="__hu6" localSheetId="7" hidden="1">{"'Sheet1'!$L$16"}</definedName>
    <definedName name="__hu6" localSheetId="8" hidden="1">{"'Sheet1'!$L$16"}</definedName>
    <definedName name="__hu6" localSheetId="11" hidden="1">{"'Sheet1'!$L$16"}</definedName>
    <definedName name="__hu6" localSheetId="14" hidden="1">{"'Sheet1'!$L$16"}</definedName>
    <definedName name="__hu6" localSheetId="15" hidden="1">{"'Sheet1'!$L$16"}</definedName>
    <definedName name="__hu6" localSheetId="16" hidden="1">{"'Sheet1'!$L$16"}</definedName>
    <definedName name="__hu6" localSheetId="17" hidden="1">{"'Sheet1'!$L$16"}</definedName>
    <definedName name="__hu6" localSheetId="18" hidden="1">{"'Sheet1'!$L$16"}</definedName>
    <definedName name="__hu6" localSheetId="19" hidden="1">{"'Sheet1'!$L$16"}</definedName>
    <definedName name="__hu6" hidden="1">{"'Sheet1'!$L$16"}</definedName>
    <definedName name="__hvk1" localSheetId="0">#REF!</definedName>
    <definedName name="__hvk1" localSheetId="1">#REF!</definedName>
    <definedName name="__hvk1">#REF!</definedName>
    <definedName name="__hvk2" localSheetId="0">#REF!</definedName>
    <definedName name="__hvk2" localSheetId="1">#REF!</definedName>
    <definedName name="__hvk2">#REF!</definedName>
    <definedName name="__hvk3" localSheetId="0">#REF!</definedName>
    <definedName name="__hvk3" localSheetId="1">#REF!</definedName>
    <definedName name="__hvk3">#REF!</definedName>
    <definedName name="__IntlFixup" hidden="1">TRUE</definedName>
    <definedName name="__IntlFixupTable" localSheetId="0" hidden="1">#REF!</definedName>
    <definedName name="__IntlFixupTable" localSheetId="1" hidden="1">#REF!</definedName>
    <definedName name="__IntlFixupTable" localSheetId="14" hidden="1">#REF!</definedName>
    <definedName name="__IntlFixupTable" localSheetId="19" hidden="1">#REF!</definedName>
    <definedName name="__IntlFixupTable" hidden="1">#REF!</definedName>
    <definedName name="__isc1">0.035</definedName>
    <definedName name="__isc2">0.02</definedName>
    <definedName name="__isc3">0.054</definedName>
    <definedName name="__JK4" localSheetId="0">#REF!</definedName>
    <definedName name="__JK4" localSheetId="1">#REF!</definedName>
    <definedName name="__JK4" localSheetId="11">#REF!</definedName>
    <definedName name="__JK4">#REF!</definedName>
    <definedName name="__KH08" localSheetId="0" hidden="1">{#N/A,#N/A,FALSE,"Chi tiÆt"}</definedName>
    <definedName name="__KH08" localSheetId="1" hidden="1">{#N/A,#N/A,FALSE,"Chi tiÆt"}</definedName>
    <definedName name="__KH08" localSheetId="11" hidden="1">{#N/A,#N/A,FALSE,"Chi tiÆt"}</definedName>
    <definedName name="__KH08" localSheetId="14" hidden="1">{#N/A,#N/A,FALSE,"Chi tiÆt"}</definedName>
    <definedName name="__KH08" localSheetId="15" hidden="1">{#N/A,#N/A,FALSE,"Chi tiÆt"}</definedName>
    <definedName name="__KH08" localSheetId="16" hidden="1">{#N/A,#N/A,FALSE,"Chi tiÆt"}</definedName>
    <definedName name="__KH08" localSheetId="17" hidden="1">{#N/A,#N/A,FALSE,"Chi tiÆt"}</definedName>
    <definedName name="__KH08" localSheetId="18" hidden="1">{#N/A,#N/A,FALSE,"Chi tiÆt"}</definedName>
    <definedName name="__KH08" localSheetId="19" hidden="1">{#N/A,#N/A,FALSE,"Chi tiÆt"}</definedName>
    <definedName name="__KH08" hidden="1">{#N/A,#N/A,FALSE,"Chi tiÆt"}</definedName>
    <definedName name="__kl1" localSheetId="0">#REF!</definedName>
    <definedName name="__kl1" localSheetId="1">#REF!</definedName>
    <definedName name="__kl1" localSheetId="11">#REF!</definedName>
    <definedName name="__kl1">#REF!</definedName>
    <definedName name="__KL2" localSheetId="0">#REF!</definedName>
    <definedName name="__KL2" localSheetId="1">#REF!</definedName>
    <definedName name="__KL2" localSheetId="11">#REF!</definedName>
    <definedName name="__KL2">#REF!</definedName>
    <definedName name="__KL3" localSheetId="0">#REF!</definedName>
    <definedName name="__KL3" localSheetId="1">#REF!</definedName>
    <definedName name="__KL3" localSheetId="11">#REF!</definedName>
    <definedName name="__KL3">#REF!</definedName>
    <definedName name="__KL4" localSheetId="0">#REF!</definedName>
    <definedName name="__KL4" localSheetId="1">#REF!</definedName>
    <definedName name="__KL4">#REF!</definedName>
    <definedName name="__KL5" localSheetId="0">#REF!</definedName>
    <definedName name="__KL5" localSheetId="1">#REF!</definedName>
    <definedName name="__KL5">#REF!</definedName>
    <definedName name="__KL6" localSheetId="0">#REF!</definedName>
    <definedName name="__KL6" localSheetId="1">#REF!</definedName>
    <definedName name="__KL6">#REF!</definedName>
    <definedName name="__KL7" localSheetId="0">#REF!</definedName>
    <definedName name="__KL7" localSheetId="1">#REF!</definedName>
    <definedName name="__KL7">#REF!</definedName>
    <definedName name="__KM188" localSheetId="0">#REF!</definedName>
    <definedName name="__KM188" localSheetId="1">#REF!</definedName>
    <definedName name="__KM188">#REF!</definedName>
    <definedName name="__km189" localSheetId="0">#REF!</definedName>
    <definedName name="__km189" localSheetId="1">#REF!</definedName>
    <definedName name="__km189">#REF!</definedName>
    <definedName name="__km190" localSheetId="0">#REF!</definedName>
    <definedName name="__km190" localSheetId="1">#REF!</definedName>
    <definedName name="__km190">#REF!</definedName>
    <definedName name="__km191" localSheetId="0">#REF!</definedName>
    <definedName name="__km191" localSheetId="1">#REF!</definedName>
    <definedName name="__km191">#REF!</definedName>
    <definedName name="__km192" localSheetId="0">#REF!</definedName>
    <definedName name="__km192" localSheetId="1">#REF!</definedName>
    <definedName name="__km192">#REF!</definedName>
    <definedName name="__km193" localSheetId="0">#REF!</definedName>
    <definedName name="__km193" localSheetId="1">#REF!</definedName>
    <definedName name="__km193">#REF!</definedName>
    <definedName name="__km194" localSheetId="0">#REF!</definedName>
    <definedName name="__km194" localSheetId="1">#REF!</definedName>
    <definedName name="__km194">#REF!</definedName>
    <definedName name="__km195" localSheetId="0">#REF!</definedName>
    <definedName name="__km195" localSheetId="1">#REF!</definedName>
    <definedName name="__km195">#REF!</definedName>
    <definedName name="__km196" localSheetId="0">#REF!</definedName>
    <definedName name="__km196" localSheetId="1">#REF!</definedName>
    <definedName name="__km196">#REF!</definedName>
    <definedName name="__km197" localSheetId="0">#REF!</definedName>
    <definedName name="__km197" localSheetId="1">#REF!</definedName>
    <definedName name="__km197">#REF!</definedName>
    <definedName name="__km198" localSheetId="0">#REF!</definedName>
    <definedName name="__km198" localSheetId="1">#REF!</definedName>
    <definedName name="__km198">#REF!</definedName>
    <definedName name="__kn12" localSheetId="0">#REF!</definedName>
    <definedName name="__kn12" localSheetId="1">#REF!</definedName>
    <definedName name="__kn12">#REF!</definedName>
    <definedName name="__Lan1" localSheetId="0" hidden="1">{"'Sheet1'!$L$16"}</definedName>
    <definedName name="__Lan1" localSheetId="1" hidden="1">{"'Sheet1'!$L$16"}</definedName>
    <definedName name="__Lan1" localSheetId="7" hidden="1">{"'Sheet1'!$L$16"}</definedName>
    <definedName name="__Lan1" localSheetId="8" hidden="1">{"'Sheet1'!$L$16"}</definedName>
    <definedName name="__Lan1" localSheetId="11" hidden="1">{"'Sheet1'!$L$16"}</definedName>
    <definedName name="__Lan1" localSheetId="14" hidden="1">{"'Sheet1'!$L$16"}</definedName>
    <definedName name="__Lan1" localSheetId="15" hidden="1">{"'Sheet1'!$L$16"}</definedName>
    <definedName name="__Lan1" localSheetId="16" hidden="1">{"'Sheet1'!$L$16"}</definedName>
    <definedName name="__Lan1" localSheetId="17" hidden="1">{"'Sheet1'!$L$16"}</definedName>
    <definedName name="__Lan1" localSheetId="18" hidden="1">{"'Sheet1'!$L$16"}</definedName>
    <definedName name="__Lan1" localSheetId="19" hidden="1">{"'Sheet1'!$L$16"}</definedName>
    <definedName name="__Lan1" hidden="1">{"'Sheet1'!$L$16"}</definedName>
    <definedName name="__LAN3" localSheetId="0" hidden="1">{"'Sheet1'!$L$16"}</definedName>
    <definedName name="__LAN3" localSheetId="1" hidden="1">{"'Sheet1'!$L$16"}</definedName>
    <definedName name="__LAN3" localSheetId="7" hidden="1">{"'Sheet1'!$L$16"}</definedName>
    <definedName name="__LAN3" localSheetId="8" hidden="1">{"'Sheet1'!$L$16"}</definedName>
    <definedName name="__LAN3" localSheetId="11" hidden="1">{"'Sheet1'!$L$16"}</definedName>
    <definedName name="__LAN3" localSheetId="14" hidden="1">{"'Sheet1'!$L$16"}</definedName>
    <definedName name="__LAN3" localSheetId="15" hidden="1">{"'Sheet1'!$L$16"}</definedName>
    <definedName name="__LAN3" localSheetId="16" hidden="1">{"'Sheet1'!$L$16"}</definedName>
    <definedName name="__LAN3" localSheetId="17" hidden="1">{"'Sheet1'!$L$16"}</definedName>
    <definedName name="__LAN3" localSheetId="18" hidden="1">{"'Sheet1'!$L$16"}</definedName>
    <definedName name="__LAN3" localSheetId="19" hidden="1">{"'Sheet1'!$L$16"}</definedName>
    <definedName name="__LAN3" hidden="1">{"'Sheet1'!$L$16"}</definedName>
    <definedName name="__lap1" localSheetId="0">#REF!</definedName>
    <definedName name="__lap1" localSheetId="1">#REF!</definedName>
    <definedName name="__lap1">#REF!</definedName>
    <definedName name="__lap2" localSheetId="0">#REF!</definedName>
    <definedName name="__lap2" localSheetId="1">#REF!</definedName>
    <definedName name="__lap2">#REF!</definedName>
    <definedName name="__lk2" localSheetId="0" hidden="1">{"'Sheet1'!$L$16"}</definedName>
    <definedName name="__lk2" localSheetId="1" hidden="1">{"'Sheet1'!$L$16"}</definedName>
    <definedName name="__lk2" localSheetId="7" hidden="1">{"'Sheet1'!$L$16"}</definedName>
    <definedName name="__lk2" localSheetId="8" hidden="1">{"'Sheet1'!$L$16"}</definedName>
    <definedName name="__lk2" localSheetId="11" hidden="1">{"'Sheet1'!$L$16"}</definedName>
    <definedName name="__lk2" localSheetId="14" hidden="1">{"'Sheet1'!$L$16"}</definedName>
    <definedName name="__lk2" localSheetId="15" hidden="1">{"'Sheet1'!$L$16"}</definedName>
    <definedName name="__lk2" localSheetId="16" hidden="1">{"'Sheet1'!$L$16"}</definedName>
    <definedName name="__lk2" localSheetId="17" hidden="1">{"'Sheet1'!$L$16"}</definedName>
    <definedName name="__lk2" localSheetId="18" hidden="1">{"'Sheet1'!$L$16"}</definedName>
    <definedName name="__lk2" localSheetId="19" hidden="1">{"'Sheet1'!$L$16"}</definedName>
    <definedName name="__lk2" hidden="1">{"'Sheet1'!$L$16"}</definedName>
    <definedName name="__lop16" localSheetId="0">#REF!</definedName>
    <definedName name="__lop16" localSheetId="1">#REF!</definedName>
    <definedName name="__lop16">#REF!</definedName>
    <definedName name="__lop25" localSheetId="0">#REF!</definedName>
    <definedName name="__lop25" localSheetId="1">#REF!</definedName>
    <definedName name="__lop25">#REF!</definedName>
    <definedName name="__lop9" localSheetId="0">#REF!</definedName>
    <definedName name="__lop9" localSheetId="1">#REF!</definedName>
    <definedName name="__lop9">#REF!</definedName>
    <definedName name="__lu13" localSheetId="0">#REF!</definedName>
    <definedName name="__lu13" localSheetId="1">#REF!</definedName>
    <definedName name="__lu13">#REF!</definedName>
    <definedName name="__lu85" localSheetId="0">#REF!</definedName>
    <definedName name="__lu85" localSheetId="1">#REF!</definedName>
    <definedName name="__lu85">#REF!</definedName>
    <definedName name="__M2" localSheetId="0" hidden="1">{"'Sheet1'!$L$16"}</definedName>
    <definedName name="__M2" localSheetId="1" hidden="1">{"'Sheet1'!$L$16"}</definedName>
    <definedName name="__M2" localSheetId="7" hidden="1">{"'Sheet1'!$L$16"}</definedName>
    <definedName name="__M2" localSheetId="8" hidden="1">{"'Sheet1'!$L$16"}</definedName>
    <definedName name="__M2" localSheetId="11" hidden="1">{"'Sheet1'!$L$16"}</definedName>
    <definedName name="__M2" localSheetId="14" hidden="1">{"'Sheet1'!$L$16"}</definedName>
    <definedName name="__M2" localSheetId="15" hidden="1">{"'Sheet1'!$L$16"}</definedName>
    <definedName name="__M2" localSheetId="16" hidden="1">{"'Sheet1'!$L$16"}</definedName>
    <definedName name="__M2" localSheetId="17" hidden="1">{"'Sheet1'!$L$16"}</definedName>
    <definedName name="__M2" localSheetId="18" hidden="1">{"'Sheet1'!$L$16"}</definedName>
    <definedName name="__M2" localSheetId="19" hidden="1">{"'Sheet1'!$L$16"}</definedName>
    <definedName name="__M2" hidden="1">{"'Sheet1'!$L$16"}</definedName>
    <definedName name="__M36" localSheetId="0" hidden="1">{"'Sheet1'!$L$16"}</definedName>
    <definedName name="__M36" localSheetId="1" hidden="1">{"'Sheet1'!$L$16"}</definedName>
    <definedName name="__M36" localSheetId="11" hidden="1">{"'Sheet1'!$L$16"}</definedName>
    <definedName name="__M36" localSheetId="14" hidden="1">{"'Sheet1'!$L$16"}</definedName>
    <definedName name="__M36" localSheetId="15" hidden="1">{"'Sheet1'!$L$16"}</definedName>
    <definedName name="__M36" localSheetId="16" hidden="1">{"'Sheet1'!$L$16"}</definedName>
    <definedName name="__M36" localSheetId="17" hidden="1">{"'Sheet1'!$L$16"}</definedName>
    <definedName name="__M36" localSheetId="18" hidden="1">{"'Sheet1'!$L$16"}</definedName>
    <definedName name="__M36" localSheetId="19" hidden="1">{"'Sheet1'!$L$16"}</definedName>
    <definedName name="__M36" hidden="1">{"'Sheet1'!$L$16"}</definedName>
    <definedName name="__m4" localSheetId="0" hidden="1">{"'Sheet1'!$L$16"}</definedName>
    <definedName name="__m4" localSheetId="1" hidden="1">{"'Sheet1'!$L$16"}</definedName>
    <definedName name="__m4" localSheetId="7" hidden="1">{"'Sheet1'!$L$16"}</definedName>
    <definedName name="__m4" localSheetId="8" hidden="1">{"'Sheet1'!$L$16"}</definedName>
    <definedName name="__m4" localSheetId="11" hidden="1">{"'Sheet1'!$L$16"}</definedName>
    <definedName name="__m4" localSheetId="14" hidden="1">{"'Sheet1'!$L$16"}</definedName>
    <definedName name="__m4" localSheetId="15" hidden="1">{"'Sheet1'!$L$16"}</definedName>
    <definedName name="__m4" localSheetId="16" hidden="1">{"'Sheet1'!$L$16"}</definedName>
    <definedName name="__m4" localSheetId="17" hidden="1">{"'Sheet1'!$L$16"}</definedName>
    <definedName name="__m4" localSheetId="18" hidden="1">{"'Sheet1'!$L$16"}</definedName>
    <definedName name="__m4" localSheetId="19" hidden="1">{"'Sheet1'!$L$16"}</definedName>
    <definedName name="__m4" hidden="1">{"'Sheet1'!$L$16"}</definedName>
    <definedName name="__ma1" localSheetId="0">#REF!</definedName>
    <definedName name="__ma1" localSheetId="1">#REF!</definedName>
    <definedName name="__ma1">#REF!</definedName>
    <definedName name="__ma10" localSheetId="0">#REF!</definedName>
    <definedName name="__ma10" localSheetId="1">#REF!</definedName>
    <definedName name="__ma10">#REF!</definedName>
    <definedName name="__ma2" localSheetId="0">#REF!</definedName>
    <definedName name="__ma2" localSheetId="1">#REF!</definedName>
    <definedName name="__ma2">#REF!</definedName>
    <definedName name="__ma3" localSheetId="0">#REF!</definedName>
    <definedName name="__ma3" localSheetId="1">#REF!</definedName>
    <definedName name="__ma3">#REF!</definedName>
    <definedName name="__ma4" localSheetId="0">#REF!</definedName>
    <definedName name="__ma4" localSheetId="1">#REF!</definedName>
    <definedName name="__ma4">#REF!</definedName>
    <definedName name="__ma5" localSheetId="0">#REF!</definedName>
    <definedName name="__ma5" localSheetId="1">#REF!</definedName>
    <definedName name="__ma5">#REF!</definedName>
    <definedName name="__ma6" localSheetId="0">#REF!</definedName>
    <definedName name="__ma6" localSheetId="1">#REF!</definedName>
    <definedName name="__ma6">#REF!</definedName>
    <definedName name="__ma7" localSheetId="0">#REF!</definedName>
    <definedName name="__ma7" localSheetId="1">#REF!</definedName>
    <definedName name="__ma7">#REF!</definedName>
    <definedName name="__ma8" localSheetId="0">#REF!</definedName>
    <definedName name="__ma8" localSheetId="1">#REF!</definedName>
    <definedName name="__ma8">#REF!</definedName>
    <definedName name="__ma9" localSheetId="0">#REF!</definedName>
    <definedName name="__ma9" localSheetId="1">#REF!</definedName>
    <definedName name="__ma9">#REF!</definedName>
    <definedName name="__MAC12" localSheetId="0">#REF!</definedName>
    <definedName name="__MAC12" localSheetId="1">#REF!</definedName>
    <definedName name="__MAC12">#REF!</definedName>
    <definedName name="__MAC46" localSheetId="0">#REF!</definedName>
    <definedName name="__MAC46" localSheetId="1">#REF!</definedName>
    <definedName name="__MAC46">#REF!</definedName>
    <definedName name="__may2" localSheetId="0">#REF!</definedName>
    <definedName name="__may2" localSheetId="1">#REF!</definedName>
    <definedName name="__may2">#REF!</definedName>
    <definedName name="__may3" localSheetId="0">#REF!</definedName>
    <definedName name="__may3" localSheetId="1">#REF!</definedName>
    <definedName name="__may3">#REF!</definedName>
    <definedName name="__MDL1" localSheetId="0">#REF!</definedName>
    <definedName name="__MDL1" localSheetId="1">#REF!</definedName>
    <definedName name="__MDL1">#REF!</definedName>
    <definedName name="__Mgh2" localSheetId="0">#REF!</definedName>
    <definedName name="__Mgh2" localSheetId="1">#REF!</definedName>
    <definedName name="__Mgh2">#REF!</definedName>
    <definedName name="__mh1" localSheetId="0">#REF!</definedName>
    <definedName name="__mh1" localSheetId="1">#REF!</definedName>
    <definedName name="__mh1">#REF!</definedName>
    <definedName name="__Mh2" localSheetId="0">#REF!</definedName>
    <definedName name="__Mh2" localSheetId="1">#REF!</definedName>
    <definedName name="__Mh2">#REF!</definedName>
    <definedName name="__mh3" localSheetId="0">#REF!</definedName>
    <definedName name="__mh3" localSheetId="1">#REF!</definedName>
    <definedName name="__mh3">#REF!</definedName>
    <definedName name="__mh4" localSheetId="0">#REF!</definedName>
    <definedName name="__mh4" localSheetId="1">#REF!</definedName>
    <definedName name="__mh4">#REF!</definedName>
    <definedName name="__mix6" localSheetId="0">#REF!</definedName>
    <definedName name="__mix6" localSheetId="1">#REF!</definedName>
    <definedName name="__mix6">#REF!</definedName>
    <definedName name="__msl100" localSheetId="0">#REF!</definedName>
    <definedName name="__msl100" localSheetId="1">#REF!</definedName>
    <definedName name="__msl100">#REF!</definedName>
    <definedName name="__msl200" localSheetId="0">#REF!</definedName>
    <definedName name="__msl200" localSheetId="1">#REF!</definedName>
    <definedName name="__msl200">#REF!</definedName>
    <definedName name="__msl250" localSheetId="0">#REF!</definedName>
    <definedName name="__msl250" localSheetId="1">#REF!</definedName>
    <definedName name="__msl250">#REF!</definedName>
    <definedName name="__msl300" localSheetId="0">#REF!</definedName>
    <definedName name="__msl300" localSheetId="1">#REF!</definedName>
    <definedName name="__msl300">#REF!</definedName>
    <definedName name="__msl400" localSheetId="0">#REF!</definedName>
    <definedName name="__msl400" localSheetId="1">#REF!</definedName>
    <definedName name="__msl400">#REF!</definedName>
    <definedName name="__msl800" localSheetId="0">#REF!</definedName>
    <definedName name="__msl800" localSheetId="1">#REF!</definedName>
    <definedName name="__msl800">#REF!</definedName>
    <definedName name="__mt2" localSheetId="0">#REF!</definedName>
    <definedName name="__mt2" localSheetId="1">#REF!</definedName>
    <definedName name="__mt2">#REF!</definedName>
    <definedName name="__mt3" localSheetId="0">#REF!</definedName>
    <definedName name="__mt3" localSheetId="1">#REF!</definedName>
    <definedName name="__mt3">#REF!</definedName>
    <definedName name="__mt4" localSheetId="0">#REF!</definedName>
    <definedName name="__mt4" localSheetId="1">#REF!</definedName>
    <definedName name="__mt4">#REF!</definedName>
    <definedName name="__mt5" localSheetId="0">#REF!</definedName>
    <definedName name="__mt5" localSheetId="1">#REF!</definedName>
    <definedName name="__mt5">#REF!</definedName>
    <definedName name="__mt6" localSheetId="0">#REF!</definedName>
    <definedName name="__mt6" localSheetId="1">#REF!</definedName>
    <definedName name="__mt6">#REF!</definedName>
    <definedName name="__mt7" localSheetId="0">#REF!</definedName>
    <definedName name="__mt7" localSheetId="1">#REF!</definedName>
    <definedName name="__mt7">#REF!</definedName>
    <definedName name="__mt8" localSheetId="0">#REF!</definedName>
    <definedName name="__mt8" localSheetId="1">#REF!</definedName>
    <definedName name="__mt8">#REF!</definedName>
    <definedName name="__mtc1" localSheetId="0">#REF!</definedName>
    <definedName name="__mtc1" localSheetId="1">#REF!</definedName>
    <definedName name="__mtc1">#REF!</definedName>
    <definedName name="__mtc2" localSheetId="0">#REF!</definedName>
    <definedName name="__mtc2" localSheetId="1">#REF!</definedName>
    <definedName name="__mtc2">#REF!</definedName>
    <definedName name="__mtc3" localSheetId="0">#REF!</definedName>
    <definedName name="__mtc3" localSheetId="1">#REF!</definedName>
    <definedName name="__mtc3">#REF!</definedName>
    <definedName name="__mui100" localSheetId="0">#REF!</definedName>
    <definedName name="__mui100" localSheetId="1">#REF!</definedName>
    <definedName name="__mui100">#REF!</definedName>
    <definedName name="__mui105" localSheetId="0">#REF!</definedName>
    <definedName name="__mui105" localSheetId="1">#REF!</definedName>
    <definedName name="__mui105">#REF!</definedName>
    <definedName name="__mui108" localSheetId="0">#REF!</definedName>
    <definedName name="__mui108" localSheetId="1">#REF!</definedName>
    <definedName name="__mui108">#REF!</definedName>
    <definedName name="__mui130" localSheetId="0">#REF!</definedName>
    <definedName name="__mui130" localSheetId="1">#REF!</definedName>
    <definedName name="__mui130">#REF!</definedName>
    <definedName name="__mui140" localSheetId="0">#REF!</definedName>
    <definedName name="__mui140" localSheetId="1">#REF!</definedName>
    <definedName name="__mui140">#REF!</definedName>
    <definedName name="__mui160" localSheetId="0">#REF!</definedName>
    <definedName name="__mui160" localSheetId="1">#REF!</definedName>
    <definedName name="__mui160">#REF!</definedName>
    <definedName name="__mui180" localSheetId="0">#REF!</definedName>
    <definedName name="__mui180" localSheetId="1">#REF!</definedName>
    <definedName name="__mui180">#REF!</definedName>
    <definedName name="__mui250" localSheetId="0">#REF!</definedName>
    <definedName name="__mui250" localSheetId="1">#REF!</definedName>
    <definedName name="__mui250">#REF!</definedName>
    <definedName name="__mui271" localSheetId="0">#REF!</definedName>
    <definedName name="__mui271" localSheetId="1">#REF!</definedName>
    <definedName name="__mui271">#REF!</definedName>
    <definedName name="__mui320" localSheetId="0">#REF!</definedName>
    <definedName name="__mui320" localSheetId="1">#REF!</definedName>
    <definedName name="__mui320">#REF!</definedName>
    <definedName name="__mui45" localSheetId="0">#REF!</definedName>
    <definedName name="__mui45" localSheetId="1">#REF!</definedName>
    <definedName name="__mui45">#REF!</definedName>
    <definedName name="__mui50" localSheetId="0">#REF!</definedName>
    <definedName name="__mui50" localSheetId="1">#REF!</definedName>
    <definedName name="__mui50">#REF!</definedName>
    <definedName name="__mui54" localSheetId="0">#REF!</definedName>
    <definedName name="__mui54" localSheetId="1">#REF!</definedName>
    <definedName name="__mui54">#REF!</definedName>
    <definedName name="__mui65" localSheetId="0">#REF!</definedName>
    <definedName name="__mui65" localSheetId="1">#REF!</definedName>
    <definedName name="__mui65">#REF!</definedName>
    <definedName name="__mui75" localSheetId="0">#REF!</definedName>
    <definedName name="__mui75" localSheetId="1">#REF!</definedName>
    <definedName name="__mui75">#REF!</definedName>
    <definedName name="__mui80" localSheetId="0">#REF!</definedName>
    <definedName name="__mui80" localSheetId="1">#REF!</definedName>
    <definedName name="__mui80">#REF!</definedName>
    <definedName name="__mx1" localSheetId="0">#REF!</definedName>
    <definedName name="__mx1" localSheetId="1">#REF!</definedName>
    <definedName name="__mx1">#REF!</definedName>
    <definedName name="__mx2" localSheetId="0">#REF!</definedName>
    <definedName name="__mx2" localSheetId="1">#REF!</definedName>
    <definedName name="__mx2">#REF!</definedName>
    <definedName name="__mx3" localSheetId="0">#REF!</definedName>
    <definedName name="__mx3" localSheetId="1">#REF!</definedName>
    <definedName name="__mx3">#REF!</definedName>
    <definedName name="__mx4" localSheetId="0">#REF!</definedName>
    <definedName name="__mx4" localSheetId="1">#REF!</definedName>
    <definedName name="__mx4">#REF!</definedName>
    <definedName name="__nc1" localSheetId="0">#REF!</definedName>
    <definedName name="__nc1" localSheetId="1">#REF!</definedName>
    <definedName name="__nc1">#REF!</definedName>
    <definedName name="__nc10" localSheetId="0">#REF!</definedName>
    <definedName name="__nc10" localSheetId="1">#REF!</definedName>
    <definedName name="__nc10">#REF!</definedName>
    <definedName name="__nc151" localSheetId="0">#REF!</definedName>
    <definedName name="__nc151" localSheetId="1">#REF!</definedName>
    <definedName name="__nc151">#REF!</definedName>
    <definedName name="__nc2" localSheetId="0">#REF!</definedName>
    <definedName name="__nc2" localSheetId="1">#REF!</definedName>
    <definedName name="__nc2">#REF!</definedName>
    <definedName name="__nc3" localSheetId="0">#REF!</definedName>
    <definedName name="__nc3" localSheetId="1">#REF!</definedName>
    <definedName name="__nc3">#REF!</definedName>
    <definedName name="__nc6" localSheetId="0">#REF!</definedName>
    <definedName name="__nc6" localSheetId="1">#REF!</definedName>
    <definedName name="__nc6">#REF!</definedName>
    <definedName name="__nc7" localSheetId="0">#REF!</definedName>
    <definedName name="__nc7" localSheetId="1">#REF!</definedName>
    <definedName name="__nc7">#REF!</definedName>
    <definedName name="__nc8" localSheetId="0">#REF!</definedName>
    <definedName name="__nc8" localSheetId="1">#REF!</definedName>
    <definedName name="__nc8">#REF!</definedName>
    <definedName name="__nc9" localSheetId="0">#REF!</definedName>
    <definedName name="__nc9" localSheetId="1">#REF!</definedName>
    <definedName name="__nc9">#REF!</definedName>
    <definedName name="__NCL100" localSheetId="0">#REF!</definedName>
    <definedName name="__NCL100" localSheetId="1">#REF!</definedName>
    <definedName name="__NCL100">#REF!</definedName>
    <definedName name="__NCL200" localSheetId="0">#REF!</definedName>
    <definedName name="__NCL200" localSheetId="1">#REF!</definedName>
    <definedName name="__NCL200">#REF!</definedName>
    <definedName name="__NCL250" localSheetId="0">#REF!</definedName>
    <definedName name="__NCL250" localSheetId="1">#REF!</definedName>
    <definedName name="__NCL250">#REF!</definedName>
    <definedName name="__nct2" localSheetId="0">#REF!</definedName>
    <definedName name="__nct2" localSheetId="1">#REF!</definedName>
    <definedName name="__nct2">#REF!</definedName>
    <definedName name="__nct3" localSheetId="0">#REF!</definedName>
    <definedName name="__nct3" localSheetId="1">#REF!</definedName>
    <definedName name="__nct3">#REF!</definedName>
    <definedName name="__nct4" localSheetId="0">#REF!</definedName>
    <definedName name="__nct4" localSheetId="1">#REF!</definedName>
    <definedName name="__nct4">#REF!</definedName>
    <definedName name="__nct5" localSheetId="0">#REF!</definedName>
    <definedName name="__nct5" localSheetId="1">#REF!</definedName>
    <definedName name="__nct5">#REF!</definedName>
    <definedName name="__nct6" localSheetId="0">#REF!</definedName>
    <definedName name="__nct6" localSheetId="1">#REF!</definedName>
    <definedName name="__nct6">#REF!</definedName>
    <definedName name="__nct7" localSheetId="0">#REF!</definedName>
    <definedName name="__nct7" localSheetId="1">#REF!</definedName>
    <definedName name="__nct7">#REF!</definedName>
    <definedName name="__nct8" localSheetId="0">#REF!</definedName>
    <definedName name="__nct8" localSheetId="1">#REF!</definedName>
    <definedName name="__nct8">#REF!</definedName>
    <definedName name="__NET2" localSheetId="0">#REF!</definedName>
    <definedName name="__NET2" localSheetId="1">#REF!</definedName>
    <definedName name="__NET2">#REF!</definedName>
    <definedName name="__nin190" localSheetId="0">#REF!</definedName>
    <definedName name="__nin190" localSheetId="1">#REF!</definedName>
    <definedName name="__nin190">#REF!</definedName>
    <definedName name="__NSO2" localSheetId="0" hidden="1">{"'Sheet1'!$L$16"}</definedName>
    <definedName name="__NSO2" localSheetId="1" hidden="1">{"'Sheet1'!$L$16"}</definedName>
    <definedName name="__NSO2" localSheetId="11" hidden="1">{"'Sheet1'!$L$16"}</definedName>
    <definedName name="__NSO2" localSheetId="14" hidden="1">{"'Sheet1'!$L$16"}</definedName>
    <definedName name="__NSO2" localSheetId="15" hidden="1">{"'Sheet1'!$L$16"}</definedName>
    <definedName name="__NSO2" localSheetId="16" hidden="1">{"'Sheet1'!$L$16"}</definedName>
    <definedName name="__NSO2" localSheetId="17" hidden="1">{"'Sheet1'!$L$16"}</definedName>
    <definedName name="__NSO2" localSheetId="18" hidden="1">{"'Sheet1'!$L$16"}</definedName>
    <definedName name="__NSO2" localSheetId="19" hidden="1">{"'Sheet1'!$L$16"}</definedName>
    <definedName name="__NSO2" hidden="1">{"'Sheet1'!$L$16"}</definedName>
    <definedName name="__off1" localSheetId="0">#REF!</definedName>
    <definedName name="__off1" localSheetId="1">#REF!</definedName>
    <definedName name="__off1">#REF!</definedName>
    <definedName name="__oto12" localSheetId="0">#REF!</definedName>
    <definedName name="__oto12" localSheetId="1">#REF!</definedName>
    <definedName name="__oto12">#REF!</definedName>
    <definedName name="__oto5" localSheetId="0">#REF!</definedName>
    <definedName name="__oto5" localSheetId="1">#REF!</definedName>
    <definedName name="__oto5">#REF!</definedName>
    <definedName name="__oto7" localSheetId="0">#REF!</definedName>
    <definedName name="__oto7" localSheetId="1">#REF!</definedName>
    <definedName name="__oto7">#REF!</definedName>
    <definedName name="__PA3" localSheetId="0" hidden="1">{"'Sheet1'!$L$16"}</definedName>
    <definedName name="__PA3" localSheetId="1" hidden="1">{"'Sheet1'!$L$16"}</definedName>
    <definedName name="__PA3" localSheetId="7" hidden="1">{"'Sheet1'!$L$16"}</definedName>
    <definedName name="__PA3" localSheetId="8" hidden="1">{"'Sheet1'!$L$16"}</definedName>
    <definedName name="__PA3" localSheetId="11" hidden="1">{"'Sheet1'!$L$16"}</definedName>
    <definedName name="__PA3" localSheetId="14" hidden="1">{"'Sheet1'!$L$16"}</definedName>
    <definedName name="__PA3" localSheetId="15" hidden="1">{"'Sheet1'!$L$16"}</definedName>
    <definedName name="__PA3" localSheetId="16" hidden="1">{"'Sheet1'!$L$16"}</definedName>
    <definedName name="__PA3" localSheetId="17" hidden="1">{"'Sheet1'!$L$16"}</definedName>
    <definedName name="__PA3" localSheetId="18" hidden="1">{"'Sheet1'!$L$16"}</definedName>
    <definedName name="__PA3" localSheetId="19" hidden="1">{"'Sheet1'!$L$16"}</definedName>
    <definedName name="__PA3" hidden="1">{"'Sheet1'!$L$16"}</definedName>
    <definedName name="__pb30" localSheetId="0">#REF!</definedName>
    <definedName name="__pb30" localSheetId="1">#REF!</definedName>
    <definedName name="__pb30">#REF!</definedName>
    <definedName name="__pb80" localSheetId="0">#REF!</definedName>
    <definedName name="__pb80" localSheetId="1">#REF!</definedName>
    <definedName name="__pb80">#REF!</definedName>
    <definedName name="__Ph30" localSheetId="0">#REF!</definedName>
    <definedName name="__Ph30" localSheetId="1">#REF!</definedName>
    <definedName name="__Ph30">#REF!</definedName>
    <definedName name="__phi10" localSheetId="0">#REF!</definedName>
    <definedName name="__phi10" localSheetId="1">#REF!</definedName>
    <definedName name="__phi10">#REF!</definedName>
    <definedName name="__phi1000" localSheetId="0">#REF!</definedName>
    <definedName name="__phi1000" localSheetId="1">#REF!</definedName>
    <definedName name="__phi1000">#REF!</definedName>
    <definedName name="__phi12" localSheetId="0">#REF!</definedName>
    <definedName name="__phi12" localSheetId="1">#REF!</definedName>
    <definedName name="__phi12">#REF!</definedName>
    <definedName name="__phi14" localSheetId="0">#REF!</definedName>
    <definedName name="__phi14" localSheetId="1">#REF!</definedName>
    <definedName name="__phi14">#REF!</definedName>
    <definedName name="__phi1500" localSheetId="0">#REF!</definedName>
    <definedName name="__phi1500" localSheetId="1">#REF!</definedName>
    <definedName name="__phi1500">#REF!</definedName>
    <definedName name="__phi16" localSheetId="0">#REF!</definedName>
    <definedName name="__phi16" localSheetId="1">#REF!</definedName>
    <definedName name="__phi16">#REF!</definedName>
    <definedName name="__phi18" localSheetId="0">#REF!</definedName>
    <definedName name="__phi18" localSheetId="1">#REF!</definedName>
    <definedName name="__phi18">#REF!</definedName>
    <definedName name="__phi20" localSheetId="0">#REF!</definedName>
    <definedName name="__phi20" localSheetId="1">#REF!</definedName>
    <definedName name="__phi20">#REF!</definedName>
    <definedName name="__phi2000" localSheetId="0">#REF!</definedName>
    <definedName name="__phi2000" localSheetId="1">#REF!</definedName>
    <definedName name="__phi2000">#REF!</definedName>
    <definedName name="__phi22" localSheetId="0">#REF!</definedName>
    <definedName name="__phi22" localSheetId="1">#REF!</definedName>
    <definedName name="__phi22">#REF!</definedName>
    <definedName name="__phi25" localSheetId="0">#REF!</definedName>
    <definedName name="__phi25" localSheetId="1">#REF!</definedName>
    <definedName name="__phi25">#REF!</definedName>
    <definedName name="__phi28" localSheetId="0">#REF!</definedName>
    <definedName name="__phi28" localSheetId="1">#REF!</definedName>
    <definedName name="__phi28">#REF!</definedName>
    <definedName name="__phi50" localSheetId="0">#REF!</definedName>
    <definedName name="__phi50" localSheetId="1">#REF!</definedName>
    <definedName name="__phi50">#REF!</definedName>
    <definedName name="__phi6" localSheetId="0">#REF!</definedName>
    <definedName name="__phi6" localSheetId="1">#REF!</definedName>
    <definedName name="__phi6">#REF!</definedName>
    <definedName name="__phi750" localSheetId="0">#REF!</definedName>
    <definedName name="__phi750" localSheetId="1">#REF!</definedName>
    <definedName name="__phi750">#REF!</definedName>
    <definedName name="__phi8" localSheetId="0">#REF!</definedName>
    <definedName name="__phi8" localSheetId="1">#REF!</definedName>
    <definedName name="__phi8">#REF!</definedName>
    <definedName name="__phu2" localSheetId="0" hidden="1">{"'Sheet1'!$L$16"}</definedName>
    <definedName name="__phu2" localSheetId="1" hidden="1">{"'Sheet1'!$L$16"}</definedName>
    <definedName name="__phu2" localSheetId="11" hidden="1">{"'Sheet1'!$L$16"}</definedName>
    <definedName name="__phu2" localSheetId="14" hidden="1">{"'Sheet1'!$L$16"}</definedName>
    <definedName name="__phu2" localSheetId="15" hidden="1">{"'Sheet1'!$L$16"}</definedName>
    <definedName name="__phu2" localSheetId="16" hidden="1">{"'Sheet1'!$L$16"}</definedName>
    <definedName name="__phu2" localSheetId="17" hidden="1">{"'Sheet1'!$L$16"}</definedName>
    <definedName name="__phu2" localSheetId="18" hidden="1">{"'Sheet1'!$L$16"}</definedName>
    <definedName name="__phu2" localSheetId="19" hidden="1">{"'Sheet1'!$L$16"}</definedName>
    <definedName name="__phu2" hidden="1">{"'Sheet1'!$L$16"}</definedName>
    <definedName name="__PL1" localSheetId="0">#REF!</definedName>
    <definedName name="__PL1" localSheetId="1">#REF!</definedName>
    <definedName name="__PL1">#REF!</definedName>
    <definedName name="__PL1242" localSheetId="0">#REF!</definedName>
    <definedName name="__PL1242" localSheetId="1">#REF!</definedName>
    <definedName name="__PL1242">#REF!</definedName>
    <definedName name="__Pl2" localSheetId="0" hidden="1">{"'Sheet1'!$L$16"}</definedName>
    <definedName name="__Pl2" localSheetId="1" hidden="1">{"'Sheet1'!$L$16"}</definedName>
    <definedName name="__Pl2" localSheetId="11" hidden="1">{"'Sheet1'!$L$16"}</definedName>
    <definedName name="__Pl2" localSheetId="14" hidden="1">{"'Sheet1'!$L$16"}</definedName>
    <definedName name="__Pl2" localSheetId="15" hidden="1">{"'Sheet1'!$L$16"}</definedName>
    <definedName name="__Pl2" localSheetId="16" hidden="1">{"'Sheet1'!$L$16"}</definedName>
    <definedName name="__Pl2" localSheetId="17" hidden="1">{"'Sheet1'!$L$16"}</definedName>
    <definedName name="__Pl2" localSheetId="18" hidden="1">{"'Sheet1'!$L$16"}</definedName>
    <definedName name="__Pl2" localSheetId="19" hidden="1">{"'Sheet1'!$L$16"}</definedName>
    <definedName name="__Pl2" hidden="1">{"'Sheet1'!$L$16"}</definedName>
    <definedName name="__PXB80" localSheetId="0">#REF!</definedName>
    <definedName name="__PXB80" localSheetId="1">#REF!</definedName>
    <definedName name="__PXB80">#REF!</definedName>
    <definedName name="__qa7" localSheetId="0">#REF!</definedName>
    <definedName name="__qa7" localSheetId="1">#REF!</definedName>
    <definedName name="__qa7">#REF!</definedName>
    <definedName name="__qh1" localSheetId="0">#REF!</definedName>
    <definedName name="__qh1" localSheetId="1">#REF!</definedName>
    <definedName name="__qh1">#REF!</definedName>
    <definedName name="__qh2" localSheetId="0">#REF!</definedName>
    <definedName name="__qh2" localSheetId="1">#REF!</definedName>
    <definedName name="__qh2">#REF!</definedName>
    <definedName name="__qh3" localSheetId="0">#REF!</definedName>
    <definedName name="__qh3" localSheetId="1">#REF!</definedName>
    <definedName name="__qh3">#REF!</definedName>
    <definedName name="__qH30" localSheetId="0">#REF!</definedName>
    <definedName name="__qH30" localSheetId="1">#REF!</definedName>
    <definedName name="__qH30">#REF!</definedName>
    <definedName name="__qh4" localSheetId="0">#REF!</definedName>
    <definedName name="__qh4" localSheetId="1">#REF!</definedName>
    <definedName name="__qh4">#REF!</definedName>
    <definedName name="__qt1" localSheetId="0">#REF!</definedName>
    <definedName name="__qt1" localSheetId="1">#REF!</definedName>
    <definedName name="__qt1">#REF!</definedName>
    <definedName name="__qt2" localSheetId="0">#REF!</definedName>
    <definedName name="__qt2" localSheetId="1">#REF!</definedName>
    <definedName name="__qt2">#REF!</definedName>
    <definedName name="__qx1" localSheetId="0">#REF!</definedName>
    <definedName name="__qx1" localSheetId="1">#REF!</definedName>
    <definedName name="__qx1">#REF!</definedName>
    <definedName name="__qx2" localSheetId="0">#REF!</definedName>
    <definedName name="__qx2" localSheetId="1">#REF!</definedName>
    <definedName name="__qx2">#REF!</definedName>
    <definedName name="__qx3" localSheetId="0">#REF!</definedName>
    <definedName name="__qx3" localSheetId="1">#REF!</definedName>
    <definedName name="__qx3">#REF!</definedName>
    <definedName name="__qx4" localSheetId="0">#REF!</definedName>
    <definedName name="__qx4" localSheetId="1">#REF!</definedName>
    <definedName name="__qx4">#REF!</definedName>
    <definedName name="__qXB80" localSheetId="0">#REF!</definedName>
    <definedName name="__qXB80" localSheetId="1">#REF!</definedName>
    <definedName name="__qXB80">#REF!</definedName>
    <definedName name="__RF3" localSheetId="0">#REF!</definedName>
    <definedName name="__RF3" localSheetId="1">#REF!</definedName>
    <definedName name="__RF3">#REF!</definedName>
    <definedName name="__rp95" localSheetId="0">#REF!</definedName>
    <definedName name="__rp95" localSheetId="1">#REF!</definedName>
    <definedName name="__rp95">#REF!</definedName>
    <definedName name="__rt1" localSheetId="0">#REF!</definedName>
    <definedName name="__rt1" localSheetId="1">#REF!</definedName>
    <definedName name="__rt1">#REF!</definedName>
    <definedName name="__s6" localSheetId="0">{"ÿÿÿÿÿ"}</definedName>
    <definedName name="__s6" localSheetId="1">{"ÿÿÿÿÿ"}</definedName>
    <definedName name="__s6" localSheetId="7">{"ÿÿÿÿÿ"}</definedName>
    <definedName name="__s6" localSheetId="8">{"ÿÿÿÿÿ"}</definedName>
    <definedName name="__s6" localSheetId="11">{"ÿÿÿÿÿ"}</definedName>
    <definedName name="__s6" localSheetId="14">{"ÿÿÿÿÿ"}</definedName>
    <definedName name="__s6" localSheetId="19">{"ÿÿÿÿÿ"}</definedName>
    <definedName name="__s6">{"ÿÿÿÿÿ"}</definedName>
    <definedName name="__san108" localSheetId="0">#REF!</definedName>
    <definedName name="__san108" localSheetId="1">#REF!</definedName>
    <definedName name="__san108">#REF!</definedName>
    <definedName name="__san180" localSheetId="0">#REF!</definedName>
    <definedName name="__san180" localSheetId="1">#REF!</definedName>
    <definedName name="__san180">#REF!</definedName>
    <definedName name="__san250" localSheetId="0">#REF!</definedName>
    <definedName name="__san250" localSheetId="1">#REF!</definedName>
    <definedName name="__san250">#REF!</definedName>
    <definedName name="__san54" localSheetId="0">#REF!</definedName>
    <definedName name="__san54" localSheetId="1">#REF!</definedName>
    <definedName name="__san54">#REF!</definedName>
    <definedName name="__san90" localSheetId="0">#REF!</definedName>
    <definedName name="__san90" localSheetId="1">#REF!</definedName>
    <definedName name="__san90">#REF!</definedName>
    <definedName name="__sat10" localSheetId="0">#REF!</definedName>
    <definedName name="__sat10" localSheetId="1">#REF!</definedName>
    <definedName name="__sat10">#REF!</definedName>
    <definedName name="__sat12" localSheetId="0">#REF!</definedName>
    <definedName name="__sat12" localSheetId="1">#REF!</definedName>
    <definedName name="__sat12">#REF!</definedName>
    <definedName name="__sat14" localSheetId="0">#REF!</definedName>
    <definedName name="__sat14" localSheetId="1">#REF!</definedName>
    <definedName name="__sat14">#REF!</definedName>
    <definedName name="__sat16" localSheetId="0">#REF!</definedName>
    <definedName name="__sat16" localSheetId="1">#REF!</definedName>
    <definedName name="__sat16">#REF!</definedName>
    <definedName name="__sat20" localSheetId="0">#REF!</definedName>
    <definedName name="__sat20" localSheetId="1">#REF!</definedName>
    <definedName name="__sat20">#REF!</definedName>
    <definedName name="__Sat27" localSheetId="0">#REF!</definedName>
    <definedName name="__Sat27" localSheetId="1">#REF!</definedName>
    <definedName name="__Sat27">#REF!</definedName>
    <definedName name="__Sat6" localSheetId="0">#REF!</definedName>
    <definedName name="__Sat6" localSheetId="1">#REF!</definedName>
    <definedName name="__Sat6">#REF!</definedName>
    <definedName name="__sat8" localSheetId="0">#REF!</definedName>
    <definedName name="__sat8" localSheetId="1">#REF!</definedName>
    <definedName name="__sat8">#REF!</definedName>
    <definedName name="__sc1" localSheetId="0">#REF!</definedName>
    <definedName name="__sc1" localSheetId="1">#REF!</definedName>
    <definedName name="__sc1">#REF!</definedName>
    <definedName name="__SC2" localSheetId="0">#REF!</definedName>
    <definedName name="__SC2" localSheetId="1">#REF!</definedName>
    <definedName name="__SC2">#REF!</definedName>
    <definedName name="__sc3" localSheetId="0">#REF!</definedName>
    <definedName name="__sc3" localSheetId="1">#REF!</definedName>
    <definedName name="__sc3">#REF!</definedName>
    <definedName name="__Sdd24" localSheetId="0">#REF!</definedName>
    <definedName name="__Sdd24" localSheetId="1">#REF!</definedName>
    <definedName name="__Sdd24">#REF!</definedName>
    <definedName name="__Sdd33" localSheetId="0">#REF!</definedName>
    <definedName name="__Sdd33" localSheetId="1">#REF!</definedName>
    <definedName name="__Sdd33">#REF!</definedName>
    <definedName name="__Sdh24" localSheetId="0">#REF!</definedName>
    <definedName name="__Sdh24" localSheetId="1">#REF!</definedName>
    <definedName name="__Sdh24">#REF!</definedName>
    <definedName name="__Sdh33" localSheetId="0">#REF!</definedName>
    <definedName name="__Sdh33" localSheetId="1">#REF!</definedName>
    <definedName name="__Sdh33">#REF!</definedName>
    <definedName name="__sl2" localSheetId="0">#REF!</definedName>
    <definedName name="__sl2" localSheetId="1">#REF!</definedName>
    <definedName name="__sl2">#REF!</definedName>
    <definedName name="__slg1" localSheetId="0">#REF!</definedName>
    <definedName name="__slg1" localSheetId="1">#REF!</definedName>
    <definedName name="__slg1">#REF!</definedName>
    <definedName name="__slg2" localSheetId="0">#REF!</definedName>
    <definedName name="__slg2" localSheetId="1">#REF!</definedName>
    <definedName name="__slg2">#REF!</definedName>
    <definedName name="__slg3" localSheetId="0">#REF!</definedName>
    <definedName name="__slg3" localSheetId="1">#REF!</definedName>
    <definedName name="__slg3">#REF!</definedName>
    <definedName name="__slg4" localSheetId="0">#REF!</definedName>
    <definedName name="__slg4" localSheetId="1">#REF!</definedName>
    <definedName name="__slg4">#REF!</definedName>
    <definedName name="__slg5" localSheetId="0">#REF!</definedName>
    <definedName name="__slg5" localSheetId="1">#REF!</definedName>
    <definedName name="__slg5">#REF!</definedName>
    <definedName name="__slg6" localSheetId="0">#REF!</definedName>
    <definedName name="__slg6" localSheetId="1">#REF!</definedName>
    <definedName name="__slg6">#REF!</definedName>
    <definedName name="__SN3" localSheetId="0">#REF!</definedName>
    <definedName name="__SN3" localSheetId="1">#REF!</definedName>
    <definedName name="__SN3">#REF!</definedName>
    <definedName name="__so1517" localSheetId="0">#REF!</definedName>
    <definedName name="__so1517" localSheetId="1">#REF!</definedName>
    <definedName name="__so1517">#REF!</definedName>
    <definedName name="__so1717" localSheetId="0">#REF!</definedName>
    <definedName name="__so1717" localSheetId="1">#REF!</definedName>
    <definedName name="__so1717">#REF!</definedName>
    <definedName name="__SOC10">0.3456</definedName>
    <definedName name="__SOC8">0.2827</definedName>
    <definedName name="__soi2" localSheetId="0">#REF!</definedName>
    <definedName name="__soi2" localSheetId="1">#REF!</definedName>
    <definedName name="__soi2" localSheetId="11">#REF!</definedName>
    <definedName name="__soi2">#REF!</definedName>
    <definedName name="__soi3" localSheetId="0">#REF!</definedName>
    <definedName name="__soi3" localSheetId="1">#REF!</definedName>
    <definedName name="__soi3" localSheetId="11">#REF!</definedName>
    <definedName name="__soi3">#REF!</definedName>
    <definedName name="__Sta1">531.877</definedName>
    <definedName name="__Sta2">561.952</definedName>
    <definedName name="__Sta3">712.202</definedName>
    <definedName name="__Sta4">762.202</definedName>
    <definedName name="__Stb24" localSheetId="0">#REF!</definedName>
    <definedName name="__Stb24" localSheetId="1">#REF!</definedName>
    <definedName name="__Stb24" localSheetId="11">#REF!</definedName>
    <definedName name="__Stb24">#REF!</definedName>
    <definedName name="__Stb33" localSheetId="0">#REF!</definedName>
    <definedName name="__Stb33" localSheetId="1">#REF!</definedName>
    <definedName name="__Stb33" localSheetId="11">#REF!</definedName>
    <definedName name="__Stb33">#REF!</definedName>
    <definedName name="__sua20" localSheetId="0">#REF!</definedName>
    <definedName name="__sua20" localSheetId="1">#REF!</definedName>
    <definedName name="__sua20" localSheetId="11">#REF!</definedName>
    <definedName name="__sua20">#REF!</definedName>
    <definedName name="__sua30" localSheetId="0">#REF!</definedName>
    <definedName name="__sua30" localSheetId="1">#REF!</definedName>
    <definedName name="__sua30">#REF!</definedName>
    <definedName name="__ta1" localSheetId="0">#REF!</definedName>
    <definedName name="__ta1" localSheetId="1">#REF!</definedName>
    <definedName name="__ta1">#REF!</definedName>
    <definedName name="__ta2" localSheetId="0">#REF!</definedName>
    <definedName name="__ta2" localSheetId="1">#REF!</definedName>
    <definedName name="__ta2">#REF!</definedName>
    <definedName name="__ta3" localSheetId="0">#REF!</definedName>
    <definedName name="__ta3" localSheetId="1">#REF!</definedName>
    <definedName name="__ta3">#REF!</definedName>
    <definedName name="__ta4" localSheetId="0">#REF!</definedName>
    <definedName name="__ta4" localSheetId="1">#REF!</definedName>
    <definedName name="__ta4">#REF!</definedName>
    <definedName name="__ta5" localSheetId="0">#REF!</definedName>
    <definedName name="__ta5" localSheetId="1">#REF!</definedName>
    <definedName name="__ta5">#REF!</definedName>
    <definedName name="__ta6" localSheetId="0">#REF!</definedName>
    <definedName name="__ta6" localSheetId="1">#REF!</definedName>
    <definedName name="__ta6">#REF!</definedName>
    <definedName name="__TB1" localSheetId="0">#REF!</definedName>
    <definedName name="__TB1" localSheetId="1">#REF!</definedName>
    <definedName name="__TB1">#REF!</definedName>
    <definedName name="__tb2" localSheetId="0">#REF!</definedName>
    <definedName name="__tb2" localSheetId="1">#REF!</definedName>
    <definedName name="__tb2">#REF!</definedName>
    <definedName name="__tb3" localSheetId="0">#REF!</definedName>
    <definedName name="__tb3" localSheetId="1">#REF!</definedName>
    <definedName name="__tb3">#REF!</definedName>
    <definedName name="__tb4" localSheetId="0">#REF!</definedName>
    <definedName name="__tb4" localSheetId="1">#REF!</definedName>
    <definedName name="__tb4">#REF!</definedName>
    <definedName name="__tc1" localSheetId="0">#REF!</definedName>
    <definedName name="__tc1" localSheetId="1">#REF!</definedName>
    <definedName name="__tc1">#REF!</definedName>
    <definedName name="__td1" localSheetId="0">#REF!</definedName>
    <definedName name="__td1" localSheetId="1">#REF!</definedName>
    <definedName name="__td1">#REF!</definedName>
    <definedName name="__te1" localSheetId="0">#REF!</definedName>
    <definedName name="__te1" localSheetId="1">#REF!</definedName>
    <definedName name="__te1">#REF!</definedName>
    <definedName name="__te2" localSheetId="0">#REF!</definedName>
    <definedName name="__te2" localSheetId="1">#REF!</definedName>
    <definedName name="__te2">#REF!</definedName>
    <definedName name="__tg1" localSheetId="0">#REF!</definedName>
    <definedName name="__tg1" localSheetId="1">#REF!</definedName>
    <definedName name="__tg1">#REF!</definedName>
    <definedName name="__tg427" localSheetId="0">#REF!</definedName>
    <definedName name="__tg427" localSheetId="1">#REF!</definedName>
    <definedName name="__tg427">#REF!</definedName>
    <definedName name="__TH1" localSheetId="0">#REF!</definedName>
    <definedName name="__TH1" localSheetId="1">#REF!</definedName>
    <definedName name="__TH1">#REF!</definedName>
    <definedName name="__TH2" localSheetId="0">#REF!</definedName>
    <definedName name="__TH2" localSheetId="1">#REF!</definedName>
    <definedName name="__TH2">#REF!</definedName>
    <definedName name="__TH20" localSheetId="0">#REF!</definedName>
    <definedName name="__TH20" localSheetId="1">#REF!</definedName>
    <definedName name="__TH20">#REF!</definedName>
    <definedName name="__TH3" localSheetId="0">#REF!</definedName>
    <definedName name="__TH3" localSheetId="1">#REF!</definedName>
    <definedName name="__TH3">#REF!</definedName>
    <definedName name="__TH35" localSheetId="0">#REF!</definedName>
    <definedName name="__TH35" localSheetId="1">#REF!</definedName>
    <definedName name="__TH35">#REF!</definedName>
    <definedName name="__TH50" localSheetId="0">#REF!</definedName>
    <definedName name="__TH50" localSheetId="1">#REF!</definedName>
    <definedName name="__TH50">#REF!</definedName>
    <definedName name="__TK155" localSheetId="0">#REF!</definedName>
    <definedName name="__TK155" localSheetId="1">#REF!</definedName>
    <definedName name="__TK155">#REF!</definedName>
    <definedName name="__TK422" localSheetId="0">#REF!</definedName>
    <definedName name="__TK422" localSheetId="1">#REF!</definedName>
    <definedName name="__TK422">#REF!</definedName>
    <definedName name="__TL1" localSheetId="0">#REF!</definedName>
    <definedName name="__TL1" localSheetId="1">#REF!</definedName>
    <definedName name="__TL1">#REF!</definedName>
    <definedName name="__TL2" localSheetId="0">#REF!</definedName>
    <definedName name="__TL2" localSheetId="1">#REF!</definedName>
    <definedName name="__TL2">#REF!</definedName>
    <definedName name="__TL3" localSheetId="0">#REF!</definedName>
    <definedName name="__TL3" localSheetId="1">#REF!</definedName>
    <definedName name="__TL3">#REF!</definedName>
    <definedName name="__TLA120" localSheetId="0">#REF!</definedName>
    <definedName name="__TLA120" localSheetId="1">#REF!</definedName>
    <definedName name="__TLA120">#REF!</definedName>
    <definedName name="__TLA35" localSheetId="0">#REF!</definedName>
    <definedName name="__TLA35" localSheetId="1">#REF!</definedName>
    <definedName name="__TLA35">#REF!</definedName>
    <definedName name="__TLA50" localSheetId="0">#REF!</definedName>
    <definedName name="__TLA50" localSheetId="1">#REF!</definedName>
    <definedName name="__TLA50">#REF!</definedName>
    <definedName name="__TLA70" localSheetId="0">#REF!</definedName>
    <definedName name="__TLA70" localSheetId="1">#REF!</definedName>
    <definedName name="__TLA70">#REF!</definedName>
    <definedName name="__TLA95" localSheetId="0">#REF!</definedName>
    <definedName name="__TLA95" localSheetId="1">#REF!</definedName>
    <definedName name="__TLA95">#REF!</definedName>
    <definedName name="__tld2" localSheetId="0">#REF!</definedName>
    <definedName name="__tld2" localSheetId="1">#REF!</definedName>
    <definedName name="__tld2">#REF!</definedName>
    <definedName name="__tlp3" localSheetId="0">#REF!</definedName>
    <definedName name="__tlp3" localSheetId="1">#REF!</definedName>
    <definedName name="__tlp3">#REF!</definedName>
    <definedName name="__tp2" localSheetId="0">#REF!</definedName>
    <definedName name="__tp2" localSheetId="1">#REF!</definedName>
    <definedName name="__tp2">#REF!</definedName>
    <definedName name="__tra100" localSheetId="0">#REF!</definedName>
    <definedName name="__tra100" localSheetId="1">#REF!</definedName>
    <definedName name="__tra100">#REF!</definedName>
    <definedName name="__tra102" localSheetId="0">#REF!</definedName>
    <definedName name="__tra102" localSheetId="1">#REF!</definedName>
    <definedName name="__tra102">#REF!</definedName>
    <definedName name="__tra104" localSheetId="0">#REF!</definedName>
    <definedName name="__tra104" localSheetId="1">#REF!</definedName>
    <definedName name="__tra104">#REF!</definedName>
    <definedName name="__tra106" localSheetId="0">#REF!</definedName>
    <definedName name="__tra106" localSheetId="1">#REF!</definedName>
    <definedName name="__tra106">#REF!</definedName>
    <definedName name="__tra108" localSheetId="0">#REF!</definedName>
    <definedName name="__tra108" localSheetId="1">#REF!</definedName>
    <definedName name="__tra108">#REF!</definedName>
    <definedName name="__tra110" localSheetId="0">#REF!</definedName>
    <definedName name="__tra110" localSheetId="1">#REF!</definedName>
    <definedName name="__tra110">#REF!</definedName>
    <definedName name="__tra112" localSheetId="0">#REF!</definedName>
    <definedName name="__tra112" localSheetId="1">#REF!</definedName>
    <definedName name="__tra112">#REF!</definedName>
    <definedName name="__tra114" localSheetId="0">#REF!</definedName>
    <definedName name="__tra114" localSheetId="1">#REF!</definedName>
    <definedName name="__tra114">#REF!</definedName>
    <definedName name="__tra116" localSheetId="0">#REF!</definedName>
    <definedName name="__tra116" localSheetId="1">#REF!</definedName>
    <definedName name="__tra116">#REF!</definedName>
    <definedName name="__tra118" localSheetId="0">#REF!</definedName>
    <definedName name="__tra118" localSheetId="1">#REF!</definedName>
    <definedName name="__tra118">#REF!</definedName>
    <definedName name="__tra120" localSheetId="0">#REF!</definedName>
    <definedName name="__tra120" localSheetId="1">#REF!</definedName>
    <definedName name="__tra120">#REF!</definedName>
    <definedName name="__tra122" localSheetId="0">#REF!</definedName>
    <definedName name="__tra122" localSheetId="1">#REF!</definedName>
    <definedName name="__tra122">#REF!</definedName>
    <definedName name="__tra124" localSheetId="0">#REF!</definedName>
    <definedName name="__tra124" localSheetId="1">#REF!</definedName>
    <definedName name="__tra124">#REF!</definedName>
    <definedName name="__tra126" localSheetId="0">#REF!</definedName>
    <definedName name="__tra126" localSheetId="1">#REF!</definedName>
    <definedName name="__tra126">#REF!</definedName>
    <definedName name="__tra128" localSheetId="0">#REF!</definedName>
    <definedName name="__tra128" localSheetId="1">#REF!</definedName>
    <definedName name="__tra128">#REF!</definedName>
    <definedName name="__tra130" localSheetId="0">#REF!</definedName>
    <definedName name="__tra130" localSheetId="1">#REF!</definedName>
    <definedName name="__tra130">#REF!</definedName>
    <definedName name="__tra132" localSheetId="0">#REF!</definedName>
    <definedName name="__tra132" localSheetId="1">#REF!</definedName>
    <definedName name="__tra132">#REF!</definedName>
    <definedName name="__tra134" localSheetId="0">#REF!</definedName>
    <definedName name="__tra134" localSheetId="1">#REF!</definedName>
    <definedName name="__tra134">#REF!</definedName>
    <definedName name="__tra136" localSheetId="0">#REF!</definedName>
    <definedName name="__tra136" localSheetId="1">#REF!</definedName>
    <definedName name="__tra136">#REF!</definedName>
    <definedName name="__tra138" localSheetId="0">#REF!</definedName>
    <definedName name="__tra138" localSheetId="1">#REF!</definedName>
    <definedName name="__tra138">#REF!</definedName>
    <definedName name="__tra140" localSheetId="0">#REF!</definedName>
    <definedName name="__tra140" localSheetId="1">#REF!</definedName>
    <definedName name="__tra140">#REF!</definedName>
    <definedName name="__tra2005" localSheetId="0">#REF!</definedName>
    <definedName name="__tra2005" localSheetId="1">#REF!</definedName>
    <definedName name="__tra2005">#REF!</definedName>
    <definedName name="__tra70" localSheetId="0">#REF!</definedName>
    <definedName name="__tra70" localSheetId="1">#REF!</definedName>
    <definedName name="__tra70">#REF!</definedName>
    <definedName name="__tra72" localSheetId="0">#REF!</definedName>
    <definedName name="__tra72" localSheetId="1">#REF!</definedName>
    <definedName name="__tra72">#REF!</definedName>
    <definedName name="__tra74" localSheetId="0">#REF!</definedName>
    <definedName name="__tra74" localSheetId="1">#REF!</definedName>
    <definedName name="__tra74">#REF!</definedName>
    <definedName name="__tra76" localSheetId="0">#REF!</definedName>
    <definedName name="__tra76" localSheetId="1">#REF!</definedName>
    <definedName name="__tra76">#REF!</definedName>
    <definedName name="__tra78" localSheetId="0">#REF!</definedName>
    <definedName name="__tra78" localSheetId="1">#REF!</definedName>
    <definedName name="__tra78">#REF!</definedName>
    <definedName name="__tra79" localSheetId="0">#REF!</definedName>
    <definedName name="__tra79" localSheetId="1">#REF!</definedName>
    <definedName name="__tra79">#REF!</definedName>
    <definedName name="__tra80" localSheetId="0">#REF!</definedName>
    <definedName name="__tra80" localSheetId="1">#REF!</definedName>
    <definedName name="__tra80">#REF!</definedName>
    <definedName name="__tra82" localSheetId="0">#REF!</definedName>
    <definedName name="__tra82" localSheetId="1">#REF!</definedName>
    <definedName name="__tra82">#REF!</definedName>
    <definedName name="__tra84" localSheetId="0">#REF!</definedName>
    <definedName name="__tra84" localSheetId="1">#REF!</definedName>
    <definedName name="__tra84">#REF!</definedName>
    <definedName name="__tra86" localSheetId="0">#REF!</definedName>
    <definedName name="__tra86" localSheetId="1">#REF!</definedName>
    <definedName name="__tra86">#REF!</definedName>
    <definedName name="__tra88" localSheetId="0">#REF!</definedName>
    <definedName name="__tra88" localSheetId="1">#REF!</definedName>
    <definedName name="__tra88">#REF!</definedName>
    <definedName name="__tra90" localSheetId="0">#REF!</definedName>
    <definedName name="__tra90" localSheetId="1">#REF!</definedName>
    <definedName name="__tra90">#REF!</definedName>
    <definedName name="__tra92" localSheetId="0">#REF!</definedName>
    <definedName name="__tra92" localSheetId="1">#REF!</definedName>
    <definedName name="__tra92">#REF!</definedName>
    <definedName name="__tra94" localSheetId="0">#REF!</definedName>
    <definedName name="__tra94" localSheetId="1">#REF!</definedName>
    <definedName name="__tra94">#REF!</definedName>
    <definedName name="__tra96" localSheetId="0">#REF!</definedName>
    <definedName name="__tra96" localSheetId="1">#REF!</definedName>
    <definedName name="__tra96">#REF!</definedName>
    <definedName name="__tra98" localSheetId="0">#REF!</definedName>
    <definedName name="__tra98" localSheetId="1">#REF!</definedName>
    <definedName name="__tra98">#REF!</definedName>
    <definedName name="__Tru21" localSheetId="0" hidden="1">{"'Sheet1'!$L$16"}</definedName>
    <definedName name="__Tru21" localSheetId="1" hidden="1">{"'Sheet1'!$L$16"}</definedName>
    <definedName name="__Tru21" localSheetId="11" hidden="1">{"'Sheet1'!$L$16"}</definedName>
    <definedName name="__Tru21" localSheetId="14" hidden="1">{"'Sheet1'!$L$16"}</definedName>
    <definedName name="__Tru21" localSheetId="15" hidden="1">{"'Sheet1'!$L$16"}</definedName>
    <definedName name="__Tru21" localSheetId="16" hidden="1">{"'Sheet1'!$L$16"}</definedName>
    <definedName name="__Tru21" localSheetId="17" hidden="1">{"'Sheet1'!$L$16"}</definedName>
    <definedName name="__Tru21" localSheetId="18" hidden="1">{"'Sheet1'!$L$16"}</definedName>
    <definedName name="__Tru21" localSheetId="19" hidden="1">{"'Sheet1'!$L$16"}</definedName>
    <definedName name="__Tru21" hidden="1">{"'Sheet1'!$L$16"}</definedName>
    <definedName name="__TS2" localSheetId="0">#REF!</definedName>
    <definedName name="__TS2" localSheetId="1">#REF!</definedName>
    <definedName name="__TS2">#REF!</definedName>
    <definedName name="__tt3" localSheetId="0" hidden="1">{"'Sheet1'!$L$16"}</definedName>
    <definedName name="__tt3" localSheetId="1" hidden="1">{"'Sheet1'!$L$16"}</definedName>
    <definedName name="__tt3" localSheetId="7" hidden="1">{"'Sheet1'!$L$16"}</definedName>
    <definedName name="__tt3" localSheetId="8" hidden="1">{"'Sheet1'!$L$16"}</definedName>
    <definedName name="__tt3" localSheetId="11" hidden="1">{"'Sheet1'!$L$16"}</definedName>
    <definedName name="__tt3" localSheetId="14" hidden="1">{"'Sheet1'!$L$16"}</definedName>
    <definedName name="__tt3" localSheetId="15" hidden="1">{"'Sheet1'!$L$16"}</definedName>
    <definedName name="__tt3" localSheetId="16" hidden="1">{"'Sheet1'!$L$16"}</definedName>
    <definedName name="__tt3" localSheetId="17" hidden="1">{"'Sheet1'!$L$16"}</definedName>
    <definedName name="__tt3" localSheetId="18" hidden="1">{"'Sheet1'!$L$16"}</definedName>
    <definedName name="__tt3" localSheetId="19" hidden="1">{"'Sheet1'!$L$16"}</definedName>
    <definedName name="__tt3" hidden="1">{"'Sheet1'!$L$16"}</definedName>
    <definedName name="__TT31" localSheetId="0" hidden="1">{"'Sheet1'!$L$16"}</definedName>
    <definedName name="__TT31" localSheetId="1" hidden="1">{"'Sheet1'!$L$16"}</definedName>
    <definedName name="__TT31" localSheetId="11" hidden="1">{"'Sheet1'!$L$16"}</definedName>
    <definedName name="__TT31" localSheetId="14" hidden="1">{"'Sheet1'!$L$16"}</definedName>
    <definedName name="__TT31" localSheetId="15" hidden="1">{"'Sheet1'!$L$16"}</definedName>
    <definedName name="__TT31" localSheetId="16" hidden="1">{"'Sheet1'!$L$16"}</definedName>
    <definedName name="__TT31" localSheetId="17" hidden="1">{"'Sheet1'!$L$16"}</definedName>
    <definedName name="__TT31" localSheetId="18" hidden="1">{"'Sheet1'!$L$16"}</definedName>
    <definedName name="__TT31" localSheetId="19" hidden="1">{"'Sheet1'!$L$16"}</definedName>
    <definedName name="__TT31" hidden="1">{"'Sheet1'!$L$16"}</definedName>
    <definedName name="__TVL1" localSheetId="0">#REF!</definedName>
    <definedName name="__TVL1" localSheetId="1">#REF!</definedName>
    <definedName name="__TVL1">#REF!</definedName>
    <definedName name="__tz593" localSheetId="0">#REF!</definedName>
    <definedName name="__tz593" localSheetId="1">#REF!</definedName>
    <definedName name="__tz593">#REF!</definedName>
    <definedName name="__ui100" localSheetId="0">#REF!</definedName>
    <definedName name="__ui100" localSheetId="1">#REF!</definedName>
    <definedName name="__ui100">#REF!</definedName>
    <definedName name="__ui105" localSheetId="0">#REF!</definedName>
    <definedName name="__ui105" localSheetId="1">#REF!</definedName>
    <definedName name="__ui105">#REF!</definedName>
    <definedName name="__ui108" localSheetId="0">#REF!</definedName>
    <definedName name="__ui108" localSheetId="1">#REF!</definedName>
    <definedName name="__ui108">#REF!</definedName>
    <definedName name="__ui130" localSheetId="0">#REF!</definedName>
    <definedName name="__ui130" localSheetId="1">#REF!</definedName>
    <definedName name="__ui130">#REF!</definedName>
    <definedName name="__ui140" localSheetId="0">#REF!</definedName>
    <definedName name="__ui140" localSheetId="1">#REF!</definedName>
    <definedName name="__ui140">#REF!</definedName>
    <definedName name="__ui160" localSheetId="0">#REF!</definedName>
    <definedName name="__ui160" localSheetId="1">#REF!</definedName>
    <definedName name="__ui160">#REF!</definedName>
    <definedName name="__ui180" localSheetId="0">#REF!</definedName>
    <definedName name="__ui180" localSheetId="1">#REF!</definedName>
    <definedName name="__ui180">#REF!</definedName>
    <definedName name="__ui250" localSheetId="0">#REF!</definedName>
    <definedName name="__ui250" localSheetId="1">#REF!</definedName>
    <definedName name="__ui250">#REF!</definedName>
    <definedName name="__ui271" localSheetId="0">#REF!</definedName>
    <definedName name="__ui271" localSheetId="1">#REF!</definedName>
    <definedName name="__ui271">#REF!</definedName>
    <definedName name="__ui320" localSheetId="0">#REF!</definedName>
    <definedName name="__ui320" localSheetId="1">#REF!</definedName>
    <definedName name="__ui320">#REF!</definedName>
    <definedName name="__ui45" localSheetId="0">#REF!</definedName>
    <definedName name="__ui45" localSheetId="1">#REF!</definedName>
    <definedName name="__ui45">#REF!</definedName>
    <definedName name="__ui50" localSheetId="0">#REF!</definedName>
    <definedName name="__ui50" localSheetId="1">#REF!</definedName>
    <definedName name="__ui50">#REF!</definedName>
    <definedName name="__ui54" localSheetId="0">#REF!</definedName>
    <definedName name="__ui54" localSheetId="1">#REF!</definedName>
    <definedName name="__ui54">#REF!</definedName>
    <definedName name="__ui65" localSheetId="0">#REF!</definedName>
    <definedName name="__ui65" localSheetId="1">#REF!</definedName>
    <definedName name="__ui65">#REF!</definedName>
    <definedName name="__ui75" localSheetId="0">#REF!</definedName>
    <definedName name="__ui75" localSheetId="1">#REF!</definedName>
    <definedName name="__ui75">#REF!</definedName>
    <definedName name="__ui80" localSheetId="0">#REF!</definedName>
    <definedName name="__ui80" localSheetId="1">#REF!</definedName>
    <definedName name="__ui80">#REF!</definedName>
    <definedName name="__UT2" localSheetId="0">#REF!</definedName>
    <definedName name="__UT2" localSheetId="1">#REF!</definedName>
    <definedName name="__UT2">#REF!</definedName>
    <definedName name="__vc1" localSheetId="0">#REF!</definedName>
    <definedName name="__vc1" localSheetId="1">#REF!</definedName>
    <definedName name="__vc1">#REF!</definedName>
    <definedName name="__vc2" localSheetId="0">#REF!</definedName>
    <definedName name="__vc2" localSheetId="1">#REF!</definedName>
    <definedName name="__vc2">#REF!</definedName>
    <definedName name="__vc3" localSheetId="0">#REF!</definedName>
    <definedName name="__vc3" localSheetId="1">#REF!</definedName>
    <definedName name="__vc3">#REF!</definedName>
    <definedName name="__Vh2" localSheetId="0">#REF!</definedName>
    <definedName name="__Vh2" localSheetId="1">#REF!</definedName>
    <definedName name="__Vh2">#REF!</definedName>
    <definedName name="__VL1" localSheetId="0">#REF!</definedName>
    <definedName name="__VL1" localSheetId="1">#REF!</definedName>
    <definedName name="__VL1">#REF!</definedName>
    <definedName name="__vl10" localSheetId="0">#REF!</definedName>
    <definedName name="__vl10" localSheetId="1">#REF!</definedName>
    <definedName name="__vl10">#REF!</definedName>
    <definedName name="__VL100" localSheetId="0">#REF!</definedName>
    <definedName name="__VL100" localSheetId="1">#REF!</definedName>
    <definedName name="__VL100">#REF!</definedName>
    <definedName name="__vl2" localSheetId="0" hidden="1">{"'Sheet1'!$L$16"}</definedName>
    <definedName name="__vl2" localSheetId="1" hidden="1">{"'Sheet1'!$L$16"}</definedName>
    <definedName name="__vl2" localSheetId="11" hidden="1">{"'Sheet1'!$L$16"}</definedName>
    <definedName name="__vl2" localSheetId="14" hidden="1">{"'Sheet1'!$L$16"}</definedName>
    <definedName name="__vl2" localSheetId="15" hidden="1">{"'Sheet1'!$L$16"}</definedName>
    <definedName name="__vl2" localSheetId="16" hidden="1">{"'Sheet1'!$L$16"}</definedName>
    <definedName name="__vl2" localSheetId="17" hidden="1">{"'Sheet1'!$L$16"}</definedName>
    <definedName name="__vl2" localSheetId="18" hidden="1">{"'Sheet1'!$L$16"}</definedName>
    <definedName name="__vl2" localSheetId="19" hidden="1">{"'Sheet1'!$L$16"}</definedName>
    <definedName name="__vl2" hidden="1">{"'Sheet1'!$L$16"}</definedName>
    <definedName name="__VL200" localSheetId="0">#REF!</definedName>
    <definedName name="__VL200" localSheetId="1">#REF!</definedName>
    <definedName name="__VL200">#REF!</definedName>
    <definedName name="__VL250" localSheetId="0">#REF!</definedName>
    <definedName name="__VL250" localSheetId="1">#REF!</definedName>
    <definedName name="__VL250">#REF!</definedName>
    <definedName name="__vl3" localSheetId="0">#REF!</definedName>
    <definedName name="__vl3" localSheetId="1">#REF!</definedName>
    <definedName name="__vl3">#REF!</definedName>
    <definedName name="__vl4" localSheetId="0">#REF!</definedName>
    <definedName name="__vl4" localSheetId="1">#REF!</definedName>
    <definedName name="__vl4">#REF!</definedName>
    <definedName name="__vl5" localSheetId="0">#REF!</definedName>
    <definedName name="__vl5" localSheetId="1">#REF!</definedName>
    <definedName name="__vl5">#REF!</definedName>
    <definedName name="__vl6" localSheetId="0">#REF!</definedName>
    <definedName name="__vl6" localSheetId="1">#REF!</definedName>
    <definedName name="__vl6">#REF!</definedName>
    <definedName name="__vl7" localSheetId="0">#REF!</definedName>
    <definedName name="__vl7" localSheetId="1">#REF!</definedName>
    <definedName name="__vl7">#REF!</definedName>
    <definedName name="__vl8" localSheetId="0">#REF!</definedName>
    <definedName name="__vl8" localSheetId="1">#REF!</definedName>
    <definedName name="__vl8">#REF!</definedName>
    <definedName name="__vl9" localSheetId="0">#REF!</definedName>
    <definedName name="__vl9" localSheetId="1">#REF!</definedName>
    <definedName name="__vl9">#REF!</definedName>
    <definedName name="__VLP2" localSheetId="0" hidden="1">{"'Sheet1'!$L$16"}</definedName>
    <definedName name="__VLP2" localSheetId="1" hidden="1">{"'Sheet1'!$L$16"}</definedName>
    <definedName name="__VLP2" localSheetId="7" hidden="1">{"'Sheet1'!$L$16"}</definedName>
    <definedName name="__VLP2" localSheetId="8" hidden="1">{"'Sheet1'!$L$16"}</definedName>
    <definedName name="__VLP2" localSheetId="11" hidden="1">{"'Sheet1'!$L$16"}</definedName>
    <definedName name="__VLP2" localSheetId="14" hidden="1">{"'Sheet1'!$L$16"}</definedName>
    <definedName name="__VLP2" localSheetId="15" hidden="1">{"'Sheet1'!$L$16"}</definedName>
    <definedName name="__VLP2" localSheetId="16" hidden="1">{"'Sheet1'!$L$16"}</definedName>
    <definedName name="__VLP2" localSheetId="17" hidden="1">{"'Sheet1'!$L$16"}</definedName>
    <definedName name="__VLP2" localSheetId="18" hidden="1">{"'Sheet1'!$L$16"}</definedName>
    <definedName name="__VLP2" localSheetId="19" hidden="1">{"'Sheet1'!$L$16"}</definedName>
    <definedName name="__VLP2" hidden="1">{"'Sheet1'!$L$16"}</definedName>
    <definedName name="__vlt2" localSheetId="0">#REF!</definedName>
    <definedName name="__vlt2" localSheetId="1">#REF!</definedName>
    <definedName name="__vlt2">#REF!</definedName>
    <definedName name="__vlt3" localSheetId="0">#REF!</definedName>
    <definedName name="__vlt3" localSheetId="1">#REF!</definedName>
    <definedName name="__vlt3">#REF!</definedName>
    <definedName name="__vlt4" localSheetId="0">#REF!</definedName>
    <definedName name="__vlt4" localSheetId="1">#REF!</definedName>
    <definedName name="__vlt4">#REF!</definedName>
    <definedName name="__vlt5" localSheetId="0">#REF!</definedName>
    <definedName name="__vlt5" localSheetId="1">#REF!</definedName>
    <definedName name="__vlt5">#REF!</definedName>
    <definedName name="__vlt6" localSheetId="0">#REF!</definedName>
    <definedName name="__vlt6" localSheetId="1">#REF!</definedName>
    <definedName name="__vlt6">#REF!</definedName>
    <definedName name="__vlt7" localSheetId="0">#REF!</definedName>
    <definedName name="__vlt7" localSheetId="1">#REF!</definedName>
    <definedName name="__vlt7">#REF!</definedName>
    <definedName name="__vlt8" localSheetId="0">#REF!</definedName>
    <definedName name="__vlt8" localSheetId="1">#REF!</definedName>
    <definedName name="__vlt8">#REF!</definedName>
    <definedName name="__xb80" localSheetId="0">#REF!</definedName>
    <definedName name="__xb80" localSheetId="1">#REF!</definedName>
    <definedName name="__xb80">#REF!</definedName>
    <definedName name="__xl150" localSheetId="0">#REF!</definedName>
    <definedName name="__xl150" localSheetId="1">#REF!</definedName>
    <definedName name="__xl150">#REF!</definedName>
    <definedName name="__xlfn.BAHTTEXT" hidden="1">#NAME?</definedName>
    <definedName name="__xm3" localSheetId="0">#REF!</definedName>
    <definedName name="__xm3" localSheetId="1">#REF!</definedName>
    <definedName name="__xm3" localSheetId="11">#REF!</definedName>
    <definedName name="__xm3">#REF!</definedName>
    <definedName name="__xm4" localSheetId="0">#REF!</definedName>
    <definedName name="__xm4" localSheetId="1">#REF!</definedName>
    <definedName name="__xm4" localSheetId="11">#REF!</definedName>
    <definedName name="__xm4">#REF!</definedName>
    <definedName name="__xm5" localSheetId="0">#REF!</definedName>
    <definedName name="__xm5" localSheetId="1">#REF!</definedName>
    <definedName name="__xm5" localSheetId="11">#REF!</definedName>
    <definedName name="__xm5">#REF!</definedName>
    <definedName name="_01_11_2001">#N/A</definedName>
    <definedName name="_02" localSheetId="0">#REF!</definedName>
    <definedName name="_02" localSheetId="1">#REF!</definedName>
    <definedName name="_02" localSheetId="11">#REF!</definedName>
    <definedName name="_02">#REF!</definedName>
    <definedName name="_1">#N/A</definedName>
    <definedName name="_1__xl150" localSheetId="0">#REF!</definedName>
    <definedName name="_1__xl150" localSheetId="1">#REF!</definedName>
    <definedName name="_1__xl150" localSheetId="11">#REF!</definedName>
    <definedName name="_1__xl150">#REF!</definedName>
    <definedName name="_1000A01">#N/A</definedName>
    <definedName name="_12SOÁ_CTÖØ" localSheetId="0">#REF!</definedName>
    <definedName name="_12SOÁ_CTÖØ" localSheetId="1">#REF!</definedName>
    <definedName name="_12SOÁ_CTÖØ" localSheetId="11">#REF!</definedName>
    <definedName name="_12SOÁ_CTÖØ">#REF!</definedName>
    <definedName name="_15SOÁ_LÖÔÏNG" localSheetId="0">#REF!</definedName>
    <definedName name="_15SOÁ_LÖÔÏNG" localSheetId="1">#REF!</definedName>
    <definedName name="_15SOÁ_LÖÔÏNG" localSheetId="11">#REF!</definedName>
    <definedName name="_15SOÁ_LÖÔÏNG">#REF!</definedName>
    <definedName name="_18TEÂN_HAØNG" localSheetId="0">#REF!</definedName>
    <definedName name="_18TEÂN_HAØNG" localSheetId="1">#REF!</definedName>
    <definedName name="_18TEÂN_HAØNG" localSheetId="11">#REF!</definedName>
    <definedName name="_18TEÂN_HAØNG">#REF!</definedName>
    <definedName name="_1BA2500" localSheetId="0">#REF!</definedName>
    <definedName name="_1BA2500" localSheetId="1">#REF!</definedName>
    <definedName name="_1BA2500">#REF!</definedName>
    <definedName name="_1BA3250" localSheetId="0">#REF!</definedName>
    <definedName name="_1BA3250" localSheetId="1">#REF!</definedName>
    <definedName name="_1BA3250">#REF!</definedName>
    <definedName name="_1BA400P" localSheetId="0">#REF!</definedName>
    <definedName name="_1BA400P" localSheetId="1">#REF!</definedName>
    <definedName name="_1BA400P">#REF!</definedName>
    <definedName name="_1CAP001" localSheetId="0">#REF!</definedName>
    <definedName name="_1CAP001" localSheetId="1">#REF!</definedName>
    <definedName name="_1CAP001">#REF!</definedName>
    <definedName name="_1CAP011" localSheetId="0">#REF!</definedName>
    <definedName name="_1CAP011" localSheetId="1">#REF!</definedName>
    <definedName name="_1CAP011">#REF!</definedName>
    <definedName name="_1CAP012" localSheetId="0">#REF!</definedName>
    <definedName name="_1CAP012" localSheetId="1">#REF!</definedName>
    <definedName name="_1CAP012">#REF!</definedName>
    <definedName name="_1CDHT03" localSheetId="0">#REF!</definedName>
    <definedName name="_1CDHT03" localSheetId="1">#REF!</definedName>
    <definedName name="_1CDHT03">#REF!</definedName>
    <definedName name="_1CHANG2" localSheetId="0">#REF!</definedName>
    <definedName name="_1CHANG2" localSheetId="1">#REF!</definedName>
    <definedName name="_1CHANG2">#REF!</definedName>
    <definedName name="_1DADOI1" localSheetId="0">#REF!</definedName>
    <definedName name="_1DADOI1" localSheetId="1">#REF!</definedName>
    <definedName name="_1DADOI1">#REF!</definedName>
    <definedName name="_1DAU002" localSheetId="0">#REF!</definedName>
    <definedName name="_1DAU002" localSheetId="1">#REF!</definedName>
    <definedName name="_1DAU002">#REF!</definedName>
    <definedName name="_1DDAY03" localSheetId="0">#REF!</definedName>
    <definedName name="_1DDAY03" localSheetId="1">#REF!</definedName>
    <definedName name="_1DDAY03">#REF!</definedName>
    <definedName name="_1DDTT01" localSheetId="0">#REF!</definedName>
    <definedName name="_1DDTT01" localSheetId="1">#REF!</definedName>
    <definedName name="_1DDTT01">#REF!</definedName>
    <definedName name="_1FCO101" localSheetId="0">#REF!</definedName>
    <definedName name="_1FCO101" localSheetId="1">#REF!</definedName>
    <definedName name="_1FCO101">#REF!</definedName>
    <definedName name="_1GIA101" localSheetId="0">#REF!</definedName>
    <definedName name="_1GIA101" localSheetId="1">#REF!</definedName>
    <definedName name="_1GIA101">#REF!</definedName>
    <definedName name="_1LA1001" localSheetId="0">#REF!</definedName>
    <definedName name="_1LA1001" localSheetId="1">#REF!</definedName>
    <definedName name="_1LA1001">#REF!</definedName>
    <definedName name="_1MCCBO2" localSheetId="0">#REF!</definedName>
    <definedName name="_1MCCBO2" localSheetId="1">#REF!</definedName>
    <definedName name="_1MCCBO2">#REF!</definedName>
    <definedName name="_1PKCAP1" localSheetId="0">#REF!</definedName>
    <definedName name="_1PKCAP1" localSheetId="1">#REF!</definedName>
    <definedName name="_1PKCAP1">#REF!</definedName>
    <definedName name="_1PKIEN2" localSheetId="0">#REF!</definedName>
    <definedName name="_1PKIEN2" localSheetId="1">#REF!</definedName>
    <definedName name="_1PKIEN2">#REF!</definedName>
    <definedName name="_1PKTT01" localSheetId="0">#REF!</definedName>
    <definedName name="_1PKTT01" localSheetId="1">#REF!</definedName>
    <definedName name="_1PKTT01">#REF!</definedName>
    <definedName name="_1TCD101" localSheetId="0">#REF!</definedName>
    <definedName name="_1TCD101" localSheetId="1">#REF!</definedName>
    <definedName name="_1TCD101">#REF!</definedName>
    <definedName name="_1TCD201" localSheetId="0">#REF!</definedName>
    <definedName name="_1TCD201" localSheetId="1">#REF!</definedName>
    <definedName name="_1TCD201">#REF!</definedName>
    <definedName name="_1TCD203" localSheetId="0">#REF!</definedName>
    <definedName name="_1TCD203" localSheetId="1">#REF!</definedName>
    <definedName name="_1TCD203">#REF!</definedName>
    <definedName name="_1TD2001" localSheetId="0">#REF!</definedName>
    <definedName name="_1TD2001" localSheetId="1">#REF!</definedName>
    <definedName name="_1TD2001">#REF!</definedName>
    <definedName name="_1TIHT01" localSheetId="0">#REF!</definedName>
    <definedName name="_1TIHT01" localSheetId="1">#REF!</definedName>
    <definedName name="_1TIHT01">#REF!</definedName>
    <definedName name="_1TIHT06" localSheetId="0">#REF!</definedName>
    <definedName name="_1TIHT06" localSheetId="1">#REF!</definedName>
    <definedName name="_1TIHT06">#REF!</definedName>
    <definedName name="_1TIHT07" localSheetId="0">#REF!</definedName>
    <definedName name="_1TIHT07" localSheetId="1">#REF!</definedName>
    <definedName name="_1TIHT07">#REF!</definedName>
    <definedName name="_1TRU121" localSheetId="0">#REF!</definedName>
    <definedName name="_1TRU121" localSheetId="1">#REF!</definedName>
    <definedName name="_1TRU121">#REF!</definedName>
    <definedName name="_2">#N/A</definedName>
    <definedName name="_21TEÂN_KHAÙCH_HAØ" localSheetId="0">#REF!</definedName>
    <definedName name="_21TEÂN_KHAÙCH_HAØ" localSheetId="1">#REF!</definedName>
    <definedName name="_21TEÂN_KHAÙCH_HAØ" localSheetId="11">#REF!</definedName>
    <definedName name="_21TEÂN_KHAÙCH_HAØ">#REF!</definedName>
    <definedName name="_24THAØNH_TIEÀN" localSheetId="0">#REF!</definedName>
    <definedName name="_24THAØNH_TIEÀN" localSheetId="1">#REF!</definedName>
    <definedName name="_24THAØNH_TIEÀN" localSheetId="11">#REF!</definedName>
    <definedName name="_24THAØNH_TIEÀN">#REF!</definedName>
    <definedName name="_27_02_01" localSheetId="0">#REF!</definedName>
    <definedName name="_27_02_01" localSheetId="1">#REF!</definedName>
    <definedName name="_27_02_01" localSheetId="11">#REF!</definedName>
    <definedName name="_27_02_01">#REF!</definedName>
    <definedName name="_27TRÒ_GIAÙ" localSheetId="0">#REF!</definedName>
    <definedName name="_27TRÒ_GIAÙ" localSheetId="1">#REF!</definedName>
    <definedName name="_27TRÒ_GIAÙ">#REF!</definedName>
    <definedName name="_2BLA100" localSheetId="0">#REF!</definedName>
    <definedName name="_2BLA100" localSheetId="1">#REF!</definedName>
    <definedName name="_2BLA100">#REF!</definedName>
    <definedName name="_2CHANG1" localSheetId="0">#REF!</definedName>
    <definedName name="_2CHANG1" localSheetId="1">#REF!</definedName>
    <definedName name="_2CHANG1">#REF!</definedName>
    <definedName name="_2CHANG2" localSheetId="0">#REF!</definedName>
    <definedName name="_2CHANG2" localSheetId="1">#REF!</definedName>
    <definedName name="_2CHANG2">#REF!</definedName>
    <definedName name="_2DADOI1" localSheetId="0">#REF!</definedName>
    <definedName name="_2DADOI1" localSheetId="1">#REF!</definedName>
    <definedName name="_2DADOI1">#REF!</definedName>
    <definedName name="_2DAL201" localSheetId="0">#REF!</definedName>
    <definedName name="_2DAL201" localSheetId="1">#REF!</definedName>
    <definedName name="_2DAL201">#REF!</definedName>
    <definedName name="_2KD0222" localSheetId="0">#REF!</definedName>
    <definedName name="_2KD0222" localSheetId="1">#REF!</definedName>
    <definedName name="_2KD0222">#REF!</definedName>
    <definedName name="_2TD2001" localSheetId="0">#REF!</definedName>
    <definedName name="_2TD2001" localSheetId="1">#REF!</definedName>
    <definedName name="_2TD2001">#REF!</definedName>
    <definedName name="_30TRÒ_GIAÙ__VAT" localSheetId="0">#REF!</definedName>
    <definedName name="_30TRÒ_GIAÙ__VAT" localSheetId="1">#REF!</definedName>
    <definedName name="_30TRÒ_GIAÙ__VAT">#REF!</definedName>
    <definedName name="_3BLXMD" localSheetId="0">#REF!</definedName>
    <definedName name="_3BLXMD" localSheetId="1">#REF!</definedName>
    <definedName name="_3BLXMD">#REF!</definedName>
    <definedName name="_3BOAG01" localSheetId="0">#REF!</definedName>
    <definedName name="_3BOAG01" localSheetId="1">#REF!</definedName>
    <definedName name="_3BOAG01">#REF!</definedName>
    <definedName name="_3COSSE1" localSheetId="0">#REF!</definedName>
    <definedName name="_3COSSE1" localSheetId="1">#REF!</definedName>
    <definedName name="_3COSSE1">#REF!</definedName>
    <definedName name="_3CTKHAC" localSheetId="0">#REF!</definedName>
    <definedName name="_3CTKHAC" localSheetId="1">#REF!</definedName>
    <definedName name="_3CTKHAC">#REF!</definedName>
    <definedName name="_3DMINO1" localSheetId="0">#REF!</definedName>
    <definedName name="_3DMINO1" localSheetId="1">#REF!</definedName>
    <definedName name="_3DMINO1">#REF!</definedName>
    <definedName name="_3DMINO2" localSheetId="0">#REF!</definedName>
    <definedName name="_3DMINO2" localSheetId="1">#REF!</definedName>
    <definedName name="_3DMINO2">#REF!</definedName>
    <definedName name="_3DUPSSS" localSheetId="0">#REF!</definedName>
    <definedName name="_3DUPSSS" localSheetId="1">#REF!</definedName>
    <definedName name="_3DUPSSS">#REF!</definedName>
    <definedName name="_3HTTR01" localSheetId="0">#REF!</definedName>
    <definedName name="_3HTTR01" localSheetId="1">#REF!</definedName>
    <definedName name="_3HTTR01">#REF!</definedName>
    <definedName name="_3HTTR02" localSheetId="0">#REF!</definedName>
    <definedName name="_3HTTR02" localSheetId="1">#REF!</definedName>
    <definedName name="_3HTTR02">#REF!</definedName>
    <definedName name="_3HTTR03" localSheetId="0">#REF!</definedName>
    <definedName name="_3HTTR03" localSheetId="1">#REF!</definedName>
    <definedName name="_3HTTR03">#REF!</definedName>
    <definedName name="_3HTTR04" localSheetId="0">#REF!</definedName>
    <definedName name="_3HTTR04" localSheetId="1">#REF!</definedName>
    <definedName name="_3HTTR04">#REF!</definedName>
    <definedName name="_3HTTR05" localSheetId="0">#REF!</definedName>
    <definedName name="_3HTTR05" localSheetId="1">#REF!</definedName>
    <definedName name="_3HTTR05">#REF!</definedName>
    <definedName name="_3PKDOM1" localSheetId="0">#REF!</definedName>
    <definedName name="_3PKDOM1" localSheetId="1">#REF!</definedName>
    <definedName name="_3PKDOM1">#REF!</definedName>
    <definedName name="_3PKDOM2" localSheetId="0">#REF!</definedName>
    <definedName name="_3PKDOM2" localSheetId="1">#REF!</definedName>
    <definedName name="_3PKDOM2">#REF!</definedName>
    <definedName name="_3TRU122" localSheetId="0">#REF!</definedName>
    <definedName name="_3TRU122" localSheetId="1">#REF!</definedName>
    <definedName name="_3TRU122">#REF!</definedName>
    <definedName name="_3TU0609" localSheetId="0">#REF!</definedName>
    <definedName name="_3TU0609" localSheetId="1">#REF!</definedName>
    <definedName name="_3TU0609">#REF!</definedName>
    <definedName name="_40x4">5100</definedName>
    <definedName name="_430.001" localSheetId="0">#REF!</definedName>
    <definedName name="_430.001" localSheetId="1">#REF!</definedName>
    <definedName name="_430.001" localSheetId="11">#REF!</definedName>
    <definedName name="_430.001">#REF!</definedName>
    <definedName name="_4CNT240" localSheetId="0">#REF!</definedName>
    <definedName name="_4CNT240" localSheetId="1">#REF!</definedName>
    <definedName name="_4CNT240" localSheetId="11">#REF!</definedName>
    <definedName name="_4CNT240">#REF!</definedName>
    <definedName name="_4CTL240" localSheetId="0">#REF!</definedName>
    <definedName name="_4CTL240" localSheetId="1">#REF!</definedName>
    <definedName name="_4CTL240" localSheetId="11">#REF!</definedName>
    <definedName name="_4CTL240">#REF!</definedName>
    <definedName name="_4FCO100" localSheetId="0">#REF!</definedName>
    <definedName name="_4FCO100" localSheetId="1">#REF!</definedName>
    <definedName name="_4FCO100">#REF!</definedName>
    <definedName name="_4HDCTT4" localSheetId="0">#REF!</definedName>
    <definedName name="_4HDCTT4" localSheetId="1">#REF!</definedName>
    <definedName name="_4HDCTT4">#REF!</definedName>
    <definedName name="_4HNCTT4" localSheetId="0">#REF!</definedName>
    <definedName name="_4HNCTT4" localSheetId="1">#REF!</definedName>
    <definedName name="_4HNCTT4">#REF!</definedName>
    <definedName name="_4LBCO01" localSheetId="0">#REF!</definedName>
    <definedName name="_4LBCO01" localSheetId="1">#REF!</definedName>
    <definedName name="_4LBCO01">#REF!</definedName>
    <definedName name="_4OSLCTT" localSheetId="0">#REF!</definedName>
    <definedName name="_4OSLCTT" localSheetId="1">#REF!</definedName>
    <definedName name="_4OSLCTT">#REF!</definedName>
    <definedName name="_5080591" localSheetId="0">#REF!</definedName>
    <definedName name="_5080591" localSheetId="1">#REF!</definedName>
    <definedName name="_5080591">#REF!</definedName>
    <definedName name="_5MAÕ_HAØNG" localSheetId="0">#REF!</definedName>
    <definedName name="_5MAÕ_HAØNG" localSheetId="1">#REF!</definedName>
    <definedName name="_5MAÕ_HAØNG">#REF!</definedName>
    <definedName name="_6MAÕ_SOÁ_THUEÁ" localSheetId="0">#REF!</definedName>
    <definedName name="_6MAÕ_SOÁ_THUEÁ" localSheetId="1">#REF!</definedName>
    <definedName name="_6MAÕ_SOÁ_THUEÁ">#REF!</definedName>
    <definedName name="_9ÑÔN_GIAÙ" localSheetId="0">#REF!</definedName>
    <definedName name="_9ÑÔN_GIAÙ" localSheetId="1">#REF!</definedName>
    <definedName name="_9ÑÔN_GIAÙ">#REF!</definedName>
    <definedName name="_a1" localSheetId="0" hidden="1">{"'Sheet1'!$L$16"}</definedName>
    <definedName name="_a1" localSheetId="1" hidden="1">{"'Sheet1'!$L$16"}</definedName>
    <definedName name="_a1" localSheetId="7" hidden="1">{"'Sheet1'!$L$16"}</definedName>
    <definedName name="_a1" localSheetId="8" hidden="1">{"'Sheet1'!$L$16"}</definedName>
    <definedName name="_a1" localSheetId="11" hidden="1">{"'Sheet1'!$L$16"}</definedName>
    <definedName name="_a1" localSheetId="14" hidden="1">{"'Sheet1'!$L$16"}</definedName>
    <definedName name="_a1" localSheetId="15" hidden="1">{"'Sheet1'!$L$16"}</definedName>
    <definedName name="_a1" localSheetId="16" hidden="1">{"'Sheet1'!$L$16"}</definedName>
    <definedName name="_a1" localSheetId="17" hidden="1">{"'Sheet1'!$L$16"}</definedName>
    <definedName name="_a1" localSheetId="18" hidden="1">{"'Sheet1'!$L$16"}</definedName>
    <definedName name="_a1" localSheetId="19"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localSheetId="11" hidden="1">{"Offgrid",#N/A,FALSE,"OFFGRID";"Region",#N/A,FALSE,"REGION";"Offgrid -2",#N/A,FALSE,"OFFGRID";"WTP",#N/A,FALSE,"WTP";"WTP -2",#N/A,FALSE,"WTP";"Project",#N/A,FALSE,"PROJECT";"Summary -2",#N/A,FALSE,"SUMMARY"}</definedName>
    <definedName name="_a129" localSheetId="14" hidden="1">{"Offgrid",#N/A,FALSE,"OFFGRID";"Region",#N/A,FALSE,"REGION";"Offgrid -2",#N/A,FALSE,"OFFGRID";"WTP",#N/A,FALSE,"WTP";"WTP -2",#N/A,FALSE,"WTP";"Project",#N/A,FALSE,"PROJECT";"Summary -2",#N/A,FALSE,"SUMMARY"}</definedName>
    <definedName name="_a129" localSheetId="15" hidden="1">{"Offgrid",#N/A,FALSE,"OFFGRID";"Region",#N/A,FALSE,"REGION";"Offgrid -2",#N/A,FALSE,"OFFGRID";"WTP",#N/A,FALSE,"WTP";"WTP -2",#N/A,FALSE,"WTP";"Project",#N/A,FALSE,"PROJECT";"Summary -2",#N/A,FALSE,"SUMMARY"}</definedName>
    <definedName name="_a129" localSheetId="16" hidden="1">{"Offgrid",#N/A,FALSE,"OFFGRID";"Region",#N/A,FALSE,"REGION";"Offgrid -2",#N/A,FALSE,"OFFGRID";"WTP",#N/A,FALSE,"WTP";"WTP -2",#N/A,FALSE,"WTP";"Project",#N/A,FALSE,"PROJECT";"Summary -2",#N/A,FALSE,"SUMMARY"}</definedName>
    <definedName name="_a129" localSheetId="17" hidden="1">{"Offgrid",#N/A,FALSE,"OFFGRID";"Region",#N/A,FALSE,"REGION";"Offgrid -2",#N/A,FALSE,"OFFGRID";"WTP",#N/A,FALSE,"WTP";"WTP -2",#N/A,FALSE,"WTP";"Project",#N/A,FALSE,"PROJECT";"Summary -2",#N/A,FALSE,"SUMMARY"}</definedName>
    <definedName name="_a129" localSheetId="18" hidden="1">{"Offgrid",#N/A,FALSE,"OFFGRID";"Region",#N/A,FALSE,"REGION";"Offgrid -2",#N/A,FALSE,"OFFGRID";"WTP",#N/A,FALSE,"WTP";"WTP -2",#N/A,FALSE,"WTP";"Project",#N/A,FALSE,"PROJECT";"Summary -2",#N/A,FALSE,"SUMMARY"}</definedName>
    <definedName name="_a129" localSheetId="19"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localSheetId="11" hidden="1">{"Offgrid",#N/A,FALSE,"OFFGRID";"Region",#N/A,FALSE,"REGION";"Offgrid -2",#N/A,FALSE,"OFFGRID";"WTP",#N/A,FALSE,"WTP";"WTP -2",#N/A,FALSE,"WTP";"Project",#N/A,FALSE,"PROJECT";"Summary -2",#N/A,FALSE,"SUMMARY"}</definedName>
    <definedName name="_a130" localSheetId="14" hidden="1">{"Offgrid",#N/A,FALSE,"OFFGRID";"Region",#N/A,FALSE,"REGION";"Offgrid -2",#N/A,FALSE,"OFFGRID";"WTP",#N/A,FALSE,"WTP";"WTP -2",#N/A,FALSE,"WTP";"Project",#N/A,FALSE,"PROJECT";"Summary -2",#N/A,FALSE,"SUMMARY"}</definedName>
    <definedName name="_a130" localSheetId="15" hidden="1">{"Offgrid",#N/A,FALSE,"OFFGRID";"Region",#N/A,FALSE,"REGION";"Offgrid -2",#N/A,FALSE,"OFFGRID";"WTP",#N/A,FALSE,"WTP";"WTP -2",#N/A,FALSE,"WTP";"Project",#N/A,FALSE,"PROJECT";"Summary -2",#N/A,FALSE,"SUMMARY"}</definedName>
    <definedName name="_a130" localSheetId="16" hidden="1">{"Offgrid",#N/A,FALSE,"OFFGRID";"Region",#N/A,FALSE,"REGION";"Offgrid -2",#N/A,FALSE,"OFFGRID";"WTP",#N/A,FALSE,"WTP";"WTP -2",#N/A,FALSE,"WTP";"Project",#N/A,FALSE,"PROJECT";"Summary -2",#N/A,FALSE,"SUMMARY"}</definedName>
    <definedName name="_a130" localSheetId="17" hidden="1">{"Offgrid",#N/A,FALSE,"OFFGRID";"Region",#N/A,FALSE,"REGION";"Offgrid -2",#N/A,FALSE,"OFFGRID";"WTP",#N/A,FALSE,"WTP";"WTP -2",#N/A,FALSE,"WTP";"Project",#N/A,FALSE,"PROJECT";"Summary -2",#N/A,FALSE,"SUMMARY"}</definedName>
    <definedName name="_a130" localSheetId="18" hidden="1">{"Offgrid",#N/A,FALSE,"OFFGRID";"Region",#N/A,FALSE,"REGION";"Offgrid -2",#N/A,FALSE,"OFFGRID";"WTP",#N/A,FALSE,"WTP";"WTP -2",#N/A,FALSE,"WTP";"Project",#N/A,FALSE,"PROJECT";"Summary -2",#N/A,FALSE,"SUMMARY"}</definedName>
    <definedName name="_a130" localSheetId="1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{"'Sheet1'!$L$16"}</definedName>
    <definedName name="_a2" localSheetId="1" hidden="1">{"'Sheet1'!$L$16"}</definedName>
    <definedName name="_a2" localSheetId="11" hidden="1">{"'Sheet1'!$L$16"}</definedName>
    <definedName name="_a2" localSheetId="14" hidden="1">{"'Sheet1'!$L$16"}</definedName>
    <definedName name="_a2" localSheetId="15" hidden="1">{"'Sheet1'!$L$16"}</definedName>
    <definedName name="_a2" localSheetId="16" hidden="1">{"'Sheet1'!$L$16"}</definedName>
    <definedName name="_a2" localSheetId="17" hidden="1">{"'Sheet1'!$L$16"}</definedName>
    <definedName name="_a2" localSheetId="18" hidden="1">{"'Sheet1'!$L$16"}</definedName>
    <definedName name="_a2" localSheetId="19" hidden="1">{"'Sheet1'!$L$16"}</definedName>
    <definedName name="_a2" hidden="1">{"'Sheet1'!$L$16"}</definedName>
    <definedName name="_atn1" localSheetId="0">#REF!</definedName>
    <definedName name="_atn1" localSheetId="1">#REF!</definedName>
    <definedName name="_atn1">#REF!</definedName>
    <definedName name="_atn10" localSheetId="0">#REF!</definedName>
    <definedName name="_atn10" localSheetId="1">#REF!</definedName>
    <definedName name="_atn10">#REF!</definedName>
    <definedName name="_atn2" localSheetId="0">#REF!</definedName>
    <definedName name="_atn2" localSheetId="1">#REF!</definedName>
    <definedName name="_atn2">#REF!</definedName>
    <definedName name="_atn3" localSheetId="0">#REF!</definedName>
    <definedName name="_atn3" localSheetId="1">#REF!</definedName>
    <definedName name="_atn3">#REF!</definedName>
    <definedName name="_atn4" localSheetId="0">#REF!</definedName>
    <definedName name="_atn4" localSheetId="1">#REF!</definedName>
    <definedName name="_atn4">#REF!</definedName>
    <definedName name="_atn5" localSheetId="0">#REF!</definedName>
    <definedName name="_atn5" localSheetId="1">#REF!</definedName>
    <definedName name="_atn5">#REF!</definedName>
    <definedName name="_atn6" localSheetId="0">#REF!</definedName>
    <definedName name="_atn6" localSheetId="1">#REF!</definedName>
    <definedName name="_atn6">#REF!</definedName>
    <definedName name="_atn7" localSheetId="0">#REF!</definedName>
    <definedName name="_atn7" localSheetId="1">#REF!</definedName>
    <definedName name="_atn7">#REF!</definedName>
    <definedName name="_atn8" localSheetId="0">#REF!</definedName>
    <definedName name="_atn8" localSheetId="1">#REF!</definedName>
    <definedName name="_atn8">#REF!</definedName>
    <definedName name="_atn9" localSheetId="0">#REF!</definedName>
    <definedName name="_atn9" localSheetId="1">#REF!</definedName>
    <definedName name="_atn9">#REF!</definedName>
    <definedName name="_B" localSheetId="0">#REF!</definedName>
    <definedName name="_B" localSheetId="1">#REF!</definedName>
    <definedName name="_B">#REF!</definedName>
    <definedName name="_B1" localSheetId="0" hidden="1">{"'Sheet1'!$L$16"}</definedName>
    <definedName name="_B1" localSheetId="1" hidden="1">{"'Sheet1'!$L$16"}</definedName>
    <definedName name="_B1" localSheetId="11" hidden="1">{"'Sheet1'!$L$16"}</definedName>
    <definedName name="_B1" localSheetId="14" hidden="1">{"'Sheet1'!$L$16"}</definedName>
    <definedName name="_B1" localSheetId="15" hidden="1">{"'Sheet1'!$L$16"}</definedName>
    <definedName name="_B1" localSheetId="16" hidden="1">{"'Sheet1'!$L$16"}</definedName>
    <definedName name="_B1" localSheetId="17" hidden="1">{"'Sheet1'!$L$16"}</definedName>
    <definedName name="_B1" localSheetId="18" hidden="1">{"'Sheet1'!$L$16"}</definedName>
    <definedName name="_B1" localSheetId="19" hidden="1">{"'Sheet1'!$L$16"}</definedName>
    <definedName name="_B1" hidden="1">{"'Sheet1'!$L$16"}</definedName>
    <definedName name="_b4" localSheetId="0" hidden="1">{"'Sheet1'!$L$16"}</definedName>
    <definedName name="_b4" localSheetId="1" hidden="1">{"'Sheet1'!$L$16"}</definedName>
    <definedName name="_b4" localSheetId="11" hidden="1">{"'Sheet1'!$L$16"}</definedName>
    <definedName name="_b4" localSheetId="14" hidden="1">{"'Sheet1'!$L$16"}</definedName>
    <definedName name="_b4" localSheetId="15" hidden="1">{"'Sheet1'!$L$16"}</definedName>
    <definedName name="_b4" localSheetId="16" hidden="1">{"'Sheet1'!$L$16"}</definedName>
    <definedName name="_b4" localSheetId="17" hidden="1">{"'Sheet1'!$L$16"}</definedName>
    <definedName name="_b4" localSheetId="18" hidden="1">{"'Sheet1'!$L$16"}</definedName>
    <definedName name="_b4" localSheetId="19" hidden="1">{"'Sheet1'!$L$16"}</definedName>
    <definedName name="_b4" hidden="1">{"'Sheet1'!$L$16"}</definedName>
    <definedName name="_ba1" localSheetId="0" hidden="1">{#N/A,#N/A,FALSE,"Chi tiÆt"}</definedName>
    <definedName name="_ba1" localSheetId="1" hidden="1">{#N/A,#N/A,FALSE,"Chi tiÆt"}</definedName>
    <definedName name="_ba1" localSheetId="11" hidden="1">{#N/A,#N/A,FALSE,"Chi tiÆt"}</definedName>
    <definedName name="_ba1" localSheetId="14" hidden="1">{#N/A,#N/A,FALSE,"Chi tiÆt"}</definedName>
    <definedName name="_ba1" localSheetId="15" hidden="1">{#N/A,#N/A,FALSE,"Chi tiÆt"}</definedName>
    <definedName name="_ba1" localSheetId="16" hidden="1">{#N/A,#N/A,FALSE,"Chi tiÆt"}</definedName>
    <definedName name="_ba1" localSheetId="17" hidden="1">{#N/A,#N/A,FALSE,"Chi tiÆt"}</definedName>
    <definedName name="_ba1" localSheetId="18" hidden="1">{#N/A,#N/A,FALSE,"Chi tiÆt"}</definedName>
    <definedName name="_ba1" localSheetId="19" hidden="1">{#N/A,#N/A,FALSE,"Chi tiÆt"}</definedName>
    <definedName name="_ba1" hidden="1">{#N/A,#N/A,FALSE,"Chi tiÆt"}</definedName>
    <definedName name="_bac4">#N/A</definedName>
    <definedName name="_bac5">#N/A</definedName>
    <definedName name="_ban1" localSheetId="0">#REF!</definedName>
    <definedName name="_ban1" localSheetId="1">#REF!</definedName>
    <definedName name="_ban1" localSheetId="11">#REF!</definedName>
    <definedName name="_ban1">#REF!</definedName>
    <definedName name="_ban2" localSheetId="0" hidden="1">{"'Sheet1'!$L$16"}</definedName>
    <definedName name="_ban2" localSheetId="1" hidden="1">{"'Sheet1'!$L$16"}</definedName>
    <definedName name="_ban2" localSheetId="7" hidden="1">{"'Sheet1'!$L$16"}</definedName>
    <definedName name="_ban2" localSheetId="8" hidden="1">{"'Sheet1'!$L$16"}</definedName>
    <definedName name="_ban2" localSheetId="11" hidden="1">{"'Sheet1'!$L$16"}</definedName>
    <definedName name="_ban2" localSheetId="14" hidden="1">{"'Sheet1'!$L$16"}</definedName>
    <definedName name="_ban2" localSheetId="15" hidden="1">{"'Sheet1'!$L$16"}</definedName>
    <definedName name="_ban2" localSheetId="16" hidden="1">{"'Sheet1'!$L$16"}</definedName>
    <definedName name="_ban2" localSheetId="17" hidden="1">{"'Sheet1'!$L$16"}</definedName>
    <definedName name="_ban2" localSheetId="18" hidden="1">{"'Sheet1'!$L$16"}</definedName>
    <definedName name="_ban2" localSheetId="19" hidden="1">{"'Sheet1'!$L$16"}</definedName>
    <definedName name="_ban2" hidden="1">{"'Sheet1'!$L$16"}</definedName>
    <definedName name="_bat1" localSheetId="0">#REF!</definedName>
    <definedName name="_bat1" localSheetId="1">#REF!</definedName>
    <definedName name="_bat1">#REF!</definedName>
    <definedName name="_ben10">#N/A</definedName>
    <definedName name="_ben12">#N/A</definedName>
    <definedName name="_boi1" localSheetId="0">#REF!</definedName>
    <definedName name="_boi1" localSheetId="1">#REF!</definedName>
    <definedName name="_boi1" localSheetId="11">#REF!</definedName>
    <definedName name="_boi1">#REF!</definedName>
    <definedName name="_boi2" localSheetId="0">#REF!</definedName>
    <definedName name="_boi2" localSheetId="1">#REF!</definedName>
    <definedName name="_boi2" localSheetId="11">#REF!</definedName>
    <definedName name="_boi2">#REF!</definedName>
    <definedName name="_boi3" localSheetId="0">#REF!</definedName>
    <definedName name="_boi3" localSheetId="1">#REF!</definedName>
    <definedName name="_boi3" localSheetId="11">#REF!</definedName>
    <definedName name="_boi3">#REF!</definedName>
    <definedName name="_boi4" localSheetId="0">#REF!</definedName>
    <definedName name="_boi4" localSheetId="1">#REF!</definedName>
    <definedName name="_boi4">#REF!</definedName>
    <definedName name="_btc20" localSheetId="0">#REF!</definedName>
    <definedName name="_btc20" localSheetId="1">#REF!</definedName>
    <definedName name="_btc20">#REF!</definedName>
    <definedName name="_btc30" localSheetId="0">#REF!</definedName>
    <definedName name="_btc30" localSheetId="1">#REF!</definedName>
    <definedName name="_btc30">#REF!</definedName>
    <definedName name="_btc35" localSheetId="0">#REF!</definedName>
    <definedName name="_btc35" localSheetId="1">#REF!</definedName>
    <definedName name="_btc35">#REF!</definedName>
    <definedName name="_btm10" localSheetId="0">#REF!</definedName>
    <definedName name="_btm10" localSheetId="1">#REF!</definedName>
    <definedName name="_btm10">#REF!</definedName>
    <definedName name="_btm100" localSheetId="0">#REF!</definedName>
    <definedName name="_btm100" localSheetId="1">#REF!</definedName>
    <definedName name="_btm100">#REF!</definedName>
    <definedName name="_BTM150" localSheetId="0">#REF!</definedName>
    <definedName name="_BTM150" localSheetId="1">#REF!</definedName>
    <definedName name="_BTM150">#REF!</definedName>
    <definedName name="_BTM200" localSheetId="0">#REF!</definedName>
    <definedName name="_BTM200" localSheetId="1">#REF!</definedName>
    <definedName name="_BTM200">#REF!</definedName>
    <definedName name="_BTM250" localSheetId="0">#REF!</definedName>
    <definedName name="_BTM250" localSheetId="1">#REF!</definedName>
    <definedName name="_BTM250">#REF!</definedName>
    <definedName name="_btM300" localSheetId="0">#REF!</definedName>
    <definedName name="_btM300" localSheetId="1">#REF!</definedName>
    <definedName name="_btM300">#REF!</definedName>
    <definedName name="_BTM50" localSheetId="0">#REF!</definedName>
    <definedName name="_BTM50" localSheetId="1">#REF!</definedName>
    <definedName name="_BTM50">#REF!</definedName>
    <definedName name="_bua25" localSheetId="0">#REF!</definedName>
    <definedName name="_bua25" localSheetId="1">#REF!</definedName>
    <definedName name="_bua25">#REF!</definedName>
    <definedName name="_Builtin0" localSheetId="0" hidden="1">#REF!</definedName>
    <definedName name="_Builtin0" localSheetId="1" hidden="1">#REF!</definedName>
    <definedName name="_Builtin0" hidden="1">#REF!</definedName>
    <definedName name="_Builtin155" hidden="1">#N/A</definedName>
    <definedName name="_but1" localSheetId="0">#REF!</definedName>
    <definedName name="_but1" localSheetId="1">#REF!</definedName>
    <definedName name="_but1" localSheetId="11">#REF!</definedName>
    <definedName name="_but1">#REF!</definedName>
    <definedName name="_but11" localSheetId="0">#REF!</definedName>
    <definedName name="_but11" localSheetId="1">#REF!</definedName>
    <definedName name="_but11" localSheetId="11">#REF!</definedName>
    <definedName name="_but11">#REF!</definedName>
    <definedName name="_but2" localSheetId="0">#REF!</definedName>
    <definedName name="_but2" localSheetId="1">#REF!</definedName>
    <definedName name="_but2" localSheetId="11">#REF!</definedName>
    <definedName name="_but2">#REF!</definedName>
    <definedName name="_but22" localSheetId="0">#REF!</definedName>
    <definedName name="_but22" localSheetId="1">#REF!</definedName>
    <definedName name="_but22">#REF!</definedName>
    <definedName name="_but3" localSheetId="0">#REF!</definedName>
    <definedName name="_but3" localSheetId="1">#REF!</definedName>
    <definedName name="_but3">#REF!</definedName>
    <definedName name="_but33" localSheetId="0">#REF!</definedName>
    <definedName name="_but33" localSheetId="1">#REF!</definedName>
    <definedName name="_but33">#REF!</definedName>
    <definedName name="_but4" localSheetId="0">#REF!</definedName>
    <definedName name="_but4" localSheetId="1">#REF!</definedName>
    <definedName name="_but4">#REF!</definedName>
    <definedName name="_but44" localSheetId="0">#REF!</definedName>
    <definedName name="_but44" localSheetId="1">#REF!</definedName>
    <definedName name="_but44">#REF!</definedName>
    <definedName name="_but5" localSheetId="0">#REF!</definedName>
    <definedName name="_but5" localSheetId="1">#REF!</definedName>
    <definedName name="_but5">#REF!</definedName>
    <definedName name="_but55" localSheetId="0">#REF!</definedName>
    <definedName name="_but55" localSheetId="1">#REF!</definedName>
    <definedName name="_but55">#REF!</definedName>
    <definedName name="_but6" localSheetId="0">#REF!</definedName>
    <definedName name="_but6" localSheetId="1">#REF!</definedName>
    <definedName name="_but6">#REF!</definedName>
    <definedName name="_but66" localSheetId="0">#REF!</definedName>
    <definedName name="_but66" localSheetId="1">#REF!</definedName>
    <definedName name="_but66">#REF!</definedName>
    <definedName name="_C_Lphi_4ab" localSheetId="0">#REF!</definedName>
    <definedName name="_C_Lphi_4ab" localSheetId="1">#REF!</definedName>
    <definedName name="_C_Lphi_4ab">#REF!</definedName>
    <definedName name="_Can2" localSheetId="0">#REF!</definedName>
    <definedName name="_Can2" localSheetId="1">#REF!</definedName>
    <definedName name="_Can2">#REF!</definedName>
    <definedName name="_cao1" localSheetId="0">#REF!</definedName>
    <definedName name="_cao1" localSheetId="1">#REF!</definedName>
    <definedName name="_cao1">#REF!</definedName>
    <definedName name="_cao2" localSheetId="0">#REF!</definedName>
    <definedName name="_cao2" localSheetId="1">#REF!</definedName>
    <definedName name="_cao2">#REF!</definedName>
    <definedName name="_cao3" localSheetId="0">#REF!</definedName>
    <definedName name="_cao3" localSheetId="1">#REF!</definedName>
    <definedName name="_cao3">#REF!</definedName>
    <definedName name="_cao4" localSheetId="0">#REF!</definedName>
    <definedName name="_cao4" localSheetId="1">#REF!</definedName>
    <definedName name="_cao4">#REF!</definedName>
    <definedName name="_cao5" localSheetId="0">#REF!</definedName>
    <definedName name="_cao5" localSheetId="1">#REF!</definedName>
    <definedName name="_cao5">#REF!</definedName>
    <definedName name="_cao6" localSheetId="0">#REF!</definedName>
    <definedName name="_cao6" localSheetId="1">#REF!</definedName>
    <definedName name="_cao6">#REF!</definedName>
    <definedName name="_cat2" localSheetId="0">#REF!</definedName>
    <definedName name="_cat2" localSheetId="1">#REF!</definedName>
    <definedName name="_cat2">#REF!</definedName>
    <definedName name="_cat3" localSheetId="0">#REF!</definedName>
    <definedName name="_cat3" localSheetId="1">#REF!</definedName>
    <definedName name="_cat3">#REF!</definedName>
    <definedName name="_cat4" localSheetId="0">#REF!</definedName>
    <definedName name="_cat4" localSheetId="1">#REF!</definedName>
    <definedName name="_cat4">#REF!</definedName>
    <definedName name="_cat5" localSheetId="0">#REF!</definedName>
    <definedName name="_cat5" localSheetId="1">#REF!</definedName>
    <definedName name="_cat5">#REF!</definedName>
    <definedName name="_cau10">#N/A</definedName>
    <definedName name="_cau16" localSheetId="11">#REF!</definedName>
    <definedName name="_cau16">'[2]R&amp;P'!$G$225</definedName>
    <definedName name="_cau25" localSheetId="11">#REF!</definedName>
    <definedName name="_cau25">'[2]R&amp;P'!$G$226</definedName>
    <definedName name="_cau40" localSheetId="11">#REF!</definedName>
    <definedName name="_cau40">'[2]R&amp;P'!$G$227</definedName>
    <definedName name="_cau5" localSheetId="0">#REF!</definedName>
    <definedName name="_cau5" localSheetId="1">#REF!</definedName>
    <definedName name="_cau5" localSheetId="11">#REF!</definedName>
    <definedName name="_cau5">#REF!</definedName>
    <definedName name="_cau50" localSheetId="11">#REF!</definedName>
    <definedName name="_cau50">'[2]R&amp;P'!$G$228</definedName>
    <definedName name="_cau60">#N/A</definedName>
    <definedName name="_cau63">#N/A</definedName>
    <definedName name="_cau7">#N/A</definedName>
    <definedName name="_CD2" localSheetId="0" hidden="1">{"'Sheet1'!$L$16"}</definedName>
    <definedName name="_CD2" localSheetId="1" hidden="1">{"'Sheet1'!$L$16"}</definedName>
    <definedName name="_CD2" localSheetId="11" hidden="1">{"'Sheet1'!$L$16"}</definedName>
    <definedName name="_CD2" localSheetId="14" hidden="1">{"'Sheet1'!$L$16"}</definedName>
    <definedName name="_CD2" localSheetId="15" hidden="1">{"'Sheet1'!$L$16"}</definedName>
    <definedName name="_CD2" localSheetId="16" hidden="1">{"'Sheet1'!$L$16"}</definedName>
    <definedName name="_CD2" localSheetId="17" hidden="1">{"'Sheet1'!$L$16"}</definedName>
    <definedName name="_CD2" localSheetId="18" hidden="1">{"'Sheet1'!$L$16"}</definedName>
    <definedName name="_CD2" localSheetId="19" hidden="1">{"'Sheet1'!$L$16"}</definedName>
    <definedName name="_CD2" hidden="1">{"'Sheet1'!$L$16"}</definedName>
    <definedName name="_cep1" localSheetId="0" hidden="1">{"'Sheet1'!$L$16"}</definedName>
    <definedName name="_cep1" localSheetId="1" hidden="1">{"'Sheet1'!$L$16"}</definedName>
    <definedName name="_cep1" localSheetId="11" hidden="1">{"'Sheet1'!$L$16"}</definedName>
    <definedName name="_cep1" localSheetId="14" hidden="1">{"'Sheet1'!$L$16"}</definedName>
    <definedName name="_cep1" localSheetId="15" hidden="1">{"'Sheet1'!$L$16"}</definedName>
    <definedName name="_cep1" localSheetId="16" hidden="1">{"'Sheet1'!$L$16"}</definedName>
    <definedName name="_cep1" localSheetId="17" hidden="1">{"'Sheet1'!$L$16"}</definedName>
    <definedName name="_cep1" localSheetId="18" hidden="1">{"'Sheet1'!$L$16"}</definedName>
    <definedName name="_cep1" localSheetId="19" hidden="1">{"'Sheet1'!$L$16"}</definedName>
    <definedName name="_cep1" hidden="1">{"'Sheet1'!$L$16"}</definedName>
    <definedName name="_chk1" localSheetId="0">#REF!</definedName>
    <definedName name="_chk1" localSheetId="1">#REF!</definedName>
    <definedName name="_chk1">#REF!</definedName>
    <definedName name="_ckn12">#N/A</definedName>
    <definedName name="_CNA50" localSheetId="0">#REF!</definedName>
    <definedName name="_CNA50" localSheetId="1">#REF!</definedName>
    <definedName name="_CNA50" localSheetId="11">#REF!</definedName>
    <definedName name="_CNA50">#REF!</definedName>
    <definedName name="_Coc39" localSheetId="0" hidden="1">{"'Sheet1'!$L$16"}</definedName>
    <definedName name="_Coc39" localSheetId="1" hidden="1">{"'Sheet1'!$L$16"}</definedName>
    <definedName name="_Coc39" localSheetId="11" hidden="1">{"'Sheet1'!$L$16"}</definedName>
    <definedName name="_Coc39" localSheetId="14" hidden="1">{"'Sheet1'!$L$16"}</definedName>
    <definedName name="_Coc39" localSheetId="15" hidden="1">{"'Sheet1'!$L$16"}</definedName>
    <definedName name="_Coc39" localSheetId="16" hidden="1">{"'Sheet1'!$L$16"}</definedName>
    <definedName name="_Coc39" localSheetId="17" hidden="1">{"'Sheet1'!$L$16"}</definedName>
    <definedName name="_Coc39" localSheetId="18" hidden="1">{"'Sheet1'!$L$16"}</definedName>
    <definedName name="_Coc39" localSheetId="19" hidden="1">{"'Sheet1'!$L$16"}</definedName>
    <definedName name="_Coc39" hidden="1">{"'Sheet1'!$L$16"}</definedName>
    <definedName name="_CON1" localSheetId="0">#REF!</definedName>
    <definedName name="_CON1" localSheetId="1">#REF!</definedName>
    <definedName name="_CON1">#REF!</definedName>
    <definedName name="_CON2" localSheetId="0">#REF!</definedName>
    <definedName name="_CON2" localSheetId="1">#REF!</definedName>
    <definedName name="_CON2">#REF!</definedName>
    <definedName name="_cpd1" localSheetId="0">#REF!</definedName>
    <definedName name="_cpd1" localSheetId="1">#REF!</definedName>
    <definedName name="_cpd1">#REF!</definedName>
    <definedName name="_cpd2" localSheetId="0">#REF!</definedName>
    <definedName name="_cpd2" localSheetId="1">#REF!</definedName>
    <definedName name="_cpd2">#REF!</definedName>
    <definedName name="_CPhi_Bhiem" localSheetId="0">#REF!</definedName>
    <definedName name="_CPhi_Bhiem" localSheetId="1">#REF!</definedName>
    <definedName name="_CPhi_Bhiem">#REF!</definedName>
    <definedName name="_CPhi_BQLDA" localSheetId="0">#REF!</definedName>
    <definedName name="_CPhi_BQLDA" localSheetId="1">#REF!</definedName>
    <definedName name="_CPhi_BQLDA">#REF!</definedName>
    <definedName name="_CPhi_DBaoGT" localSheetId="0">#REF!</definedName>
    <definedName name="_CPhi_DBaoGT" localSheetId="1">#REF!</definedName>
    <definedName name="_CPhi_DBaoGT">#REF!</definedName>
    <definedName name="_CPhi_Kdinh" localSheetId="0">#REF!</definedName>
    <definedName name="_CPhi_Kdinh" localSheetId="1">#REF!</definedName>
    <definedName name="_CPhi_Kdinh">#REF!</definedName>
    <definedName name="_CPhi_Nthu_KThanh" localSheetId="0">#REF!</definedName>
    <definedName name="_CPhi_Nthu_KThanh" localSheetId="1">#REF!</definedName>
    <definedName name="_CPhi_Nthu_KThanh">#REF!</definedName>
    <definedName name="_CPhi_QToan" localSheetId="0">#REF!</definedName>
    <definedName name="_CPhi_QToan" localSheetId="1">#REF!</definedName>
    <definedName name="_CPhi_QToan">#REF!</definedName>
    <definedName name="_CPhiTKe_13" localSheetId="0">#REF!</definedName>
    <definedName name="_CPhiTKe_13" localSheetId="1">#REF!</definedName>
    <definedName name="_CPhiTKe_13">#REF!</definedName>
    <definedName name="_ct456789" localSheetId="0">IF(#REF!="","",#REF!*#REF!)</definedName>
    <definedName name="_ct456789" localSheetId="1">IF(#REF!="","",#REF!*#REF!)</definedName>
    <definedName name="_ct456789" localSheetId="14">IF(#REF!="","",#REF!*#REF!)</definedName>
    <definedName name="_ct456789" localSheetId="19">IF(#REF!="","",#REF!*#REF!)</definedName>
    <definedName name="_ct456789">IF(#REF!="","",#REF!*#REF!)</definedName>
    <definedName name="_Cty501" localSheetId="0" hidden="1">{"'Sheet1'!$L$16"}</definedName>
    <definedName name="_Cty501" localSheetId="1" hidden="1">{"'Sheet1'!$L$16"}</definedName>
    <definedName name="_Cty501" localSheetId="7" hidden="1">{"'Sheet1'!$L$16"}</definedName>
    <definedName name="_Cty501" localSheetId="8" hidden="1">{"'Sheet1'!$L$16"}</definedName>
    <definedName name="_Cty501" localSheetId="11" hidden="1">{"'Sheet1'!$L$16"}</definedName>
    <definedName name="_Cty501" localSheetId="14" hidden="1">{"'Sheet1'!$L$16"}</definedName>
    <definedName name="_Cty501" localSheetId="15" hidden="1">{"'Sheet1'!$L$16"}</definedName>
    <definedName name="_Cty501" localSheetId="16" hidden="1">{"'Sheet1'!$L$16"}</definedName>
    <definedName name="_Cty501" localSheetId="17" hidden="1">{"'Sheet1'!$L$16"}</definedName>
    <definedName name="_Cty501" localSheetId="18" hidden="1">{"'Sheet1'!$L$16"}</definedName>
    <definedName name="_Cty501" localSheetId="19" hidden="1">{"'Sheet1'!$L$16"}</definedName>
    <definedName name="_Cty501" hidden="1">{"'Sheet1'!$L$16"}</definedName>
    <definedName name="_CVC1" localSheetId="0">#REF!</definedName>
    <definedName name="_CVC1" localSheetId="1">#REF!</definedName>
    <definedName name="_CVC1">#REF!</definedName>
    <definedName name="_D1" localSheetId="11">#REF!</definedName>
    <definedName name="_D1">[1]SL!$E$5</definedName>
    <definedName name="_d1500" localSheetId="0" hidden="1">{"'Sheet1'!$L$16"}</definedName>
    <definedName name="_d1500" localSheetId="1" hidden="1">{"'Sheet1'!$L$16"}</definedName>
    <definedName name="_d1500" localSheetId="7" hidden="1">{"'Sheet1'!$L$16"}</definedName>
    <definedName name="_d1500" localSheetId="8" hidden="1">{"'Sheet1'!$L$16"}</definedName>
    <definedName name="_d1500" localSheetId="11" hidden="1">{"'Sheet1'!$L$16"}</definedName>
    <definedName name="_d1500" localSheetId="14" hidden="1">{"'Sheet1'!$L$16"}</definedName>
    <definedName name="_d1500" localSheetId="15" hidden="1">{"'Sheet1'!$L$16"}</definedName>
    <definedName name="_d1500" localSheetId="16" hidden="1">{"'Sheet1'!$L$16"}</definedName>
    <definedName name="_d1500" localSheetId="17" hidden="1">{"'Sheet1'!$L$16"}</definedName>
    <definedName name="_d1500" localSheetId="18" hidden="1">{"'Sheet1'!$L$16"}</definedName>
    <definedName name="_d1500" localSheetId="19" hidden="1">{"'Sheet1'!$L$16"}</definedName>
    <definedName name="_d1500" hidden="1">{"'Sheet1'!$L$16"}</definedName>
    <definedName name="_d2" localSheetId="0">#REF!</definedName>
    <definedName name="_d2" localSheetId="1">#REF!</definedName>
    <definedName name="_d2">#REF!</definedName>
    <definedName name="_dai1" localSheetId="0">#REF!</definedName>
    <definedName name="_dai1" localSheetId="1">#REF!</definedName>
    <definedName name="_dai1">#REF!</definedName>
    <definedName name="_dai2" localSheetId="0">#REF!</definedName>
    <definedName name="_dai2" localSheetId="1">#REF!</definedName>
    <definedName name="_dai2">#REF!</definedName>
    <definedName name="_dai3" localSheetId="0">#REF!</definedName>
    <definedName name="_dai3" localSheetId="1">#REF!</definedName>
    <definedName name="_dai3">#REF!</definedName>
    <definedName name="_dai4" localSheetId="0">#REF!</definedName>
    <definedName name="_dai4" localSheetId="1">#REF!</definedName>
    <definedName name="_dai4">#REF!</definedName>
    <definedName name="_dai5" localSheetId="0">#REF!</definedName>
    <definedName name="_dai5" localSheetId="1">#REF!</definedName>
    <definedName name="_dai5">#REF!</definedName>
    <definedName name="_dai6" localSheetId="0">#REF!</definedName>
    <definedName name="_dai6" localSheetId="1">#REF!</definedName>
    <definedName name="_dai6">#REF!</definedName>
    <definedName name="_dam18" localSheetId="0">#REF!</definedName>
    <definedName name="_dam18" localSheetId="1">#REF!</definedName>
    <definedName name="_dam18">#REF!</definedName>
    <definedName name="_dan1" localSheetId="0">#REF!</definedName>
    <definedName name="_dan1" localSheetId="1">#REF!</definedName>
    <definedName name="_dan1">#REF!</definedName>
    <definedName name="_dan2" localSheetId="0">#REF!</definedName>
    <definedName name="_dan2" localSheetId="1">#REF!</definedName>
    <definedName name="_dan2">#REF!</definedName>
    <definedName name="_dao1" localSheetId="0">#REF!</definedName>
    <definedName name="_dao1" localSheetId="1">#REF!</definedName>
    <definedName name="_dao1">#REF!</definedName>
    <definedName name="_dbu1" localSheetId="0">#REF!</definedName>
    <definedName name="_dbu1" localSheetId="1">#REF!</definedName>
    <definedName name="_dbu1">#REF!</definedName>
    <definedName name="_dbu2" localSheetId="0">#REF!</definedName>
    <definedName name="_dbu2" localSheetId="1">#REF!</definedName>
    <definedName name="_dbu2">#REF!</definedName>
    <definedName name="_ddn400" localSheetId="0">#REF!</definedName>
    <definedName name="_ddn400" localSheetId="1">#REF!</definedName>
    <definedName name="_ddn400">#REF!</definedName>
    <definedName name="_ddn600" localSheetId="0">#REF!</definedName>
    <definedName name="_ddn600" localSheetId="1">#REF!</definedName>
    <definedName name="_ddn600">#REF!</definedName>
    <definedName name="_deo1" localSheetId="0">#REF!</definedName>
    <definedName name="_deo1" localSheetId="1">#REF!</definedName>
    <definedName name="_deo1">#REF!</definedName>
    <definedName name="_deo10" localSheetId="0">#REF!</definedName>
    <definedName name="_deo10" localSheetId="1">#REF!</definedName>
    <definedName name="_deo10">#REF!</definedName>
    <definedName name="_deo2" localSheetId="0">#REF!</definedName>
    <definedName name="_deo2" localSheetId="1">#REF!</definedName>
    <definedName name="_deo2">#REF!</definedName>
    <definedName name="_deo3" localSheetId="0">#REF!</definedName>
    <definedName name="_deo3" localSheetId="1">#REF!</definedName>
    <definedName name="_deo3">#REF!</definedName>
    <definedName name="_deo4" localSheetId="0">#REF!</definedName>
    <definedName name="_deo4" localSheetId="1">#REF!</definedName>
    <definedName name="_deo4">#REF!</definedName>
    <definedName name="_deo5" localSheetId="0">#REF!</definedName>
    <definedName name="_deo5" localSheetId="1">#REF!</definedName>
    <definedName name="_deo5">#REF!</definedName>
    <definedName name="_deo6" localSheetId="0">#REF!</definedName>
    <definedName name="_deo6" localSheetId="1">#REF!</definedName>
    <definedName name="_deo6">#REF!</definedName>
    <definedName name="_deo7" localSheetId="0">#REF!</definedName>
    <definedName name="_deo7" localSheetId="1">#REF!</definedName>
    <definedName name="_deo7">#REF!</definedName>
    <definedName name="_deo8" localSheetId="0">#REF!</definedName>
    <definedName name="_deo8" localSheetId="1">#REF!</definedName>
    <definedName name="_deo8">#REF!</definedName>
    <definedName name="_deo9" localSheetId="0">#REF!</definedName>
    <definedName name="_deo9" localSheetId="1">#REF!</definedName>
    <definedName name="_deo9">#REF!</definedName>
    <definedName name="_DGCT" localSheetId="0">#REF!</definedName>
    <definedName name="_DGCT" localSheetId="1">#REF!</definedName>
    <definedName name="_DGCT">#REF!</definedName>
    <definedName name="_E99999" localSheetId="0">#REF!</definedName>
    <definedName name="_E99999" localSheetId="1">#REF!</definedName>
    <definedName name="_E99999">#REF!</definedName>
    <definedName name="_ech2" localSheetId="0">#REF!</definedName>
    <definedName name="_ech2" localSheetId="1">#REF!</definedName>
    <definedName name="_ech2">#REF!</definedName>
    <definedName name="_f5" localSheetId="0" hidden="1">{"'Sheet1'!$L$16"}</definedName>
    <definedName name="_f5" localSheetId="1" hidden="1">{"'Sheet1'!$L$16"}</definedName>
    <definedName name="_f5" localSheetId="11" hidden="1">{"'Sheet1'!$L$16"}</definedName>
    <definedName name="_f5" localSheetId="14" hidden="1">{"'Sheet1'!$L$16"}</definedName>
    <definedName name="_f5" localSheetId="15" hidden="1">{"'Sheet1'!$L$16"}</definedName>
    <definedName name="_f5" localSheetId="16" hidden="1">{"'Sheet1'!$L$16"}</definedName>
    <definedName name="_f5" localSheetId="17" hidden="1">{"'Sheet1'!$L$16"}</definedName>
    <definedName name="_f5" localSheetId="18" hidden="1">{"'Sheet1'!$L$16"}</definedName>
    <definedName name="_f5" localSheetId="19" hidden="1">{"'Sheet1'!$L$16"}</definedName>
    <definedName name="_f5" hidden="1">{"'Sheet1'!$L$16"}</definedName>
    <definedName name="_FIL2" localSheetId="0">#REF!</definedName>
    <definedName name="_FIL2" localSheetId="1">#REF!</definedName>
    <definedName name="_FIL2">#REF!</definedName>
    <definedName name="_Fill" localSheetId="0" hidden="1">#REF!</definedName>
    <definedName name="_Fill" localSheetId="1" hidden="1">#REF!</definedName>
    <definedName name="_Fill" localSheetId="15" hidden="1">#REF!</definedName>
    <definedName name="_Fill" localSheetId="17" hidden="1">#REF!</definedName>
    <definedName name="_Fill" localSheetId="18" hidden="1">#REF!</definedName>
    <definedName name="_Fill" hidden="1">#REF!</definedName>
    <definedName name="_Fill_1">"#REF!"</definedName>
    <definedName name="_xlnm._FilterDatabase" localSheetId="0" hidden="1">#REF!</definedName>
    <definedName name="_xlnm._FilterDatabase" localSheetId="1" hidden="1">#REF!</definedName>
    <definedName name="_xlnm._FilterDatabase" localSheetId="11" hidden="1">'PL10. NSTW'!$A$10:$AV$67</definedName>
    <definedName name="_xlnm._FilterDatabase" localSheetId="12" hidden="1">'PL11. CTPH'!$A$8:$AC$16</definedName>
    <definedName name="_xlnm._FilterDatabase" localSheetId="13" hidden="1">'PL12. ODA'!$A$12:$AY$30</definedName>
    <definedName name="_xlnm._FilterDatabase" localSheetId="14" hidden="1">#REF!</definedName>
    <definedName name="_xlnm._FilterDatabase" localSheetId="15" hidden="1">'PL14. Tien dat'!$A$9:$W$9</definedName>
    <definedName name="_xlnm._FilterDatabase" localSheetId="16" hidden="1">'PL15. DoiungODA-NSTT'!$A$10:$V$10</definedName>
    <definedName name="_xlnm._FilterDatabase" localSheetId="17" hidden="1">'PL16. NSTT'!$A$9:$AP$81</definedName>
    <definedName name="_xlnm._FilterDatabase" localSheetId="18" hidden="1">'PL17. XSKT'!$A$9:$W$13</definedName>
    <definedName name="_xlnm._FilterDatabase" localSheetId="19" hidden="1">#REF!</definedName>
    <definedName name="_xlnm._FilterDatabase" hidden="1">#REF!</definedName>
    <definedName name="_g1">#N/A</definedName>
    <definedName name="_G15" localSheetId="11">#REF!</definedName>
    <definedName name="_G15">[3]XL4Poppy!$C$4</definedName>
    <definedName name="_g2">#N/A</definedName>
    <definedName name="_gis150" localSheetId="0">#REF!</definedName>
    <definedName name="_gis150" localSheetId="1">#REF!</definedName>
    <definedName name="_gis150" localSheetId="11">#REF!</definedName>
    <definedName name="_gis150">#REF!</definedName>
    <definedName name="_Goi8" localSheetId="0" hidden="1">{"'Sheet1'!$L$16"}</definedName>
    <definedName name="_Goi8" localSheetId="1" hidden="1">{"'Sheet1'!$L$16"}</definedName>
    <definedName name="_Goi8" localSheetId="7" hidden="1">{"'Sheet1'!$L$16"}</definedName>
    <definedName name="_Goi8" localSheetId="8" hidden="1">{"'Sheet1'!$L$16"}</definedName>
    <definedName name="_Goi8" localSheetId="11" hidden="1">{"'Sheet1'!$L$16"}</definedName>
    <definedName name="_Goi8" localSheetId="14" hidden="1">{"'Sheet1'!$L$16"}</definedName>
    <definedName name="_Goi8" localSheetId="15" hidden="1">{"'Sheet1'!$L$16"}</definedName>
    <definedName name="_Goi8" localSheetId="16" hidden="1">{"'Sheet1'!$L$16"}</definedName>
    <definedName name="_Goi8" localSheetId="17" hidden="1">{"'Sheet1'!$L$16"}</definedName>
    <definedName name="_Goi8" localSheetId="18" hidden="1">{"'Sheet1'!$L$16"}</definedName>
    <definedName name="_Goi8" localSheetId="19" hidden="1">{"'Sheet1'!$L$16"}</definedName>
    <definedName name="_Goi8" hidden="1">{"'Sheet1'!$L$16"}</definedName>
    <definedName name="_gon4" localSheetId="0">#REF!</definedName>
    <definedName name="_gon4" localSheetId="1">#REF!</definedName>
    <definedName name="_gon4">#REF!</definedName>
    <definedName name="_h1" localSheetId="0" hidden="1">{"'TDTGT (theo Dphuong)'!$A$4:$F$75"}</definedName>
    <definedName name="_h1" localSheetId="1" hidden="1">{"'TDTGT (theo Dphuong)'!$A$4:$F$75"}</definedName>
    <definedName name="_h1" localSheetId="7" hidden="1">{"'Sheet1'!$L$16"}</definedName>
    <definedName name="_h1" localSheetId="8" hidden="1">{"'Sheet1'!$L$16"}</definedName>
    <definedName name="_h1" localSheetId="11" hidden="1">{"'Sheet1'!$L$16"}</definedName>
    <definedName name="_h1" localSheetId="14" hidden="1">{"'Sheet1'!$L$16"}</definedName>
    <definedName name="_h1" localSheetId="15" hidden="1">{"'Sheet1'!$L$16"}</definedName>
    <definedName name="_h1" localSheetId="16" hidden="1">{"'Sheet1'!$L$16"}</definedName>
    <definedName name="_h1" localSheetId="17" hidden="1">{"'Sheet1'!$L$16"}</definedName>
    <definedName name="_h1" localSheetId="18" hidden="1">{"'Sheet1'!$L$16"}</definedName>
    <definedName name="_h1" localSheetId="19" hidden="1">{"'Sheet1'!$L$16"}</definedName>
    <definedName name="_h1" hidden="1">{"'Sheet1'!$L$16"}</definedName>
    <definedName name="_h10" localSheetId="0" hidden="1">{#N/A,#N/A,FALSE,"Chi tiÆt"}</definedName>
    <definedName name="_h10" localSheetId="1" hidden="1">{#N/A,#N/A,FALSE,"Chi tiÆt"}</definedName>
    <definedName name="_h10" localSheetId="7" hidden="1">{#N/A,#N/A,FALSE,"Chi tiÆt"}</definedName>
    <definedName name="_h10" localSheetId="8" hidden="1">{#N/A,#N/A,FALSE,"Chi tiÆt"}</definedName>
    <definedName name="_h10" localSheetId="11" hidden="1">{#N/A,#N/A,FALSE,"Chi tiÆt"}</definedName>
    <definedName name="_h10" localSheetId="14" hidden="1">{#N/A,#N/A,FALSE,"Chi tiÆt"}</definedName>
    <definedName name="_h10" localSheetId="15" hidden="1">{#N/A,#N/A,FALSE,"Chi tiÆt"}</definedName>
    <definedName name="_h10" localSheetId="16" hidden="1">{#N/A,#N/A,FALSE,"Chi tiÆt"}</definedName>
    <definedName name="_h10" localSheetId="17" hidden="1">{#N/A,#N/A,FALSE,"Chi tiÆt"}</definedName>
    <definedName name="_h10" localSheetId="18" hidden="1">{#N/A,#N/A,FALSE,"Chi tiÆt"}</definedName>
    <definedName name="_h10" localSheetId="19" hidden="1">{#N/A,#N/A,FALSE,"Chi tiÆt"}</definedName>
    <definedName name="_h10" hidden="1">{#N/A,#N/A,FALSE,"Chi tiÆt"}</definedName>
    <definedName name="_h2" localSheetId="0" hidden="1">{"'Sheet1'!$L$16"}</definedName>
    <definedName name="_h2" localSheetId="1" hidden="1">{"'Sheet1'!$L$16"}</definedName>
    <definedName name="_h2" localSheetId="7" hidden="1">{"'Sheet1'!$L$16"}</definedName>
    <definedName name="_h2" localSheetId="8" hidden="1">{"'Sheet1'!$L$16"}</definedName>
    <definedName name="_h2" localSheetId="11" hidden="1">{"'Sheet1'!$L$16"}</definedName>
    <definedName name="_h2" localSheetId="14" hidden="1">{"'Sheet1'!$L$16"}</definedName>
    <definedName name="_h2" localSheetId="15" hidden="1">{"'Sheet1'!$L$16"}</definedName>
    <definedName name="_h2" localSheetId="16" hidden="1">{"'Sheet1'!$L$16"}</definedName>
    <definedName name="_h2" localSheetId="17" hidden="1">{"'Sheet1'!$L$16"}</definedName>
    <definedName name="_h2" localSheetId="18" hidden="1">{"'Sheet1'!$L$16"}</definedName>
    <definedName name="_h2" localSheetId="19" hidden="1">{"'Sheet1'!$L$16"}</definedName>
    <definedName name="_h2" hidden="1">{"'Sheet1'!$L$16"}</definedName>
    <definedName name="_h3" localSheetId="0" hidden="1">{"'Sheet1'!$L$16"}</definedName>
    <definedName name="_h3" localSheetId="1" hidden="1">{"'Sheet1'!$L$16"}</definedName>
    <definedName name="_h3" localSheetId="7" hidden="1">{"'Sheet1'!$L$16"}</definedName>
    <definedName name="_h3" localSheetId="8" hidden="1">{"'Sheet1'!$L$16"}</definedName>
    <definedName name="_h3" localSheetId="11" hidden="1">{"'Sheet1'!$L$16"}</definedName>
    <definedName name="_h3" localSheetId="14" hidden="1">{"'Sheet1'!$L$16"}</definedName>
    <definedName name="_h3" localSheetId="15" hidden="1">{"'Sheet1'!$L$16"}</definedName>
    <definedName name="_h3" localSheetId="16" hidden="1">{"'Sheet1'!$L$16"}</definedName>
    <definedName name="_h3" localSheetId="17" hidden="1">{"'Sheet1'!$L$16"}</definedName>
    <definedName name="_h3" localSheetId="18" hidden="1">{"'Sheet1'!$L$16"}</definedName>
    <definedName name="_h3" localSheetId="19" hidden="1">{"'Sheet1'!$L$16"}</definedName>
    <definedName name="_h3" hidden="1">{"'Sheet1'!$L$16"}</definedName>
    <definedName name="_h5" localSheetId="0" hidden="1">{"'Sheet1'!$L$16"}</definedName>
    <definedName name="_h5" localSheetId="1" hidden="1">{"'Sheet1'!$L$16"}</definedName>
    <definedName name="_h5" localSheetId="7" hidden="1">{"'Sheet1'!$L$16"}</definedName>
    <definedName name="_h5" localSheetId="8" hidden="1">{"'Sheet1'!$L$16"}</definedName>
    <definedName name="_h5" localSheetId="11" hidden="1">{"'Sheet1'!$L$16"}</definedName>
    <definedName name="_h5" localSheetId="14" hidden="1">{"'Sheet1'!$L$16"}</definedName>
    <definedName name="_h5" localSheetId="15" hidden="1">{"'Sheet1'!$L$16"}</definedName>
    <definedName name="_h5" localSheetId="16" hidden="1">{"'Sheet1'!$L$16"}</definedName>
    <definedName name="_h5" localSheetId="17" hidden="1">{"'Sheet1'!$L$16"}</definedName>
    <definedName name="_h5" localSheetId="18" hidden="1">{"'Sheet1'!$L$16"}</definedName>
    <definedName name="_h5" localSheetId="19" hidden="1">{"'Sheet1'!$L$16"}</definedName>
    <definedName name="_h5" hidden="1">{"'Sheet1'!$L$16"}</definedName>
    <definedName name="_H500866" localSheetId="0">#REF!</definedName>
    <definedName name="_H500866" localSheetId="1">#REF!</definedName>
    <definedName name="_H500866">#REF!</definedName>
    <definedName name="_h6" localSheetId="0" hidden="1">{"'Sheet1'!$L$16"}</definedName>
    <definedName name="_h6" localSheetId="1" hidden="1">{"'Sheet1'!$L$16"}</definedName>
    <definedName name="_h6" localSheetId="7" hidden="1">{"'Sheet1'!$L$16"}</definedName>
    <definedName name="_h6" localSheetId="8" hidden="1">{"'Sheet1'!$L$16"}</definedName>
    <definedName name="_h6" localSheetId="11" hidden="1">{"'Sheet1'!$L$16"}</definedName>
    <definedName name="_h6" localSheetId="14" hidden="1">{"'Sheet1'!$L$16"}</definedName>
    <definedName name="_h6" localSheetId="15" hidden="1">{"'Sheet1'!$L$16"}</definedName>
    <definedName name="_h6" localSheetId="16" hidden="1">{"'Sheet1'!$L$16"}</definedName>
    <definedName name="_h6" localSheetId="17" hidden="1">{"'Sheet1'!$L$16"}</definedName>
    <definedName name="_h6" localSheetId="18" hidden="1">{"'Sheet1'!$L$16"}</definedName>
    <definedName name="_h6" localSheetId="19" hidden="1">{"'Sheet1'!$L$16"}</definedName>
    <definedName name="_h6" hidden="1">{"'Sheet1'!$L$16"}</definedName>
    <definedName name="_h7" localSheetId="0" hidden="1">{"'Sheet1'!$L$16"}</definedName>
    <definedName name="_h7" localSheetId="1" hidden="1">{"'Sheet1'!$L$16"}</definedName>
    <definedName name="_h7" localSheetId="7" hidden="1">{"'Sheet1'!$L$16"}</definedName>
    <definedName name="_h7" localSheetId="8" hidden="1">{"'Sheet1'!$L$16"}</definedName>
    <definedName name="_h7" localSheetId="11" hidden="1">{"'Sheet1'!$L$16"}</definedName>
    <definedName name="_h7" localSheetId="14" hidden="1">{"'Sheet1'!$L$16"}</definedName>
    <definedName name="_h7" localSheetId="15" hidden="1">{"'Sheet1'!$L$16"}</definedName>
    <definedName name="_h7" localSheetId="16" hidden="1">{"'Sheet1'!$L$16"}</definedName>
    <definedName name="_h7" localSheetId="17" hidden="1">{"'Sheet1'!$L$16"}</definedName>
    <definedName name="_h7" localSheetId="18" hidden="1">{"'Sheet1'!$L$16"}</definedName>
    <definedName name="_h7" localSheetId="19" hidden="1">{"'Sheet1'!$L$16"}</definedName>
    <definedName name="_h7" hidden="1">{"'Sheet1'!$L$16"}</definedName>
    <definedName name="_h8" localSheetId="0" hidden="1">{"'Sheet1'!$L$16"}</definedName>
    <definedName name="_h8" localSheetId="1" hidden="1">{"'Sheet1'!$L$16"}</definedName>
    <definedName name="_h8" localSheetId="7" hidden="1">{"'Sheet1'!$L$16"}</definedName>
    <definedName name="_h8" localSheetId="8" hidden="1">{"'Sheet1'!$L$16"}</definedName>
    <definedName name="_h8" localSheetId="11" hidden="1">{"'Sheet1'!$L$16"}</definedName>
    <definedName name="_h8" localSheetId="14" hidden="1">{"'Sheet1'!$L$16"}</definedName>
    <definedName name="_h8" localSheetId="15" hidden="1">{"'Sheet1'!$L$16"}</definedName>
    <definedName name="_h8" localSheetId="16" hidden="1">{"'Sheet1'!$L$16"}</definedName>
    <definedName name="_h8" localSheetId="17" hidden="1">{"'Sheet1'!$L$16"}</definedName>
    <definedName name="_h8" localSheetId="18" hidden="1">{"'Sheet1'!$L$16"}</definedName>
    <definedName name="_h8" localSheetId="19" hidden="1">{"'Sheet1'!$L$16"}</definedName>
    <definedName name="_h8" hidden="1">{"'Sheet1'!$L$16"}</definedName>
    <definedName name="_h9" localSheetId="0" hidden="1">{"'Sheet1'!$L$16"}</definedName>
    <definedName name="_h9" localSheetId="1" hidden="1">{"'Sheet1'!$L$16"}</definedName>
    <definedName name="_h9" localSheetId="7" hidden="1">{"'Sheet1'!$L$16"}</definedName>
    <definedName name="_h9" localSheetId="8" hidden="1">{"'Sheet1'!$L$16"}</definedName>
    <definedName name="_h9" localSheetId="11" hidden="1">{"'Sheet1'!$L$16"}</definedName>
    <definedName name="_h9" localSheetId="14" hidden="1">{"'Sheet1'!$L$16"}</definedName>
    <definedName name="_h9" localSheetId="15" hidden="1">{"'Sheet1'!$L$16"}</definedName>
    <definedName name="_h9" localSheetId="16" hidden="1">{"'Sheet1'!$L$16"}</definedName>
    <definedName name="_h9" localSheetId="17" hidden="1">{"'Sheet1'!$L$16"}</definedName>
    <definedName name="_h9" localSheetId="18" hidden="1">{"'Sheet1'!$L$16"}</definedName>
    <definedName name="_h9" localSheetId="19" hidden="1">{"'Sheet1'!$L$16"}</definedName>
    <definedName name="_h9" hidden="1">{"'Sheet1'!$L$16"}</definedName>
    <definedName name="_han23">#N/A</definedName>
    <definedName name="_hau1" localSheetId="0">#REF!</definedName>
    <definedName name="_hau1" localSheetId="1">#REF!</definedName>
    <definedName name="_hau1" localSheetId="11">#REF!</definedName>
    <definedName name="_hau1">#REF!</definedName>
    <definedName name="_hau12" localSheetId="0">#REF!</definedName>
    <definedName name="_hau12" localSheetId="1">#REF!</definedName>
    <definedName name="_hau12" localSheetId="11">#REF!</definedName>
    <definedName name="_hau12">#REF!</definedName>
    <definedName name="_hau2" localSheetId="0">#REF!</definedName>
    <definedName name="_hau2" localSheetId="1">#REF!</definedName>
    <definedName name="_hau2" localSheetId="11">#REF!</definedName>
    <definedName name="_hau2">#REF!</definedName>
    <definedName name="_hh1" localSheetId="11">#REF!</definedName>
    <definedName name="_hh1">[4]XL4Poppy!$C$9</definedName>
    <definedName name="_hh2" localSheetId="11">#REF!</definedName>
    <definedName name="_hh2">[4]XL4Poppy!$A$15</definedName>
    <definedName name="_hh3" localSheetId="11">#REF!</definedName>
    <definedName name="_hh3">[4]XL4Poppy!$C$27</definedName>
    <definedName name="_hom2" localSheetId="0">#REF!</definedName>
    <definedName name="_hom2" localSheetId="1">#REF!</definedName>
    <definedName name="_hom2" localSheetId="11">#REF!</definedName>
    <definedName name="_hom2" localSheetId="14">#REF!</definedName>
    <definedName name="_hom2" localSheetId="19">#REF!</definedName>
    <definedName name="_hom2">#REF!</definedName>
    <definedName name="_hsm2">1.1289</definedName>
    <definedName name="_hso2" localSheetId="0">#REF!</definedName>
    <definedName name="_hso2" localSheetId="1">#REF!</definedName>
    <definedName name="_hso2" localSheetId="11">#REF!</definedName>
    <definedName name="_hso2">#REF!</definedName>
    <definedName name="_hu1" localSheetId="0" hidden="1">{"'Sheet1'!$L$16"}</definedName>
    <definedName name="_hu1" localSheetId="1" hidden="1">{"'Sheet1'!$L$16"}</definedName>
    <definedName name="_hu1" localSheetId="7" hidden="1">{"'Sheet1'!$L$16"}</definedName>
    <definedName name="_hu1" localSheetId="8" hidden="1">{"'Sheet1'!$L$16"}</definedName>
    <definedName name="_hu1" localSheetId="11" hidden="1">{"'Sheet1'!$L$16"}</definedName>
    <definedName name="_hu1" localSheetId="14" hidden="1">{"'Sheet1'!$L$16"}</definedName>
    <definedName name="_hu1" localSheetId="15" hidden="1">{"'Sheet1'!$L$16"}</definedName>
    <definedName name="_hu1" localSheetId="16" hidden="1">{"'Sheet1'!$L$16"}</definedName>
    <definedName name="_hu1" localSheetId="17" hidden="1">{"'Sheet1'!$L$16"}</definedName>
    <definedName name="_hu1" localSheetId="18" hidden="1">{"'Sheet1'!$L$16"}</definedName>
    <definedName name="_hu1" localSheetId="19" hidden="1">{"'Sheet1'!$L$16"}</definedName>
    <definedName name="_hu1" hidden="1">{"'Sheet1'!$L$16"}</definedName>
    <definedName name="_hu2" localSheetId="0" hidden="1">{"'Sheet1'!$L$16"}</definedName>
    <definedName name="_hu2" localSheetId="1" hidden="1">{"'Sheet1'!$L$16"}</definedName>
    <definedName name="_hu2" localSheetId="7" hidden="1">{"'Sheet1'!$L$16"}</definedName>
    <definedName name="_hu2" localSheetId="8" hidden="1">{"'Sheet1'!$L$16"}</definedName>
    <definedName name="_hu2" localSheetId="11" hidden="1">{"'Sheet1'!$L$16"}</definedName>
    <definedName name="_hu2" localSheetId="14" hidden="1">{"'Sheet1'!$L$16"}</definedName>
    <definedName name="_hu2" localSheetId="15" hidden="1">{"'Sheet1'!$L$16"}</definedName>
    <definedName name="_hu2" localSheetId="16" hidden="1">{"'Sheet1'!$L$16"}</definedName>
    <definedName name="_hu2" localSheetId="17" hidden="1">{"'Sheet1'!$L$16"}</definedName>
    <definedName name="_hu2" localSheetId="18" hidden="1">{"'Sheet1'!$L$16"}</definedName>
    <definedName name="_hu2" localSheetId="19" hidden="1">{"'Sheet1'!$L$16"}</definedName>
    <definedName name="_hu2" hidden="1">{"'Sheet1'!$L$16"}</definedName>
    <definedName name="_hu5" localSheetId="0" hidden="1">{"'Sheet1'!$L$16"}</definedName>
    <definedName name="_hu5" localSheetId="1" hidden="1">{"'Sheet1'!$L$16"}</definedName>
    <definedName name="_hu5" localSheetId="7" hidden="1">{"'Sheet1'!$L$16"}</definedName>
    <definedName name="_hu5" localSheetId="8" hidden="1">{"'Sheet1'!$L$16"}</definedName>
    <definedName name="_hu5" localSheetId="11" hidden="1">{"'Sheet1'!$L$16"}</definedName>
    <definedName name="_hu5" localSheetId="14" hidden="1">{"'Sheet1'!$L$16"}</definedName>
    <definedName name="_hu5" localSheetId="15" hidden="1">{"'Sheet1'!$L$16"}</definedName>
    <definedName name="_hu5" localSheetId="16" hidden="1">{"'Sheet1'!$L$16"}</definedName>
    <definedName name="_hu5" localSheetId="17" hidden="1">{"'Sheet1'!$L$16"}</definedName>
    <definedName name="_hu5" localSheetId="18" hidden="1">{"'Sheet1'!$L$16"}</definedName>
    <definedName name="_hu5" localSheetId="19" hidden="1">{"'Sheet1'!$L$16"}</definedName>
    <definedName name="_hu5" hidden="1">{"'Sheet1'!$L$16"}</definedName>
    <definedName name="_hu6" localSheetId="0" hidden="1">{"'Sheet1'!$L$16"}</definedName>
    <definedName name="_hu6" localSheetId="1" hidden="1">{"'Sheet1'!$L$16"}</definedName>
    <definedName name="_hu6" localSheetId="7" hidden="1">{"'Sheet1'!$L$16"}</definedName>
    <definedName name="_hu6" localSheetId="8" hidden="1">{"'Sheet1'!$L$16"}</definedName>
    <definedName name="_hu6" localSheetId="11" hidden="1">{"'Sheet1'!$L$16"}</definedName>
    <definedName name="_hu6" localSheetId="14" hidden="1">{"'Sheet1'!$L$16"}</definedName>
    <definedName name="_hu6" localSheetId="15" hidden="1">{"'Sheet1'!$L$16"}</definedName>
    <definedName name="_hu6" localSheetId="16" hidden="1">{"'Sheet1'!$L$16"}</definedName>
    <definedName name="_hu6" localSheetId="17" hidden="1">{"'Sheet1'!$L$16"}</definedName>
    <definedName name="_hu6" localSheetId="18" hidden="1">{"'Sheet1'!$L$16"}</definedName>
    <definedName name="_hu6" localSheetId="19" hidden="1">{"'Sheet1'!$L$16"}</definedName>
    <definedName name="_hu6" hidden="1">{"'Sheet1'!$L$16"}</definedName>
    <definedName name="_hvk1" localSheetId="0">#REF!</definedName>
    <definedName name="_hvk1" localSheetId="1">#REF!</definedName>
    <definedName name="_hvk1">#REF!</definedName>
    <definedName name="_hvk2" localSheetId="0">#REF!</definedName>
    <definedName name="_hvk2" localSheetId="1">#REF!</definedName>
    <definedName name="_hvk2">#REF!</definedName>
    <definedName name="_hvk3" localSheetId="0">#REF!</definedName>
    <definedName name="_hvk3" localSheetId="1">#REF!</definedName>
    <definedName name="_hvk3">#REF!</definedName>
    <definedName name="_isc1">0.035</definedName>
    <definedName name="_isc2">0.02</definedName>
    <definedName name="_isc3">0.054</definedName>
    <definedName name="_JK4" localSheetId="0">#REF!</definedName>
    <definedName name="_JK4" localSheetId="1">#REF!</definedName>
    <definedName name="_JK4" localSheetId="11">#REF!</definedName>
    <definedName name="_JK4">#REF!</definedName>
    <definedName name="_K146" localSheetId="0" hidden="1">{"'Sheet1'!$L$16"}</definedName>
    <definedName name="_K146" localSheetId="1" hidden="1">{"'Sheet1'!$L$16"}</definedName>
    <definedName name="_K146" localSheetId="11" hidden="1">{"'Sheet1'!$L$16"}</definedName>
    <definedName name="_K146" localSheetId="14" hidden="1">{"'Sheet1'!$L$16"}</definedName>
    <definedName name="_K146" localSheetId="15" hidden="1">{"'Sheet1'!$L$16"}</definedName>
    <definedName name="_K146" localSheetId="16" hidden="1">{"'Sheet1'!$L$16"}</definedName>
    <definedName name="_K146" localSheetId="17" hidden="1">{"'Sheet1'!$L$16"}</definedName>
    <definedName name="_K146" localSheetId="18" hidden="1">{"'Sheet1'!$L$16"}</definedName>
    <definedName name="_K146" localSheetId="19" hidden="1">{"'Sheet1'!$L$16"}</definedName>
    <definedName name="_K146" hidden="1">{"'Sheet1'!$L$16"}</definedName>
    <definedName name="_k27" localSheetId="0" hidden="1">{"'Sheet1'!$L$16"}</definedName>
    <definedName name="_k27" localSheetId="1" hidden="1">{"'Sheet1'!$L$16"}</definedName>
    <definedName name="_k27" localSheetId="11" hidden="1">{"'Sheet1'!$L$16"}</definedName>
    <definedName name="_k27" localSheetId="14" hidden="1">{"'Sheet1'!$L$16"}</definedName>
    <definedName name="_k27" localSheetId="15" hidden="1">{"'Sheet1'!$L$16"}</definedName>
    <definedName name="_k27" localSheetId="16" hidden="1">{"'Sheet1'!$L$16"}</definedName>
    <definedName name="_k27" localSheetId="17" hidden="1">{"'Sheet1'!$L$16"}</definedName>
    <definedName name="_k27" localSheetId="18" hidden="1">{"'Sheet1'!$L$16"}</definedName>
    <definedName name="_k27" localSheetId="19" hidden="1">{"'Sheet1'!$L$16"}</definedName>
    <definedName name="_k27" hidden="1">{"'Sheet1'!$L$16"}</definedName>
    <definedName name="_Key1" localSheetId="0" hidden="1">#REF!</definedName>
    <definedName name="_Key1" localSheetId="1" hidden="1">#REF!</definedName>
    <definedName name="_Key1" localSheetId="15" hidden="1">#REF!</definedName>
    <definedName name="_Key1" localSheetId="17" hidden="1">#REF!</definedName>
    <definedName name="_Key1" localSheetId="18" hidden="1">#REF!</definedName>
    <definedName name="_Key1" hidden="1">#REF!</definedName>
    <definedName name="_Key1_1">"#REF!"</definedName>
    <definedName name="_Key2" localSheetId="0" hidden="1">#REF!</definedName>
    <definedName name="_Key2" localSheetId="1" hidden="1">#REF!</definedName>
    <definedName name="_Key2" localSheetId="11" hidden="1">#REF!</definedName>
    <definedName name="_Key2" localSheetId="14" hidden="1">#REF!</definedName>
    <definedName name="_Key2" localSheetId="15" hidden="1">#REF!</definedName>
    <definedName name="_Key2" localSheetId="17" hidden="1">#REF!</definedName>
    <definedName name="_Key2" localSheetId="18" hidden="1">#REF!</definedName>
    <definedName name="_Key2" hidden="1">#REF!</definedName>
    <definedName name="_Key2_1">"#REF!"</definedName>
    <definedName name="_KH08" localSheetId="0" hidden="1">{#N/A,#N/A,FALSE,"Chi tiÆt"}</definedName>
    <definedName name="_KH08" localSheetId="1" hidden="1">{#N/A,#N/A,FALSE,"Chi tiÆt"}</definedName>
    <definedName name="_KH08" localSheetId="11" hidden="1">{#N/A,#N/A,FALSE,"Chi tiÆt"}</definedName>
    <definedName name="_KH08" localSheetId="14" hidden="1">{#N/A,#N/A,FALSE,"Chi tiÆt"}</definedName>
    <definedName name="_KH08" localSheetId="15" hidden="1">{#N/A,#N/A,FALSE,"Chi tiÆt"}</definedName>
    <definedName name="_KH08" localSheetId="16" hidden="1">{#N/A,#N/A,FALSE,"Chi tiÆt"}</definedName>
    <definedName name="_KH08" localSheetId="17" hidden="1">{#N/A,#N/A,FALSE,"Chi tiÆt"}</definedName>
    <definedName name="_KH08" localSheetId="18" hidden="1">{#N/A,#N/A,FALSE,"Chi tiÆt"}</definedName>
    <definedName name="_KH08" localSheetId="19" hidden="1">{#N/A,#N/A,FALSE,"Chi tiÆt"}</definedName>
    <definedName name="_KH08" hidden="1">{#N/A,#N/A,FALSE,"Chi tiÆt"}</definedName>
    <definedName name="_kl1" localSheetId="0">#REF!</definedName>
    <definedName name="_kl1" localSheetId="1">#REF!</definedName>
    <definedName name="_kl1" localSheetId="11">#REF!</definedName>
    <definedName name="_kl1">#REF!</definedName>
    <definedName name="_KL2" localSheetId="0">#REF!</definedName>
    <definedName name="_KL2" localSheetId="1">#REF!</definedName>
    <definedName name="_KL2" localSheetId="11">#REF!</definedName>
    <definedName name="_KL2">#REF!</definedName>
    <definedName name="_KL3" localSheetId="0">#REF!</definedName>
    <definedName name="_KL3" localSheetId="1">#REF!</definedName>
    <definedName name="_KL3" localSheetId="11">#REF!</definedName>
    <definedName name="_KL3">#REF!</definedName>
    <definedName name="_KL4" localSheetId="0">#REF!</definedName>
    <definedName name="_KL4" localSheetId="1">#REF!</definedName>
    <definedName name="_KL4">#REF!</definedName>
    <definedName name="_KL5" localSheetId="0">#REF!</definedName>
    <definedName name="_KL5" localSheetId="1">#REF!</definedName>
    <definedName name="_KL5">#REF!</definedName>
    <definedName name="_KL6" localSheetId="0">#REF!</definedName>
    <definedName name="_KL6" localSheetId="1">#REF!</definedName>
    <definedName name="_KL6">#REF!</definedName>
    <definedName name="_KL7" localSheetId="0">#REF!</definedName>
    <definedName name="_KL7" localSheetId="1">#REF!</definedName>
    <definedName name="_KL7">#REF!</definedName>
    <definedName name="_km03" localSheetId="0" hidden="1">{"'Sheet1'!$L$16"}</definedName>
    <definedName name="_km03" localSheetId="1" hidden="1">{"'Sheet1'!$L$16"}</definedName>
    <definedName name="_km03" localSheetId="11" hidden="1">{"'Sheet1'!$L$16"}</definedName>
    <definedName name="_km03" localSheetId="14" hidden="1">{"'Sheet1'!$L$16"}</definedName>
    <definedName name="_km03" localSheetId="15" hidden="1">{"'Sheet1'!$L$16"}</definedName>
    <definedName name="_km03" localSheetId="16" hidden="1">{"'Sheet1'!$L$16"}</definedName>
    <definedName name="_km03" localSheetId="17" hidden="1">{"'Sheet1'!$L$16"}</definedName>
    <definedName name="_km03" localSheetId="18" hidden="1">{"'Sheet1'!$L$16"}</definedName>
    <definedName name="_km03" localSheetId="19" hidden="1">{"'Sheet1'!$L$16"}</definedName>
    <definedName name="_km03" hidden="1">{"'Sheet1'!$L$16"}</definedName>
    <definedName name="_KM188" localSheetId="0">#REF!</definedName>
    <definedName name="_KM188" localSheetId="1">#REF!</definedName>
    <definedName name="_KM188">#REF!</definedName>
    <definedName name="_km189" localSheetId="0">#REF!</definedName>
    <definedName name="_km189" localSheetId="1">#REF!</definedName>
    <definedName name="_km189">#REF!</definedName>
    <definedName name="_km190" localSheetId="0">#REF!</definedName>
    <definedName name="_km190" localSheetId="1">#REF!</definedName>
    <definedName name="_km190">#REF!</definedName>
    <definedName name="_km191" localSheetId="0">#REF!</definedName>
    <definedName name="_km191" localSheetId="1">#REF!</definedName>
    <definedName name="_km191">#REF!</definedName>
    <definedName name="_km192" localSheetId="0">#REF!</definedName>
    <definedName name="_km192" localSheetId="1">#REF!</definedName>
    <definedName name="_km192">#REF!</definedName>
    <definedName name="_km193" localSheetId="0">#REF!</definedName>
    <definedName name="_km193" localSheetId="1">#REF!</definedName>
    <definedName name="_km193">#REF!</definedName>
    <definedName name="_km194" localSheetId="0">#REF!</definedName>
    <definedName name="_km194" localSheetId="1">#REF!</definedName>
    <definedName name="_km194">#REF!</definedName>
    <definedName name="_km195" localSheetId="0">#REF!</definedName>
    <definedName name="_km195" localSheetId="1">#REF!</definedName>
    <definedName name="_km195">#REF!</definedName>
    <definedName name="_km196" localSheetId="0">#REF!</definedName>
    <definedName name="_km196" localSheetId="1">#REF!</definedName>
    <definedName name="_km196">#REF!</definedName>
    <definedName name="_km197" localSheetId="0">#REF!</definedName>
    <definedName name="_km197" localSheetId="1">#REF!</definedName>
    <definedName name="_km197">#REF!</definedName>
    <definedName name="_km198" localSheetId="0">#REF!</definedName>
    <definedName name="_km198" localSheetId="1">#REF!</definedName>
    <definedName name="_km198">#REF!</definedName>
    <definedName name="_kn12">#N/A</definedName>
    <definedName name="_L" localSheetId="0">#REF!</definedName>
    <definedName name="_L" localSheetId="1">#REF!</definedName>
    <definedName name="_L" localSheetId="11">#REF!</definedName>
    <definedName name="_L">#REF!</definedName>
    <definedName name="_L1" localSheetId="11">#REF!</definedName>
    <definedName name="_L1">[5]XL4Poppy!$C$4</definedName>
    <definedName name="_L6" localSheetId="11">#REF!</definedName>
    <definedName name="_L6">[6]XL4Poppy!$C$31</definedName>
    <definedName name="_Lan1" localSheetId="0" hidden="1">{"'Sheet1'!$L$16"}</definedName>
    <definedName name="_Lan1" localSheetId="1" hidden="1">{"'Sheet1'!$L$16"}</definedName>
    <definedName name="_Lan1" localSheetId="7" hidden="1">{"'Sheet1'!$L$16"}</definedName>
    <definedName name="_Lan1" localSheetId="8" hidden="1">{"'Sheet1'!$L$16"}</definedName>
    <definedName name="_Lan1" localSheetId="11" hidden="1">{"'Sheet1'!$L$16"}</definedName>
    <definedName name="_Lan1" localSheetId="14" hidden="1">{"'Sheet1'!$L$16"}</definedName>
    <definedName name="_Lan1" localSheetId="15" hidden="1">{"'Sheet1'!$L$16"}</definedName>
    <definedName name="_Lan1" localSheetId="16" hidden="1">{"'Sheet1'!$L$16"}</definedName>
    <definedName name="_Lan1" localSheetId="17" hidden="1">{"'Sheet1'!$L$16"}</definedName>
    <definedName name="_Lan1" localSheetId="18" hidden="1">{"'Sheet1'!$L$16"}</definedName>
    <definedName name="_Lan1" localSheetId="19" hidden="1">{"'Sheet1'!$L$16"}</definedName>
    <definedName name="_Lan1" hidden="1">{"'Sheet1'!$L$16"}</definedName>
    <definedName name="_LAN3" localSheetId="0" hidden="1">{"'Sheet1'!$L$16"}</definedName>
    <definedName name="_LAN3" localSheetId="1" hidden="1">{"'Sheet1'!$L$16"}</definedName>
    <definedName name="_LAN3" localSheetId="7" hidden="1">{"'Sheet1'!$L$16"}</definedName>
    <definedName name="_LAN3" localSheetId="8" hidden="1">{"'Sheet1'!$L$16"}</definedName>
    <definedName name="_LAN3" localSheetId="11" hidden="1">{"'Sheet1'!$L$16"}</definedName>
    <definedName name="_LAN3" localSheetId="14" hidden="1">{"'Sheet1'!$L$16"}</definedName>
    <definedName name="_LAN3" localSheetId="15" hidden="1">{"'Sheet1'!$L$16"}</definedName>
    <definedName name="_LAN3" localSheetId="16" hidden="1">{"'Sheet1'!$L$16"}</definedName>
    <definedName name="_LAN3" localSheetId="17" hidden="1">{"'Sheet1'!$L$16"}</definedName>
    <definedName name="_LAN3" localSheetId="18" hidden="1">{"'Sheet1'!$L$16"}</definedName>
    <definedName name="_LAN3" localSheetId="19" hidden="1">{"'Sheet1'!$L$16"}</definedName>
    <definedName name="_LAN3" hidden="1">{"'Sheet1'!$L$16"}</definedName>
    <definedName name="_lap1" localSheetId="0">#REF!</definedName>
    <definedName name="_lap1" localSheetId="1">#REF!</definedName>
    <definedName name="_lap1">#REF!</definedName>
    <definedName name="_lap2" localSheetId="0">#REF!</definedName>
    <definedName name="_lap2" localSheetId="1">#REF!</definedName>
    <definedName name="_lap2">#REF!</definedName>
    <definedName name="_lk2" localSheetId="0" hidden="1">{"'Sheet1'!$L$16"}</definedName>
    <definedName name="_lk2" localSheetId="1" hidden="1">{"'Sheet1'!$L$16"}</definedName>
    <definedName name="_lk2" localSheetId="7" hidden="1">{"'Sheet1'!$L$16"}</definedName>
    <definedName name="_lk2" localSheetId="8" hidden="1">{"'Sheet1'!$L$16"}</definedName>
    <definedName name="_lk2" localSheetId="11" hidden="1">{"'Sheet1'!$L$16"}</definedName>
    <definedName name="_lk2" localSheetId="14" hidden="1">{"'Sheet1'!$L$16"}</definedName>
    <definedName name="_lk2" localSheetId="15" hidden="1">{"'Sheet1'!$L$16"}</definedName>
    <definedName name="_lk2" localSheetId="16" hidden="1">{"'Sheet1'!$L$16"}</definedName>
    <definedName name="_lk2" localSheetId="17" hidden="1">{"'Sheet1'!$L$16"}</definedName>
    <definedName name="_lk2" localSheetId="18" hidden="1">{"'Sheet1'!$L$16"}</definedName>
    <definedName name="_lk2" localSheetId="19" hidden="1">{"'Sheet1'!$L$16"}</definedName>
    <definedName name="_lk2" hidden="1">{"'Sheet1'!$L$16"}</definedName>
    <definedName name="_lop16" localSheetId="0">#REF!</definedName>
    <definedName name="_lop16" localSheetId="1">#REF!</definedName>
    <definedName name="_lop16">#REF!</definedName>
    <definedName name="_lop25" localSheetId="0">#REF!</definedName>
    <definedName name="_lop25" localSheetId="1">#REF!</definedName>
    <definedName name="_lop25">#REF!</definedName>
    <definedName name="_lop9" localSheetId="0">#REF!</definedName>
    <definedName name="_lop9" localSheetId="1">#REF!</definedName>
    <definedName name="_lop9">#REF!</definedName>
    <definedName name="_Ls" localSheetId="0">#REF!</definedName>
    <definedName name="_Ls" localSheetId="1">#REF!</definedName>
    <definedName name="_Ls">#REF!</definedName>
    <definedName name="_lu13" localSheetId="0">#REF!</definedName>
    <definedName name="_lu13" localSheetId="1">#REF!</definedName>
    <definedName name="_lu13">#REF!</definedName>
    <definedName name="_lu8">#N/A</definedName>
    <definedName name="_lu85" localSheetId="0">#REF!</definedName>
    <definedName name="_lu85" localSheetId="1">#REF!</definedName>
    <definedName name="_lu85" localSheetId="11">#REF!</definedName>
    <definedName name="_lu85">#REF!</definedName>
    <definedName name="_M1" localSheetId="11">#REF!</definedName>
    <definedName name="_M1">[5]XL4Poppy!$C$4</definedName>
    <definedName name="_m1233" localSheetId="0" hidden="1">{"'Sheet1'!$L$16"}</definedName>
    <definedName name="_m1233" localSheetId="1" hidden="1">{"'Sheet1'!$L$16"}</definedName>
    <definedName name="_m1233" localSheetId="11" hidden="1">{"'Sheet1'!$L$16"}</definedName>
    <definedName name="_m1233" localSheetId="14" hidden="1">{"'Sheet1'!$L$16"}</definedName>
    <definedName name="_m1233" localSheetId="15" hidden="1">{"'Sheet1'!$L$16"}</definedName>
    <definedName name="_m1233" localSheetId="16" hidden="1">{"'Sheet1'!$L$16"}</definedName>
    <definedName name="_m1233" localSheetId="17" hidden="1">{"'Sheet1'!$L$16"}</definedName>
    <definedName name="_m1233" localSheetId="18" hidden="1">{"'Sheet1'!$L$16"}</definedName>
    <definedName name="_m1233" localSheetId="19" hidden="1">{"'Sheet1'!$L$16"}</definedName>
    <definedName name="_m1233" hidden="1">{"'Sheet1'!$L$16"}</definedName>
    <definedName name="_M2" localSheetId="0" hidden="1">{"'Sheet1'!$L$16"}</definedName>
    <definedName name="_M2" localSheetId="1" hidden="1">{"'Sheet1'!$L$16"}</definedName>
    <definedName name="_M2" localSheetId="7" hidden="1">{"'Sheet1'!$L$16"}</definedName>
    <definedName name="_M2" localSheetId="8" hidden="1">{"'Sheet1'!$L$16"}</definedName>
    <definedName name="_M2" localSheetId="11" hidden="1">{"'Sheet1'!$L$16"}</definedName>
    <definedName name="_M2" localSheetId="14" hidden="1">{"'Sheet1'!$L$16"}</definedName>
    <definedName name="_M2" localSheetId="15" hidden="1">{"'Sheet1'!$L$16"}</definedName>
    <definedName name="_M2" localSheetId="16" hidden="1">{"'Sheet1'!$L$16"}</definedName>
    <definedName name="_M2" localSheetId="17" hidden="1">{"'Sheet1'!$L$16"}</definedName>
    <definedName name="_M2" localSheetId="18" hidden="1">{"'Sheet1'!$L$16"}</definedName>
    <definedName name="_M2" localSheetId="19" hidden="1">{"'Sheet1'!$L$16"}</definedName>
    <definedName name="_M2" hidden="1">{"'Sheet1'!$L$16"}</definedName>
    <definedName name="_M36" localSheetId="0" hidden="1">{"'Sheet1'!$L$16"}</definedName>
    <definedName name="_M36" localSheetId="1" hidden="1">{"'Sheet1'!$L$16"}</definedName>
    <definedName name="_M36" localSheetId="7" hidden="1">{"'Sheet1'!$L$16"}</definedName>
    <definedName name="_M36" localSheetId="8" hidden="1">{"'Sheet1'!$L$16"}</definedName>
    <definedName name="_M36" localSheetId="11" hidden="1">{"'Sheet1'!$L$16"}</definedName>
    <definedName name="_M36" localSheetId="14" hidden="1">{"'Sheet1'!$L$16"}</definedName>
    <definedName name="_M36" localSheetId="15" hidden="1">{"'Sheet1'!$L$16"}</definedName>
    <definedName name="_M36" localSheetId="16" hidden="1">{"'Sheet1'!$L$16"}</definedName>
    <definedName name="_M36" localSheetId="17" hidden="1">{"'Sheet1'!$L$16"}</definedName>
    <definedName name="_M36" localSheetId="18" hidden="1">{"'Sheet1'!$L$16"}</definedName>
    <definedName name="_M36" localSheetId="19" hidden="1">{"'Sheet1'!$L$16"}</definedName>
    <definedName name="_M36" hidden="1">{"'Sheet1'!$L$16"}</definedName>
    <definedName name="_m4" localSheetId="0" hidden="1">{"'Sheet1'!$L$16"}</definedName>
    <definedName name="_m4" localSheetId="1" hidden="1">{"'Sheet1'!$L$16"}</definedName>
    <definedName name="_m4" localSheetId="7" hidden="1">{"'Sheet1'!$L$16"}</definedName>
    <definedName name="_m4" localSheetId="8" hidden="1">{"'Sheet1'!$L$16"}</definedName>
    <definedName name="_m4" localSheetId="11" hidden="1">{"'Sheet1'!$L$16"}</definedName>
    <definedName name="_m4" localSheetId="14" hidden="1">{"'Sheet1'!$L$16"}</definedName>
    <definedName name="_m4" localSheetId="15" hidden="1">{"'Sheet1'!$L$16"}</definedName>
    <definedName name="_m4" localSheetId="16" hidden="1">{"'Sheet1'!$L$16"}</definedName>
    <definedName name="_m4" localSheetId="17" hidden="1">{"'Sheet1'!$L$16"}</definedName>
    <definedName name="_m4" localSheetId="18" hidden="1">{"'Sheet1'!$L$16"}</definedName>
    <definedName name="_m4" localSheetId="19" hidden="1">{"'Sheet1'!$L$16"}</definedName>
    <definedName name="_m4" hidden="1">{"'Sheet1'!$L$16"}</definedName>
    <definedName name="_ma1" localSheetId="0">#REF!</definedName>
    <definedName name="_ma1" localSheetId="1">#REF!</definedName>
    <definedName name="_ma1">#REF!</definedName>
    <definedName name="_ma10" localSheetId="0">#REF!</definedName>
    <definedName name="_ma10" localSheetId="1">#REF!</definedName>
    <definedName name="_ma10">#REF!</definedName>
    <definedName name="_ma2" localSheetId="0">#REF!</definedName>
    <definedName name="_ma2" localSheetId="1">#REF!</definedName>
    <definedName name="_ma2">#REF!</definedName>
    <definedName name="_ma3" localSheetId="0">#REF!</definedName>
    <definedName name="_ma3" localSheetId="1">#REF!</definedName>
    <definedName name="_ma3">#REF!</definedName>
    <definedName name="_ma4" localSheetId="0">#REF!</definedName>
    <definedName name="_ma4" localSheetId="1">#REF!</definedName>
    <definedName name="_ma4">#REF!</definedName>
    <definedName name="_ma5" localSheetId="0">#REF!</definedName>
    <definedName name="_ma5" localSheetId="1">#REF!</definedName>
    <definedName name="_ma5">#REF!</definedName>
    <definedName name="_ma6" localSheetId="0">#REF!</definedName>
    <definedName name="_ma6" localSheetId="1">#REF!</definedName>
    <definedName name="_ma6">#REF!</definedName>
    <definedName name="_ma7" localSheetId="0">#REF!</definedName>
    <definedName name="_ma7" localSheetId="1">#REF!</definedName>
    <definedName name="_ma7">#REF!</definedName>
    <definedName name="_ma8" localSheetId="0">#REF!</definedName>
    <definedName name="_ma8" localSheetId="1">#REF!</definedName>
    <definedName name="_ma8">#REF!</definedName>
    <definedName name="_ma9" localSheetId="0">#REF!</definedName>
    <definedName name="_ma9" localSheetId="1">#REF!</definedName>
    <definedName name="_ma9">#REF!</definedName>
    <definedName name="_MAC12" localSheetId="0">#REF!</definedName>
    <definedName name="_MAC12" localSheetId="1">#REF!</definedName>
    <definedName name="_MAC12">#REF!</definedName>
    <definedName name="_MAC46" localSheetId="0">#REF!</definedName>
    <definedName name="_MAC46" localSheetId="1">#REF!</definedName>
    <definedName name="_MAC46">#REF!</definedName>
    <definedName name="_may2" localSheetId="0">#REF!</definedName>
    <definedName name="_may2" localSheetId="1">#REF!</definedName>
    <definedName name="_may2">#REF!</definedName>
    <definedName name="_may3" localSheetId="0">#REF!</definedName>
    <definedName name="_may3" localSheetId="1">#REF!</definedName>
    <definedName name="_may3">#REF!</definedName>
    <definedName name="_MDL1" localSheetId="0">#REF!</definedName>
    <definedName name="_MDL1" localSheetId="1">#REF!</definedName>
    <definedName name="_MDL1">#REF!</definedName>
    <definedName name="_Mgh2" localSheetId="0">#REF!</definedName>
    <definedName name="_Mgh2" localSheetId="1">#REF!</definedName>
    <definedName name="_Mgh2">#REF!</definedName>
    <definedName name="_mh1" localSheetId="0">#REF!</definedName>
    <definedName name="_mh1" localSheetId="1">#REF!</definedName>
    <definedName name="_mh1">#REF!</definedName>
    <definedName name="_Mh2" localSheetId="0">#REF!</definedName>
    <definedName name="_Mh2" localSheetId="1">#REF!</definedName>
    <definedName name="_Mh2">#REF!</definedName>
    <definedName name="_mh3" localSheetId="0">#REF!</definedName>
    <definedName name="_mh3" localSheetId="1">#REF!</definedName>
    <definedName name="_mh3">#REF!</definedName>
    <definedName name="_mh4" localSheetId="0">#REF!</definedName>
    <definedName name="_mh4" localSheetId="1">#REF!</definedName>
    <definedName name="_mh4">#REF!</definedName>
    <definedName name="_mix6" localSheetId="11">#REF!</definedName>
    <definedName name="_mix6">'[2]R&amp;P'!$G$207</definedName>
    <definedName name="_msl100" localSheetId="0">#REF!</definedName>
    <definedName name="_msl100" localSheetId="1">#REF!</definedName>
    <definedName name="_msl100" localSheetId="11">#REF!</definedName>
    <definedName name="_msl100">#REF!</definedName>
    <definedName name="_msl200" localSheetId="0">#REF!</definedName>
    <definedName name="_msl200" localSheetId="1">#REF!</definedName>
    <definedName name="_msl200">#REF!</definedName>
    <definedName name="_msl250" localSheetId="0">#REF!</definedName>
    <definedName name="_msl250" localSheetId="1">#REF!</definedName>
    <definedName name="_msl250">#REF!</definedName>
    <definedName name="_msl300" localSheetId="0">#REF!</definedName>
    <definedName name="_msl300" localSheetId="1">#REF!</definedName>
    <definedName name="_msl300">#REF!</definedName>
    <definedName name="_msl400" localSheetId="0">#REF!</definedName>
    <definedName name="_msl400" localSheetId="1">#REF!</definedName>
    <definedName name="_msl400">#REF!</definedName>
    <definedName name="_msl800" localSheetId="0">#REF!</definedName>
    <definedName name="_msl800" localSheetId="1">#REF!</definedName>
    <definedName name="_msl800">#REF!</definedName>
    <definedName name="_mt2" localSheetId="0">#REF!</definedName>
    <definedName name="_mt2" localSheetId="1">#REF!</definedName>
    <definedName name="_mt2">#REF!</definedName>
    <definedName name="_mt3" localSheetId="0">#REF!</definedName>
    <definedName name="_mt3" localSheetId="1">#REF!</definedName>
    <definedName name="_mt3">#REF!</definedName>
    <definedName name="_mt4" localSheetId="0">#REF!</definedName>
    <definedName name="_mt4" localSheetId="1">#REF!</definedName>
    <definedName name="_mt4">#REF!</definedName>
    <definedName name="_mt5" localSheetId="0">#REF!</definedName>
    <definedName name="_mt5" localSheetId="1">#REF!</definedName>
    <definedName name="_mt5">#REF!</definedName>
    <definedName name="_mt6" localSheetId="0">#REF!</definedName>
    <definedName name="_mt6" localSheetId="1">#REF!</definedName>
    <definedName name="_mt6">#REF!</definedName>
    <definedName name="_mt7" localSheetId="0">#REF!</definedName>
    <definedName name="_mt7" localSheetId="1">#REF!</definedName>
    <definedName name="_mt7">#REF!</definedName>
    <definedName name="_mt8" localSheetId="0">#REF!</definedName>
    <definedName name="_mt8" localSheetId="1">#REF!</definedName>
    <definedName name="_mt8">#REF!</definedName>
    <definedName name="_mtc1" localSheetId="0">#REF!</definedName>
    <definedName name="_mtc1" localSheetId="1">#REF!</definedName>
    <definedName name="_mtc1">#REF!</definedName>
    <definedName name="_mtc2" localSheetId="0">#REF!</definedName>
    <definedName name="_mtc2" localSheetId="1">#REF!</definedName>
    <definedName name="_mtc2">#REF!</definedName>
    <definedName name="_mtc3" localSheetId="0">#REF!</definedName>
    <definedName name="_mtc3" localSheetId="1">#REF!</definedName>
    <definedName name="_mtc3">#REF!</definedName>
    <definedName name="_MTL12" localSheetId="0" hidden="1">{"'Sheet1'!$L$16"}</definedName>
    <definedName name="_MTL12" localSheetId="1" hidden="1">{"'Sheet1'!$L$16"}</definedName>
    <definedName name="_MTL12" localSheetId="11" hidden="1">{"'Sheet1'!$L$16"}</definedName>
    <definedName name="_MTL12" localSheetId="14" hidden="1">{"'Sheet1'!$L$16"}</definedName>
    <definedName name="_MTL12" localSheetId="15" hidden="1">{"'Sheet1'!$L$16"}</definedName>
    <definedName name="_MTL12" localSheetId="16" hidden="1">{"'Sheet1'!$L$16"}</definedName>
    <definedName name="_MTL12" localSheetId="17" hidden="1">{"'Sheet1'!$L$16"}</definedName>
    <definedName name="_MTL12" localSheetId="18" hidden="1">{"'Sheet1'!$L$16"}</definedName>
    <definedName name="_MTL12" localSheetId="19" hidden="1">{"'Sheet1'!$L$16"}</definedName>
    <definedName name="_MTL12" hidden="1">{"'Sheet1'!$L$16"}</definedName>
    <definedName name="_mui100" localSheetId="0">#REF!</definedName>
    <definedName name="_mui100" localSheetId="1">#REF!</definedName>
    <definedName name="_mui100">#REF!</definedName>
    <definedName name="_mui105" localSheetId="0">#REF!</definedName>
    <definedName name="_mui105" localSheetId="1">#REF!</definedName>
    <definedName name="_mui105">#REF!</definedName>
    <definedName name="_mui108" localSheetId="0">#REF!</definedName>
    <definedName name="_mui108" localSheetId="1">#REF!</definedName>
    <definedName name="_mui108">#REF!</definedName>
    <definedName name="_mui130" localSheetId="0">#REF!</definedName>
    <definedName name="_mui130" localSheetId="1">#REF!</definedName>
    <definedName name="_mui130">#REF!</definedName>
    <definedName name="_mui140" localSheetId="0">#REF!</definedName>
    <definedName name="_mui140" localSheetId="1">#REF!</definedName>
    <definedName name="_mui140">#REF!</definedName>
    <definedName name="_mui160" localSheetId="0">#REF!</definedName>
    <definedName name="_mui160" localSheetId="1">#REF!</definedName>
    <definedName name="_mui160">#REF!</definedName>
    <definedName name="_mui180" localSheetId="0">#REF!</definedName>
    <definedName name="_mui180" localSheetId="1">#REF!</definedName>
    <definedName name="_mui180">#REF!</definedName>
    <definedName name="_mui250" localSheetId="0">#REF!</definedName>
    <definedName name="_mui250" localSheetId="1">#REF!</definedName>
    <definedName name="_mui250">#REF!</definedName>
    <definedName name="_mui271" localSheetId="0">#REF!</definedName>
    <definedName name="_mui271" localSheetId="1">#REF!</definedName>
    <definedName name="_mui271">#REF!</definedName>
    <definedName name="_mui320" localSheetId="0">#REF!</definedName>
    <definedName name="_mui320" localSheetId="1">#REF!</definedName>
    <definedName name="_mui320">#REF!</definedName>
    <definedName name="_mui45" localSheetId="0">#REF!</definedName>
    <definedName name="_mui45" localSheetId="1">#REF!</definedName>
    <definedName name="_mui45">#REF!</definedName>
    <definedName name="_mui50" localSheetId="0">#REF!</definedName>
    <definedName name="_mui50" localSheetId="1">#REF!</definedName>
    <definedName name="_mui50">#REF!</definedName>
    <definedName name="_mui54" localSheetId="0">#REF!</definedName>
    <definedName name="_mui54" localSheetId="1">#REF!</definedName>
    <definedName name="_mui54">#REF!</definedName>
    <definedName name="_mui65" localSheetId="0">#REF!</definedName>
    <definedName name="_mui65" localSheetId="1">#REF!</definedName>
    <definedName name="_mui65">#REF!</definedName>
    <definedName name="_mui75" localSheetId="0">#REF!</definedName>
    <definedName name="_mui75" localSheetId="1">#REF!</definedName>
    <definedName name="_mui75">#REF!</definedName>
    <definedName name="_mui80" localSheetId="0">#REF!</definedName>
    <definedName name="_mui80" localSheetId="1">#REF!</definedName>
    <definedName name="_mui80">#REF!</definedName>
    <definedName name="_mx1" localSheetId="0">#REF!</definedName>
    <definedName name="_mx1" localSheetId="1">#REF!</definedName>
    <definedName name="_mx1">#REF!</definedName>
    <definedName name="_mx2" localSheetId="0">#REF!</definedName>
    <definedName name="_mx2" localSheetId="1">#REF!</definedName>
    <definedName name="_mx2">#REF!</definedName>
    <definedName name="_mx3" localSheetId="0">#REF!</definedName>
    <definedName name="_mx3" localSheetId="1">#REF!</definedName>
    <definedName name="_mx3">#REF!</definedName>
    <definedName name="_mx4" localSheetId="0">#REF!</definedName>
    <definedName name="_mx4" localSheetId="1">#REF!</definedName>
    <definedName name="_mx4">#REF!</definedName>
    <definedName name="_nam1" localSheetId="0" hidden="1">{"'Sheet1'!$L$16"}</definedName>
    <definedName name="_nam1" localSheetId="1" hidden="1">{"'Sheet1'!$L$16"}</definedName>
    <definedName name="_nam1" localSheetId="11" hidden="1">{"'Sheet1'!$L$16"}</definedName>
    <definedName name="_nam1" localSheetId="14" hidden="1">{"'Sheet1'!$L$16"}</definedName>
    <definedName name="_nam1" localSheetId="15" hidden="1">{"'Sheet1'!$L$16"}</definedName>
    <definedName name="_nam1" localSheetId="16" hidden="1">{"'Sheet1'!$L$16"}</definedName>
    <definedName name="_nam1" localSheetId="17" hidden="1">{"'Sheet1'!$L$16"}</definedName>
    <definedName name="_nam1" localSheetId="18" hidden="1">{"'Sheet1'!$L$16"}</definedName>
    <definedName name="_nam1" localSheetId="19" hidden="1">{"'Sheet1'!$L$16"}</definedName>
    <definedName name="_nam1" hidden="1">{"'Sheet1'!$L$16"}</definedName>
    <definedName name="_nam2" localSheetId="0" hidden="1">{#N/A,#N/A,FALSE,"Chi tiÆt"}</definedName>
    <definedName name="_nam2" localSheetId="1" hidden="1">{#N/A,#N/A,FALSE,"Chi tiÆt"}</definedName>
    <definedName name="_nam2" localSheetId="11" hidden="1">{#N/A,#N/A,FALSE,"Chi tiÆt"}</definedName>
    <definedName name="_nam2" localSheetId="14" hidden="1">{#N/A,#N/A,FALSE,"Chi tiÆt"}</definedName>
    <definedName name="_nam2" localSheetId="15" hidden="1">{#N/A,#N/A,FALSE,"Chi tiÆt"}</definedName>
    <definedName name="_nam2" localSheetId="16" hidden="1">{#N/A,#N/A,FALSE,"Chi tiÆt"}</definedName>
    <definedName name="_nam2" localSheetId="17" hidden="1">{#N/A,#N/A,FALSE,"Chi tiÆt"}</definedName>
    <definedName name="_nam2" localSheetId="18" hidden="1">{#N/A,#N/A,FALSE,"Chi tiÆt"}</definedName>
    <definedName name="_nam2" localSheetId="19" hidden="1">{#N/A,#N/A,FALSE,"Chi tiÆt"}</definedName>
    <definedName name="_nam2" hidden="1">{#N/A,#N/A,FALSE,"Chi tiÆt"}</definedName>
    <definedName name="_nam3" localSheetId="0" hidden="1">{"'Sheet1'!$L$16"}</definedName>
    <definedName name="_nam3" localSheetId="1" hidden="1">{"'Sheet1'!$L$16"}</definedName>
    <definedName name="_nam3" localSheetId="11" hidden="1">{"'Sheet1'!$L$16"}</definedName>
    <definedName name="_nam3" localSheetId="14" hidden="1">{"'Sheet1'!$L$16"}</definedName>
    <definedName name="_nam3" localSheetId="15" hidden="1">{"'Sheet1'!$L$16"}</definedName>
    <definedName name="_nam3" localSheetId="16" hidden="1">{"'Sheet1'!$L$16"}</definedName>
    <definedName name="_nam3" localSheetId="17" hidden="1">{"'Sheet1'!$L$16"}</definedName>
    <definedName name="_nam3" localSheetId="18" hidden="1">{"'Sheet1'!$L$16"}</definedName>
    <definedName name="_nam3" localSheetId="19" hidden="1">{"'Sheet1'!$L$16"}</definedName>
    <definedName name="_nam3" hidden="1">{"'Sheet1'!$L$16"}</definedName>
    <definedName name="_nc1" localSheetId="0">#REF!</definedName>
    <definedName name="_nc1" localSheetId="1">#REF!</definedName>
    <definedName name="_nc1">#REF!</definedName>
    <definedName name="_nc10" localSheetId="0">#REF!</definedName>
    <definedName name="_nc10" localSheetId="1">#REF!</definedName>
    <definedName name="_nc10">#REF!</definedName>
    <definedName name="_nc151" localSheetId="0">#REF!</definedName>
    <definedName name="_nc151" localSheetId="1">#REF!</definedName>
    <definedName name="_nc151">#REF!</definedName>
    <definedName name="_nc2" localSheetId="0">#REF!</definedName>
    <definedName name="_nc2" localSheetId="1">#REF!</definedName>
    <definedName name="_nc2">#REF!</definedName>
    <definedName name="_nc3" localSheetId="0">#REF!</definedName>
    <definedName name="_nc3" localSheetId="1">#REF!</definedName>
    <definedName name="_nc3">#REF!</definedName>
    <definedName name="_nc6" localSheetId="0">#REF!</definedName>
    <definedName name="_nc6" localSheetId="1">#REF!</definedName>
    <definedName name="_nc6">#REF!</definedName>
    <definedName name="_nc7" localSheetId="0">#REF!</definedName>
    <definedName name="_nc7" localSheetId="1">#REF!</definedName>
    <definedName name="_nc7">#REF!</definedName>
    <definedName name="_nc8" localSheetId="0">#REF!</definedName>
    <definedName name="_nc8" localSheetId="1">#REF!</definedName>
    <definedName name="_nc8">#REF!</definedName>
    <definedName name="_nc9" localSheetId="0">#REF!</definedName>
    <definedName name="_nc9" localSheetId="1">#REF!</definedName>
    <definedName name="_nc9">#REF!</definedName>
    <definedName name="_NCL100" localSheetId="0">#REF!</definedName>
    <definedName name="_NCL100" localSheetId="1">#REF!</definedName>
    <definedName name="_NCL100">#REF!</definedName>
    <definedName name="_NCL200" localSheetId="0">#REF!</definedName>
    <definedName name="_NCL200" localSheetId="1">#REF!</definedName>
    <definedName name="_NCL200">#REF!</definedName>
    <definedName name="_NCL250" localSheetId="0">#REF!</definedName>
    <definedName name="_NCL250" localSheetId="1">#REF!</definedName>
    <definedName name="_NCL250">#REF!</definedName>
    <definedName name="_nct2" localSheetId="0">#REF!</definedName>
    <definedName name="_nct2" localSheetId="1">#REF!</definedName>
    <definedName name="_nct2">#REF!</definedName>
    <definedName name="_nct3" localSheetId="0">#REF!</definedName>
    <definedName name="_nct3" localSheetId="1">#REF!</definedName>
    <definedName name="_nct3">#REF!</definedName>
    <definedName name="_nct4" localSheetId="0">#REF!</definedName>
    <definedName name="_nct4" localSheetId="1">#REF!</definedName>
    <definedName name="_nct4">#REF!</definedName>
    <definedName name="_nct5" localSheetId="0">#REF!</definedName>
    <definedName name="_nct5" localSheetId="1">#REF!</definedName>
    <definedName name="_nct5">#REF!</definedName>
    <definedName name="_nct6" localSheetId="0">#REF!</definedName>
    <definedName name="_nct6" localSheetId="1">#REF!</definedName>
    <definedName name="_nct6">#REF!</definedName>
    <definedName name="_nct7" localSheetId="0">#REF!</definedName>
    <definedName name="_nct7" localSheetId="1">#REF!</definedName>
    <definedName name="_nct7">#REF!</definedName>
    <definedName name="_nct8" localSheetId="0">#REF!</definedName>
    <definedName name="_nct8" localSheetId="1">#REF!</definedName>
    <definedName name="_nct8">#REF!</definedName>
    <definedName name="_NET2" localSheetId="0">#REF!</definedName>
    <definedName name="_NET2" localSheetId="1">#REF!</definedName>
    <definedName name="_NET2">#REF!</definedName>
    <definedName name="_nh2" localSheetId="0" hidden="1">{#N/A,#N/A,FALSE,"Chi tiÆt"}</definedName>
    <definedName name="_nh2" localSheetId="1" hidden="1">{#N/A,#N/A,FALSE,"Chi tiÆt"}</definedName>
    <definedName name="_nh2" localSheetId="11" hidden="1">{#N/A,#N/A,FALSE,"Chi tiÆt"}</definedName>
    <definedName name="_nh2" localSheetId="14" hidden="1">{#N/A,#N/A,FALSE,"Chi tiÆt"}</definedName>
    <definedName name="_nh2" localSheetId="15" hidden="1">{#N/A,#N/A,FALSE,"Chi tiÆt"}</definedName>
    <definedName name="_nh2" localSheetId="16" hidden="1">{#N/A,#N/A,FALSE,"Chi tiÆt"}</definedName>
    <definedName name="_nh2" localSheetId="17" hidden="1">{#N/A,#N/A,FALSE,"Chi tiÆt"}</definedName>
    <definedName name="_nh2" localSheetId="18" hidden="1">{#N/A,#N/A,FALSE,"Chi tiÆt"}</definedName>
    <definedName name="_nh2" localSheetId="19" hidden="1">{#N/A,#N/A,FALSE,"Chi tiÆt"}</definedName>
    <definedName name="_nh2" hidden="1">{#N/A,#N/A,FALSE,"Chi tiÆt"}</definedName>
    <definedName name="_nin190" localSheetId="0">#REF!</definedName>
    <definedName name="_nin190" localSheetId="1">#REF!</definedName>
    <definedName name="_nin190" localSheetId="11">#REF!</definedName>
    <definedName name="_nin190">#REF!</definedName>
    <definedName name="_NSO2" localSheetId="0" hidden="1">{"'Sheet1'!$L$16"}</definedName>
    <definedName name="_NSO2" localSheetId="1" hidden="1">{"'Sheet1'!$L$16"}</definedName>
    <definedName name="_NSO2" localSheetId="7" hidden="1">{"'Sheet1'!$L$16"}</definedName>
    <definedName name="_NSO2" localSheetId="8" hidden="1">{"'Sheet1'!$L$16"}</definedName>
    <definedName name="_NSO2" localSheetId="11" hidden="1">{"'Sheet1'!$L$16"}</definedName>
    <definedName name="_NSO2" localSheetId="14" hidden="1">{"'Sheet1'!$L$16"}</definedName>
    <definedName name="_NSO2" localSheetId="15" hidden="1">{"'Sheet1'!$L$16"}</definedName>
    <definedName name="_NSO2" localSheetId="16" hidden="1">{"'Sheet1'!$L$16"}</definedName>
    <definedName name="_NSO2" localSheetId="17" hidden="1">{"'Sheet1'!$L$16"}</definedName>
    <definedName name="_NSO2" localSheetId="18" hidden="1">{"'Sheet1'!$L$16"}</definedName>
    <definedName name="_NSO2" localSheetId="19" hidden="1">{"'Sheet1'!$L$16"}</definedName>
    <definedName name="_NSO2" hidden="1">{"'Sheet1'!$L$16"}</definedName>
    <definedName name="_off1" localSheetId="0">#REF!</definedName>
    <definedName name="_off1" localSheetId="1">#REF!</definedName>
    <definedName name="_off1">#REF!</definedName>
    <definedName name="_Order1" hidden="1">255</definedName>
    <definedName name="_Order2" hidden="1">255</definedName>
    <definedName name="_oto12" localSheetId="11">#REF!</definedName>
    <definedName name="_oto12">'[2]R&amp;P'!$G$198</definedName>
    <definedName name="_oto5">#N/A</definedName>
    <definedName name="_oto7">#N/A</definedName>
    <definedName name="_PA3" localSheetId="0" hidden="1">{"'Sheet1'!$L$16"}</definedName>
    <definedName name="_PA3" localSheetId="1" hidden="1">{"'Sheet1'!$L$16"}</definedName>
    <definedName name="_PA3" localSheetId="7" hidden="1">{"'Sheet1'!$L$16"}</definedName>
    <definedName name="_PA3" localSheetId="8" hidden="1">{"'Sheet1'!$L$16"}</definedName>
    <definedName name="_PA3" localSheetId="11" hidden="1">{"'Sheet1'!$L$16"}</definedName>
    <definedName name="_PA3" localSheetId="14" hidden="1">{"'Sheet1'!$L$16"}</definedName>
    <definedName name="_PA3" localSheetId="15" hidden="1">{"'Sheet1'!$L$16"}</definedName>
    <definedName name="_PA3" localSheetId="16" hidden="1">{"'Sheet1'!$L$16"}</definedName>
    <definedName name="_PA3" localSheetId="17" hidden="1">{"'Sheet1'!$L$16"}</definedName>
    <definedName name="_PA3" localSheetId="18" hidden="1">{"'Sheet1'!$L$16"}</definedName>
    <definedName name="_PA3" localSheetId="19" hidden="1">{"'Sheet1'!$L$16"}</definedName>
    <definedName name="_PA3" hidden="1">{"'Sheet1'!$L$16"}</definedName>
    <definedName name="_Parse_Out" localSheetId="0" hidden="1">[7]Quantity!#REF!</definedName>
    <definedName name="_Parse_Out" localSheetId="1" hidden="1">[7]Quantity!#REF!</definedName>
    <definedName name="_Parse_Out" localSheetId="11" hidden="1">#REF!</definedName>
    <definedName name="_Parse_Out" localSheetId="17" hidden="1">#REF!</definedName>
    <definedName name="_Parse_Out" localSheetId="18" hidden="1">#REF!</definedName>
    <definedName name="_Parse_Out" hidden="1">[7]Quantity!#REF!</definedName>
    <definedName name="_pb30" localSheetId="0">#REF!</definedName>
    <definedName name="_pb30" localSheetId="1">#REF!</definedName>
    <definedName name="_pb30" localSheetId="11">#REF!</definedName>
    <definedName name="_pb30" localSheetId="14">#REF!</definedName>
    <definedName name="_pb30" localSheetId="19">#REF!</definedName>
    <definedName name="_pb30">#REF!</definedName>
    <definedName name="_pb80" localSheetId="0">#REF!</definedName>
    <definedName name="_pb80" localSheetId="1">#REF!</definedName>
    <definedName name="_pb80" localSheetId="14">#REF!</definedName>
    <definedName name="_pb80">#REF!</definedName>
    <definedName name="_Ph30" localSheetId="0">#REF!</definedName>
    <definedName name="_Ph30" localSheetId="1">#REF!</definedName>
    <definedName name="_Ph30" localSheetId="14">#REF!</definedName>
    <definedName name="_Ph30">#REF!</definedName>
    <definedName name="_phi10" localSheetId="0">#REF!</definedName>
    <definedName name="_phi10" localSheetId="1">#REF!</definedName>
    <definedName name="_phi10">#REF!</definedName>
    <definedName name="_phi1000" localSheetId="0">#REF!</definedName>
    <definedName name="_phi1000" localSheetId="1">#REF!</definedName>
    <definedName name="_phi1000">#REF!</definedName>
    <definedName name="_phi12" localSheetId="0">#REF!</definedName>
    <definedName name="_phi12" localSheetId="1">#REF!</definedName>
    <definedName name="_phi12">#REF!</definedName>
    <definedName name="_phi14" localSheetId="0">#REF!</definedName>
    <definedName name="_phi14" localSheetId="1">#REF!</definedName>
    <definedName name="_phi14">#REF!</definedName>
    <definedName name="_phi1500" localSheetId="0">#REF!</definedName>
    <definedName name="_phi1500" localSheetId="1">#REF!</definedName>
    <definedName name="_phi1500">#REF!</definedName>
    <definedName name="_phi16" localSheetId="0">#REF!</definedName>
    <definedName name="_phi16" localSheetId="1">#REF!</definedName>
    <definedName name="_phi16">#REF!</definedName>
    <definedName name="_phi18" localSheetId="0">#REF!</definedName>
    <definedName name="_phi18" localSheetId="1">#REF!</definedName>
    <definedName name="_phi18">#REF!</definedName>
    <definedName name="_phi20" localSheetId="0">#REF!</definedName>
    <definedName name="_phi20" localSheetId="1">#REF!</definedName>
    <definedName name="_phi20">#REF!</definedName>
    <definedName name="_phi2000" localSheetId="0">#REF!</definedName>
    <definedName name="_phi2000" localSheetId="1">#REF!</definedName>
    <definedName name="_phi2000">#REF!</definedName>
    <definedName name="_phi22" localSheetId="0">#REF!</definedName>
    <definedName name="_phi22" localSheetId="1">#REF!</definedName>
    <definedName name="_phi22">#REF!</definedName>
    <definedName name="_phi25" localSheetId="0">#REF!</definedName>
    <definedName name="_phi25" localSheetId="1">#REF!</definedName>
    <definedName name="_phi25">#REF!</definedName>
    <definedName name="_phi28" localSheetId="0">#REF!</definedName>
    <definedName name="_phi28" localSheetId="1">#REF!</definedName>
    <definedName name="_phi28">#REF!</definedName>
    <definedName name="_phi50" localSheetId="0">#REF!</definedName>
    <definedName name="_phi50" localSheetId="1">#REF!</definedName>
    <definedName name="_phi50">#REF!</definedName>
    <definedName name="_phi6" localSheetId="0">#REF!</definedName>
    <definedName name="_phi6" localSheetId="1">#REF!</definedName>
    <definedName name="_phi6">#REF!</definedName>
    <definedName name="_phi750" localSheetId="0">#REF!</definedName>
    <definedName name="_phi750" localSheetId="1">#REF!</definedName>
    <definedName name="_phi750">#REF!</definedName>
    <definedName name="_phi8" localSheetId="0">#REF!</definedName>
    <definedName name="_phi8" localSheetId="1">#REF!</definedName>
    <definedName name="_phi8">#REF!</definedName>
    <definedName name="_phu2" localSheetId="0" hidden="1">{"'Sheet1'!$L$16"}</definedName>
    <definedName name="_phu2" localSheetId="1" hidden="1">{"'Sheet1'!$L$16"}</definedName>
    <definedName name="_phu2" localSheetId="11" hidden="1">{"'Sheet1'!$L$16"}</definedName>
    <definedName name="_phu2" localSheetId="14" hidden="1">{"'Sheet1'!$L$16"}</definedName>
    <definedName name="_phu2" localSheetId="15" hidden="1">{"'Sheet1'!$L$16"}</definedName>
    <definedName name="_phu2" localSheetId="16" hidden="1">{"'Sheet1'!$L$16"}</definedName>
    <definedName name="_phu2" localSheetId="17" hidden="1">{"'Sheet1'!$L$16"}</definedName>
    <definedName name="_phu2" localSheetId="18" hidden="1">{"'Sheet1'!$L$16"}</definedName>
    <definedName name="_phu2" localSheetId="19" hidden="1">{"'Sheet1'!$L$16"}</definedName>
    <definedName name="_phu2" hidden="1">{"'Sheet1'!$L$16"}</definedName>
    <definedName name="_phu3" localSheetId="0" hidden="1">{"'Sheet1'!$L$16"}</definedName>
    <definedName name="_phu3" localSheetId="1" hidden="1">{"'Sheet1'!$L$16"}</definedName>
    <definedName name="_phu3" localSheetId="11" hidden="1">{"'Sheet1'!$L$16"}</definedName>
    <definedName name="_phu3" localSheetId="14" hidden="1">{"'Sheet1'!$L$16"}</definedName>
    <definedName name="_phu3" localSheetId="15" hidden="1">{"'Sheet1'!$L$16"}</definedName>
    <definedName name="_phu3" localSheetId="16" hidden="1">{"'Sheet1'!$L$16"}</definedName>
    <definedName name="_phu3" localSheetId="17" hidden="1">{"'Sheet1'!$L$16"}</definedName>
    <definedName name="_phu3" localSheetId="18" hidden="1">{"'Sheet1'!$L$16"}</definedName>
    <definedName name="_phu3" localSheetId="19" hidden="1">{"'Sheet1'!$L$16"}</definedName>
    <definedName name="_phu3" hidden="1">{"'Sheet1'!$L$16"}</definedName>
    <definedName name="_PL1" localSheetId="0">#REF!</definedName>
    <definedName name="_PL1" localSheetId="1">#REF!</definedName>
    <definedName name="_PL1">#REF!</definedName>
    <definedName name="_PL1242" localSheetId="0">#REF!</definedName>
    <definedName name="_PL1242" localSheetId="1">#REF!</definedName>
    <definedName name="_PL1242">#REF!</definedName>
    <definedName name="_Pl2" localSheetId="0" hidden="1">{"'Sheet1'!$L$16"}</definedName>
    <definedName name="_Pl2" localSheetId="1" hidden="1">{"'Sheet1'!$L$16"}</definedName>
    <definedName name="_Pl2" localSheetId="11" hidden="1">{"'Sheet1'!$L$16"}</definedName>
    <definedName name="_Pl2" localSheetId="14" hidden="1">{"'Sheet1'!$L$16"}</definedName>
    <definedName name="_Pl2" localSheetId="15" hidden="1">{"'Sheet1'!$L$16"}</definedName>
    <definedName name="_Pl2" localSheetId="16" hidden="1">{"'Sheet1'!$L$16"}</definedName>
    <definedName name="_Pl2" localSheetId="17" hidden="1">{"'Sheet1'!$L$16"}</definedName>
    <definedName name="_Pl2" localSheetId="18" hidden="1">{"'Sheet1'!$L$16"}</definedName>
    <definedName name="_Pl2" localSheetId="19" hidden="1">{"'Sheet1'!$L$16"}</definedName>
    <definedName name="_Pl2" hidden="1">{"'Sheet1'!$L$16"}</definedName>
    <definedName name="_PL3" localSheetId="0" hidden="1">#REF!</definedName>
    <definedName name="_PL3" localSheetId="1" hidden="1">#REF!</definedName>
    <definedName name="_PL3" localSheetId="15" hidden="1">#REF!</definedName>
    <definedName name="_PL3" localSheetId="17" hidden="1">#REF!</definedName>
    <definedName name="_PL3" localSheetId="18" hidden="1">#REF!</definedName>
    <definedName name="_PL3" hidden="1">#REF!</definedName>
    <definedName name="_PXB80" localSheetId="0">#REF!</definedName>
    <definedName name="_PXB80" localSheetId="1">#REF!</definedName>
    <definedName name="_PXB80">#REF!</definedName>
    <definedName name="_qa7" localSheetId="0">#REF!</definedName>
    <definedName name="_qa7" localSheetId="1">#REF!</definedName>
    <definedName name="_qa7">#REF!</definedName>
    <definedName name="_qh1" localSheetId="0">#REF!</definedName>
    <definedName name="_qh1" localSheetId="1">#REF!</definedName>
    <definedName name="_qh1">#REF!</definedName>
    <definedName name="_qh2" localSheetId="0">#REF!</definedName>
    <definedName name="_qh2" localSheetId="1">#REF!</definedName>
    <definedName name="_qh2">#REF!</definedName>
    <definedName name="_qh3" localSheetId="0">#REF!</definedName>
    <definedName name="_qh3" localSheetId="1">#REF!</definedName>
    <definedName name="_qh3">#REF!</definedName>
    <definedName name="_qH30" localSheetId="0">#REF!</definedName>
    <definedName name="_qH30" localSheetId="1">#REF!</definedName>
    <definedName name="_qH30">#REF!</definedName>
    <definedName name="_qh4" localSheetId="0">#REF!</definedName>
    <definedName name="_qh4" localSheetId="1">#REF!</definedName>
    <definedName name="_qh4">#REF!</definedName>
    <definedName name="_QL10" localSheetId="0">#REF!</definedName>
    <definedName name="_QL10" localSheetId="1">#REF!</definedName>
    <definedName name="_QL10">#REF!</definedName>
    <definedName name="_qt1" localSheetId="0">#REF!</definedName>
    <definedName name="_qt1" localSheetId="1">#REF!</definedName>
    <definedName name="_qt1">#REF!</definedName>
    <definedName name="_qt2" localSheetId="0">#REF!</definedName>
    <definedName name="_qt2" localSheetId="1">#REF!</definedName>
    <definedName name="_qt2">#REF!</definedName>
    <definedName name="_qx1" localSheetId="0">#REF!</definedName>
    <definedName name="_qx1" localSheetId="1">#REF!</definedName>
    <definedName name="_qx1">#REF!</definedName>
    <definedName name="_qx2" localSheetId="0">#REF!</definedName>
    <definedName name="_qx2" localSheetId="1">#REF!</definedName>
    <definedName name="_qx2">#REF!</definedName>
    <definedName name="_qx3" localSheetId="0">#REF!</definedName>
    <definedName name="_qx3" localSheetId="1">#REF!</definedName>
    <definedName name="_qx3">#REF!</definedName>
    <definedName name="_qx4" localSheetId="0">#REF!</definedName>
    <definedName name="_qx4" localSheetId="1">#REF!</definedName>
    <definedName name="_qx4">#REF!</definedName>
    <definedName name="_qXB80" localSheetId="0">#REF!</definedName>
    <definedName name="_qXB80" localSheetId="1">#REF!</definedName>
    <definedName name="_qXB80">#REF!</definedName>
    <definedName name="_R">#N/A</definedName>
    <definedName name="_rai100">#N/A</definedName>
    <definedName name="_rai20">#N/A</definedName>
    <definedName name="_RF3" localSheetId="0">#REF!</definedName>
    <definedName name="_RF3" localSheetId="1">#REF!</definedName>
    <definedName name="_RF3" localSheetId="11">#REF!</definedName>
    <definedName name="_RF3">#REF!</definedName>
    <definedName name="_rp95" localSheetId="0">#REF!</definedName>
    <definedName name="_rp95" localSheetId="1">#REF!</definedName>
    <definedName name="_rp95" localSheetId="11">#REF!</definedName>
    <definedName name="_rp95">#REF!</definedName>
    <definedName name="_rt1" localSheetId="0">#REF!</definedName>
    <definedName name="_rt1" localSheetId="1">#REF!</definedName>
    <definedName name="_rt1" localSheetId="11">#REF!</definedName>
    <definedName name="_rt1">#REF!</definedName>
    <definedName name="_s6" localSheetId="0">{"ÿÿÿÿÿ"}</definedName>
    <definedName name="_s6" localSheetId="1">{"ÿÿÿÿÿ"}</definedName>
    <definedName name="_s6" localSheetId="7">{"ÿÿÿÿÿ"}</definedName>
    <definedName name="_s6" localSheetId="8">{"ÿÿÿÿÿ"}</definedName>
    <definedName name="_s6" localSheetId="11">{"ÿÿÿÿÿ"}</definedName>
    <definedName name="_s6" localSheetId="14">{"ÿÿÿÿÿ"}</definedName>
    <definedName name="_s6" localSheetId="19">{"ÿÿÿÿÿ"}</definedName>
    <definedName name="_s6">{"ÿÿÿÿÿ"}</definedName>
    <definedName name="_san108" localSheetId="11">#REF!</definedName>
    <definedName name="_san108">'[2]R&amp;P'!$G$160</definedName>
    <definedName name="_san180" localSheetId="0">#REF!</definedName>
    <definedName name="_san180" localSheetId="1">#REF!</definedName>
    <definedName name="_san180" localSheetId="11">#REF!</definedName>
    <definedName name="_san180">#REF!</definedName>
    <definedName name="_san250" localSheetId="0">#REF!</definedName>
    <definedName name="_san250" localSheetId="1">#REF!</definedName>
    <definedName name="_san250">#REF!</definedName>
    <definedName name="_san54" localSheetId="0">#REF!</definedName>
    <definedName name="_san54" localSheetId="1">#REF!</definedName>
    <definedName name="_san54">#REF!</definedName>
    <definedName name="_san90" localSheetId="0">#REF!</definedName>
    <definedName name="_san90" localSheetId="1">#REF!</definedName>
    <definedName name="_san90">#REF!</definedName>
    <definedName name="_sat10" localSheetId="0">#REF!</definedName>
    <definedName name="_sat10" localSheetId="1">#REF!</definedName>
    <definedName name="_sat10">#REF!</definedName>
    <definedName name="_sat12" localSheetId="0">#REF!</definedName>
    <definedName name="_sat12" localSheetId="1">#REF!</definedName>
    <definedName name="_sat12">#REF!</definedName>
    <definedName name="_sat14" localSheetId="0">#REF!</definedName>
    <definedName name="_sat14" localSheetId="1">#REF!</definedName>
    <definedName name="_sat14">#REF!</definedName>
    <definedName name="_sat16" localSheetId="0">#REF!</definedName>
    <definedName name="_sat16" localSheetId="1">#REF!</definedName>
    <definedName name="_sat16">#REF!</definedName>
    <definedName name="_sat20" localSheetId="0">#REF!</definedName>
    <definedName name="_sat20" localSheetId="1">#REF!</definedName>
    <definedName name="_sat20">#REF!</definedName>
    <definedName name="_Sat27" localSheetId="0">#REF!</definedName>
    <definedName name="_Sat27" localSheetId="1">#REF!</definedName>
    <definedName name="_Sat27">#REF!</definedName>
    <definedName name="_Sat6" localSheetId="0">#REF!</definedName>
    <definedName name="_Sat6" localSheetId="1">#REF!</definedName>
    <definedName name="_Sat6">#REF!</definedName>
    <definedName name="_sat8" localSheetId="0">#REF!</definedName>
    <definedName name="_sat8" localSheetId="1">#REF!</definedName>
    <definedName name="_sat8">#REF!</definedName>
    <definedName name="_sc1" localSheetId="0">#REF!</definedName>
    <definedName name="_sc1" localSheetId="1">#REF!</definedName>
    <definedName name="_sc1">#REF!</definedName>
    <definedName name="_SC2" localSheetId="0">#REF!</definedName>
    <definedName name="_SC2" localSheetId="1">#REF!</definedName>
    <definedName name="_SC2">#REF!</definedName>
    <definedName name="_sc3" localSheetId="0">#REF!</definedName>
    <definedName name="_sc3" localSheetId="1">#REF!</definedName>
    <definedName name="_sc3">#REF!</definedName>
    <definedName name="_Sdd24" localSheetId="0">#REF!</definedName>
    <definedName name="_Sdd24" localSheetId="1">#REF!</definedName>
    <definedName name="_Sdd24">#REF!</definedName>
    <definedName name="_Sdd33" localSheetId="0">#REF!</definedName>
    <definedName name="_Sdd33" localSheetId="1">#REF!</definedName>
    <definedName name="_Sdd33">#REF!</definedName>
    <definedName name="_Sdh24" localSheetId="0">#REF!</definedName>
    <definedName name="_Sdh24" localSheetId="1">#REF!</definedName>
    <definedName name="_Sdh24">#REF!</definedName>
    <definedName name="_Sdh33" localSheetId="0">#REF!</definedName>
    <definedName name="_Sdh33" localSheetId="1">#REF!</definedName>
    <definedName name="_Sdh33">#REF!</definedName>
    <definedName name="_sl2">#N/A</definedName>
    <definedName name="_slg1" localSheetId="0">#REF!</definedName>
    <definedName name="_slg1" localSheetId="1">#REF!</definedName>
    <definedName name="_slg1" localSheetId="11">#REF!</definedName>
    <definedName name="_slg1">#REF!</definedName>
    <definedName name="_slg2" localSheetId="0">#REF!</definedName>
    <definedName name="_slg2" localSheetId="1">#REF!</definedName>
    <definedName name="_slg2" localSheetId="11">#REF!</definedName>
    <definedName name="_slg2">#REF!</definedName>
    <definedName name="_slg3" localSheetId="0">#REF!</definedName>
    <definedName name="_slg3" localSheetId="1">#REF!</definedName>
    <definedName name="_slg3" localSheetId="11">#REF!</definedName>
    <definedName name="_slg3">#REF!</definedName>
    <definedName name="_slg4" localSheetId="0">#REF!</definedName>
    <definedName name="_slg4" localSheetId="1">#REF!</definedName>
    <definedName name="_slg4">#REF!</definedName>
    <definedName name="_slg5" localSheetId="0">#REF!</definedName>
    <definedName name="_slg5" localSheetId="1">#REF!</definedName>
    <definedName name="_slg5">#REF!</definedName>
    <definedName name="_slg6" localSheetId="0">#REF!</definedName>
    <definedName name="_slg6" localSheetId="1">#REF!</definedName>
    <definedName name="_slg6">#REF!</definedName>
    <definedName name="_SN3" localSheetId="0">#REF!</definedName>
    <definedName name="_SN3" localSheetId="1">#REF!</definedName>
    <definedName name="_SN3">#REF!</definedName>
    <definedName name="_so1517" localSheetId="0">#REF!</definedName>
    <definedName name="_so1517" localSheetId="1">#REF!</definedName>
    <definedName name="_so1517">#REF!</definedName>
    <definedName name="_so1717" localSheetId="0">#REF!</definedName>
    <definedName name="_so1717" localSheetId="1">#REF!</definedName>
    <definedName name="_so1717">#REF!</definedName>
    <definedName name="_SOC10">0.3456</definedName>
    <definedName name="_SOC8">0.2827</definedName>
    <definedName name="_soi2" localSheetId="0">#REF!</definedName>
    <definedName name="_soi2" localSheetId="1">#REF!</definedName>
    <definedName name="_soi2" localSheetId="11">#REF!</definedName>
    <definedName name="_soi2">#REF!</definedName>
    <definedName name="_soi3" localSheetId="0">#REF!</definedName>
    <definedName name="_soi3" localSheetId="1">#REF!</definedName>
    <definedName name="_soi3" localSheetId="11">#REF!</definedName>
    <definedName name="_soi3">#REF!</definedName>
    <definedName name="_Sort" localSheetId="0" hidden="1">#REF!</definedName>
    <definedName name="_Sort" localSheetId="1" hidden="1">#REF!</definedName>
    <definedName name="_Sort" localSheetId="14" hidden="1">#REF!</definedName>
    <definedName name="_Sort" localSheetId="15" hidden="1">#REF!</definedName>
    <definedName name="_Sort" localSheetId="17" hidden="1">#REF!</definedName>
    <definedName name="_Sort" localSheetId="18"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 localSheetId="0">#REF!</definedName>
    <definedName name="_Stb24" localSheetId="1">#REF!</definedName>
    <definedName name="_Stb24" localSheetId="11">#REF!</definedName>
    <definedName name="_Stb24">#REF!</definedName>
    <definedName name="_Stb33" localSheetId="0">#REF!</definedName>
    <definedName name="_Stb33" localSheetId="1">#REF!</definedName>
    <definedName name="_Stb33" localSheetId="11">#REF!</definedName>
    <definedName name="_Stb33">#REF!</definedName>
    <definedName name="_sua20" localSheetId="0">#REF!</definedName>
    <definedName name="_sua20" localSheetId="1">#REF!</definedName>
    <definedName name="_sua20" localSheetId="11">#REF!</definedName>
    <definedName name="_sua20">#REF!</definedName>
    <definedName name="_sua30" localSheetId="0">#REF!</definedName>
    <definedName name="_sua30" localSheetId="1">#REF!</definedName>
    <definedName name="_sua30">#REF!</definedName>
    <definedName name="_T12" localSheetId="0" hidden="1">{"'Sheet1'!$L$16"}</definedName>
    <definedName name="_T12" localSheetId="1" hidden="1">{"'Sheet1'!$L$16"}</definedName>
    <definedName name="_T12" localSheetId="11" hidden="1">{"'Sheet1'!$L$16"}</definedName>
    <definedName name="_T12" localSheetId="14" hidden="1">{"'Sheet1'!$L$16"}</definedName>
    <definedName name="_T12" localSheetId="15" hidden="1">{"'Sheet1'!$L$16"}</definedName>
    <definedName name="_T12" localSheetId="16" hidden="1">{"'Sheet1'!$L$16"}</definedName>
    <definedName name="_T12" localSheetId="17" hidden="1">{"'Sheet1'!$L$16"}</definedName>
    <definedName name="_T12" localSheetId="18" hidden="1">{"'Sheet1'!$L$16"}</definedName>
    <definedName name="_T12" localSheetId="19" hidden="1">{"'Sheet1'!$L$16"}</definedName>
    <definedName name="_T12" hidden="1">{"'Sheet1'!$L$16"}</definedName>
    <definedName name="_ta1" localSheetId="0">#REF!</definedName>
    <definedName name="_ta1" localSheetId="1">#REF!</definedName>
    <definedName name="_ta1">#REF!</definedName>
    <definedName name="_ta2" localSheetId="0">#REF!</definedName>
    <definedName name="_ta2" localSheetId="1">#REF!</definedName>
    <definedName name="_ta2">#REF!</definedName>
    <definedName name="_ta3" localSheetId="0">#REF!</definedName>
    <definedName name="_ta3" localSheetId="1">#REF!</definedName>
    <definedName name="_ta3">#REF!</definedName>
    <definedName name="_ta4" localSheetId="0">#REF!</definedName>
    <definedName name="_ta4" localSheetId="1">#REF!</definedName>
    <definedName name="_ta4">#REF!</definedName>
    <definedName name="_ta5" localSheetId="0">#REF!</definedName>
    <definedName name="_ta5" localSheetId="1">#REF!</definedName>
    <definedName name="_ta5">#REF!</definedName>
    <definedName name="_ta6" localSheetId="0">#REF!</definedName>
    <definedName name="_ta6" localSheetId="1">#REF!</definedName>
    <definedName name="_ta6">#REF!</definedName>
    <definedName name="_TB1" localSheetId="0">#REF!</definedName>
    <definedName name="_TB1" localSheetId="1">#REF!</definedName>
    <definedName name="_TB1">#REF!</definedName>
    <definedName name="_tb2" localSheetId="0">#REF!</definedName>
    <definedName name="_tb2" localSheetId="1">#REF!</definedName>
    <definedName name="_tb2">#REF!</definedName>
    <definedName name="_tb3" localSheetId="0">#REF!</definedName>
    <definedName name="_tb3" localSheetId="1">#REF!</definedName>
    <definedName name="_tb3">#REF!</definedName>
    <definedName name="_tb4" localSheetId="0">#REF!</definedName>
    <definedName name="_tb4" localSheetId="1">#REF!</definedName>
    <definedName name="_tb4">#REF!</definedName>
    <definedName name="_TC07" localSheetId="0" hidden="1">{"'Sheet1'!$L$16"}</definedName>
    <definedName name="_TC07" localSheetId="1" hidden="1">{"'Sheet1'!$L$16"}</definedName>
    <definedName name="_TC07" localSheetId="11" hidden="1">{"'Sheet1'!$L$16"}</definedName>
    <definedName name="_TC07" localSheetId="14" hidden="1">{"'Sheet1'!$L$16"}</definedName>
    <definedName name="_TC07" localSheetId="15" hidden="1">{"'Sheet1'!$L$16"}</definedName>
    <definedName name="_TC07" localSheetId="16" hidden="1">{"'Sheet1'!$L$16"}</definedName>
    <definedName name="_TC07" localSheetId="17" hidden="1">{"'Sheet1'!$L$16"}</definedName>
    <definedName name="_TC07" localSheetId="18" hidden="1">{"'Sheet1'!$L$16"}</definedName>
    <definedName name="_TC07" localSheetId="19" hidden="1">{"'Sheet1'!$L$16"}</definedName>
    <definedName name="_TC07" hidden="1">{"'Sheet1'!$L$16"}</definedName>
    <definedName name="_tc1" localSheetId="0">#REF!</definedName>
    <definedName name="_tc1" localSheetId="1">#REF!</definedName>
    <definedName name="_tc1">#REF!</definedName>
    <definedName name="_tct5" localSheetId="0">#REF!</definedName>
    <definedName name="_tct5" localSheetId="1">#REF!</definedName>
    <definedName name="_tct5">#REF!</definedName>
    <definedName name="_td1" localSheetId="0">#REF!</definedName>
    <definedName name="_td1" localSheetId="1">#REF!</definedName>
    <definedName name="_td1">#REF!</definedName>
    <definedName name="_te1" localSheetId="0">#REF!</definedName>
    <definedName name="_te1" localSheetId="1">#REF!</definedName>
    <definedName name="_te1">#REF!</definedName>
    <definedName name="_te2" localSheetId="0">#REF!</definedName>
    <definedName name="_te2" localSheetId="1">#REF!</definedName>
    <definedName name="_te2">#REF!</definedName>
    <definedName name="_tg1" localSheetId="0">#REF!</definedName>
    <definedName name="_tg1" localSheetId="1">#REF!</definedName>
    <definedName name="_tg1">#REF!</definedName>
    <definedName name="_tg427" localSheetId="0">#REF!</definedName>
    <definedName name="_tg427" localSheetId="1">#REF!</definedName>
    <definedName name="_tg427">#REF!</definedName>
    <definedName name="_TH1" localSheetId="0">#REF!</definedName>
    <definedName name="_TH1" localSheetId="1">#REF!</definedName>
    <definedName name="_TH1">#REF!</definedName>
    <definedName name="_TH2" localSheetId="0">#REF!</definedName>
    <definedName name="_TH2" localSheetId="1">#REF!</definedName>
    <definedName name="_TH2" localSheetId="11" hidden="1">{"'Sheet1'!$L$16"}</definedName>
    <definedName name="_TH2" localSheetId="14" hidden="1">{"'Sheet1'!$L$16"}</definedName>
    <definedName name="_TH2" localSheetId="15" hidden="1">{"'Sheet1'!$L$16"}</definedName>
    <definedName name="_TH2" localSheetId="16" hidden="1">{"'Sheet1'!$L$16"}</definedName>
    <definedName name="_TH2" localSheetId="17" hidden="1">{"'Sheet1'!$L$16"}</definedName>
    <definedName name="_TH2" localSheetId="18" hidden="1">{"'Sheet1'!$L$16"}</definedName>
    <definedName name="_TH2" localSheetId="19" hidden="1">{"'Sheet1'!$L$16"}</definedName>
    <definedName name="_TH2" hidden="1">{"'Sheet1'!$L$16"}</definedName>
    <definedName name="_TH20" localSheetId="0">#REF!</definedName>
    <definedName name="_TH20" localSheetId="1">#REF!</definedName>
    <definedName name="_TH20">#REF!</definedName>
    <definedName name="_TH3" localSheetId="0">#REF!</definedName>
    <definedName name="_TH3" localSheetId="1">#REF!</definedName>
    <definedName name="_TH3">#REF!</definedName>
    <definedName name="_TH35" localSheetId="0">#REF!</definedName>
    <definedName name="_TH35" localSheetId="1">#REF!</definedName>
    <definedName name="_TH35">#REF!</definedName>
    <definedName name="_TH50" localSheetId="0">#REF!</definedName>
    <definedName name="_TH50" localSheetId="1">#REF!</definedName>
    <definedName name="_TH50">#REF!</definedName>
    <definedName name="_TK155" localSheetId="0">#REF!</definedName>
    <definedName name="_TK155" localSheetId="1">#REF!</definedName>
    <definedName name="_TK155">#REF!</definedName>
    <definedName name="_TK422" localSheetId="0">#REF!</definedName>
    <definedName name="_TK422" localSheetId="1">#REF!</definedName>
    <definedName name="_TK422">#REF!</definedName>
    <definedName name="_TL1" localSheetId="0">#REF!</definedName>
    <definedName name="_TL1" localSheetId="1">#REF!</definedName>
    <definedName name="_TL1">#REF!</definedName>
    <definedName name="_TL2" localSheetId="0">#REF!</definedName>
    <definedName name="_TL2" localSheetId="1">#REF!</definedName>
    <definedName name="_TL2">#REF!</definedName>
    <definedName name="_TL3" localSheetId="0">#REF!</definedName>
    <definedName name="_TL3" localSheetId="1">#REF!</definedName>
    <definedName name="_TL3">#REF!</definedName>
    <definedName name="_TLA120" localSheetId="0">#REF!</definedName>
    <definedName name="_TLA120" localSheetId="1">#REF!</definedName>
    <definedName name="_TLA120">#REF!</definedName>
    <definedName name="_TLA35" localSheetId="0">#REF!</definedName>
    <definedName name="_TLA35" localSheetId="1">#REF!</definedName>
    <definedName name="_TLA35">#REF!</definedName>
    <definedName name="_TLA50" localSheetId="0">#REF!</definedName>
    <definedName name="_TLA50" localSheetId="1">#REF!</definedName>
    <definedName name="_TLA50">#REF!</definedName>
    <definedName name="_TLA70" localSheetId="0">#REF!</definedName>
    <definedName name="_TLA70" localSheetId="1">#REF!</definedName>
    <definedName name="_TLA70">#REF!</definedName>
    <definedName name="_TLA95" localSheetId="0">#REF!</definedName>
    <definedName name="_TLA95" localSheetId="1">#REF!</definedName>
    <definedName name="_TLA95">#REF!</definedName>
    <definedName name="_tld2" localSheetId="0">#REF!</definedName>
    <definedName name="_tld2" localSheetId="1">#REF!</definedName>
    <definedName name="_tld2">#REF!</definedName>
    <definedName name="_tlp3" localSheetId="0">#REF!</definedName>
    <definedName name="_tlp3" localSheetId="1">#REF!</definedName>
    <definedName name="_tlp3">#REF!</definedName>
    <definedName name="_toi3">#N/A</definedName>
    <definedName name="_toi5">#N/A</definedName>
    <definedName name="_tp2" localSheetId="0">#REF!</definedName>
    <definedName name="_tp2" localSheetId="1">#REF!</definedName>
    <definedName name="_tp2" localSheetId="11">#REF!</definedName>
    <definedName name="_tp2">#REF!</definedName>
    <definedName name="_tra100" localSheetId="0">#REF!</definedName>
    <definedName name="_tra100" localSheetId="1">#REF!</definedName>
    <definedName name="_tra100" localSheetId="11">#REF!</definedName>
    <definedName name="_tra100">#REF!</definedName>
    <definedName name="_tra102" localSheetId="0">#REF!</definedName>
    <definedName name="_tra102" localSheetId="1">#REF!</definedName>
    <definedName name="_tra102" localSheetId="11">#REF!</definedName>
    <definedName name="_tra102">#REF!</definedName>
    <definedName name="_tra104" localSheetId="0">#REF!</definedName>
    <definedName name="_tra104" localSheetId="1">#REF!</definedName>
    <definedName name="_tra104">#REF!</definedName>
    <definedName name="_tra106" localSheetId="0">#REF!</definedName>
    <definedName name="_tra106" localSheetId="1">#REF!</definedName>
    <definedName name="_tra106">#REF!</definedName>
    <definedName name="_tra108" localSheetId="0">#REF!</definedName>
    <definedName name="_tra108" localSheetId="1">#REF!</definedName>
    <definedName name="_tra108">#REF!</definedName>
    <definedName name="_tra110" localSheetId="0">#REF!</definedName>
    <definedName name="_tra110" localSheetId="1">#REF!</definedName>
    <definedName name="_tra110">#REF!</definedName>
    <definedName name="_tra112" localSheetId="0">#REF!</definedName>
    <definedName name="_tra112" localSheetId="1">#REF!</definedName>
    <definedName name="_tra112">#REF!</definedName>
    <definedName name="_tra114" localSheetId="0">#REF!</definedName>
    <definedName name="_tra114" localSheetId="1">#REF!</definedName>
    <definedName name="_tra114">#REF!</definedName>
    <definedName name="_tra116" localSheetId="0">#REF!</definedName>
    <definedName name="_tra116" localSheetId="1">#REF!</definedName>
    <definedName name="_tra116">#REF!</definedName>
    <definedName name="_tra118" localSheetId="0">#REF!</definedName>
    <definedName name="_tra118" localSheetId="1">#REF!</definedName>
    <definedName name="_tra118">#REF!</definedName>
    <definedName name="_tra120" localSheetId="0">#REF!</definedName>
    <definedName name="_tra120" localSheetId="1">#REF!</definedName>
    <definedName name="_tra120">#REF!</definedName>
    <definedName name="_tra122" localSheetId="0">#REF!</definedName>
    <definedName name="_tra122" localSheetId="1">#REF!</definedName>
    <definedName name="_tra122">#REF!</definedName>
    <definedName name="_tra124" localSheetId="0">#REF!</definedName>
    <definedName name="_tra124" localSheetId="1">#REF!</definedName>
    <definedName name="_tra124">#REF!</definedName>
    <definedName name="_tra126" localSheetId="0">#REF!</definedName>
    <definedName name="_tra126" localSheetId="1">#REF!</definedName>
    <definedName name="_tra126">#REF!</definedName>
    <definedName name="_tra128" localSheetId="0">#REF!</definedName>
    <definedName name="_tra128" localSheetId="1">#REF!</definedName>
    <definedName name="_tra128">#REF!</definedName>
    <definedName name="_tra130" localSheetId="0">#REF!</definedName>
    <definedName name="_tra130" localSheetId="1">#REF!</definedName>
    <definedName name="_tra130">#REF!</definedName>
    <definedName name="_tra132" localSheetId="0">#REF!</definedName>
    <definedName name="_tra132" localSheetId="1">#REF!</definedName>
    <definedName name="_tra132">#REF!</definedName>
    <definedName name="_tra134" localSheetId="0">#REF!</definedName>
    <definedName name="_tra134" localSheetId="1">#REF!</definedName>
    <definedName name="_tra134">#REF!</definedName>
    <definedName name="_tra136" localSheetId="0">#REF!</definedName>
    <definedName name="_tra136" localSheetId="1">#REF!</definedName>
    <definedName name="_tra136">#REF!</definedName>
    <definedName name="_tra138" localSheetId="0">#REF!</definedName>
    <definedName name="_tra138" localSheetId="1">#REF!</definedName>
    <definedName name="_tra138">#REF!</definedName>
    <definedName name="_tra140" localSheetId="0">#REF!</definedName>
    <definedName name="_tra140" localSheetId="1">#REF!</definedName>
    <definedName name="_tra140">#REF!</definedName>
    <definedName name="_tra2005" localSheetId="0">#REF!</definedName>
    <definedName name="_tra2005" localSheetId="1">#REF!</definedName>
    <definedName name="_tra2005">#REF!</definedName>
    <definedName name="_tra70" localSheetId="0">#REF!</definedName>
    <definedName name="_tra70" localSheetId="1">#REF!</definedName>
    <definedName name="_tra70">#REF!</definedName>
    <definedName name="_tra72" localSheetId="0">#REF!</definedName>
    <definedName name="_tra72" localSheetId="1">#REF!</definedName>
    <definedName name="_tra72">#REF!</definedName>
    <definedName name="_tra74" localSheetId="0">#REF!</definedName>
    <definedName name="_tra74" localSheetId="1">#REF!</definedName>
    <definedName name="_tra74">#REF!</definedName>
    <definedName name="_tra76" localSheetId="0">#REF!</definedName>
    <definedName name="_tra76" localSheetId="1">#REF!</definedName>
    <definedName name="_tra76">#REF!</definedName>
    <definedName name="_tra78" localSheetId="0">#REF!</definedName>
    <definedName name="_tra78" localSheetId="1">#REF!</definedName>
    <definedName name="_tra78">#REF!</definedName>
    <definedName name="_tra79" localSheetId="0">#REF!</definedName>
    <definedName name="_tra79" localSheetId="1">#REF!</definedName>
    <definedName name="_tra79">#REF!</definedName>
    <definedName name="_tra80" localSheetId="0">#REF!</definedName>
    <definedName name="_tra80" localSheetId="1">#REF!</definedName>
    <definedName name="_tra80">#REF!</definedName>
    <definedName name="_tra82" localSheetId="0">#REF!</definedName>
    <definedName name="_tra82" localSheetId="1">#REF!</definedName>
    <definedName name="_tra82">#REF!</definedName>
    <definedName name="_tra84" localSheetId="0">#REF!</definedName>
    <definedName name="_tra84" localSheetId="1">#REF!</definedName>
    <definedName name="_tra84">#REF!</definedName>
    <definedName name="_tra86" localSheetId="0">#REF!</definedName>
    <definedName name="_tra86" localSheetId="1">#REF!</definedName>
    <definedName name="_tra86">#REF!</definedName>
    <definedName name="_tra88" localSheetId="0">#REF!</definedName>
    <definedName name="_tra88" localSheetId="1">#REF!</definedName>
    <definedName name="_tra88">#REF!</definedName>
    <definedName name="_tra90" localSheetId="0">#REF!</definedName>
    <definedName name="_tra90" localSheetId="1">#REF!</definedName>
    <definedName name="_tra90">#REF!</definedName>
    <definedName name="_tra92" localSheetId="0">#REF!</definedName>
    <definedName name="_tra92" localSheetId="1">#REF!</definedName>
    <definedName name="_tra92">#REF!</definedName>
    <definedName name="_tra94" localSheetId="0">#REF!</definedName>
    <definedName name="_tra94" localSheetId="1">#REF!</definedName>
    <definedName name="_tra94">#REF!</definedName>
    <definedName name="_tra96" localSheetId="0">#REF!</definedName>
    <definedName name="_tra96" localSheetId="1">#REF!</definedName>
    <definedName name="_tra96">#REF!</definedName>
    <definedName name="_tra98" localSheetId="0">#REF!</definedName>
    <definedName name="_tra98" localSheetId="1">#REF!</definedName>
    <definedName name="_tra98">#REF!</definedName>
    <definedName name="_Tru21" localSheetId="0" hidden="1">{"'Sheet1'!$L$16"}</definedName>
    <definedName name="_Tru21" localSheetId="1" hidden="1">{"'Sheet1'!$L$16"}</definedName>
    <definedName name="_Tru21" localSheetId="7" hidden="1">{"'Sheet1'!$L$16"}</definedName>
    <definedName name="_Tru21" localSheetId="8" hidden="1">{"'Sheet1'!$L$16"}</definedName>
    <definedName name="_Tru21" localSheetId="11" hidden="1">{"'Sheet1'!$L$16"}</definedName>
    <definedName name="_Tru21" localSheetId="14" hidden="1">{"'Sheet1'!$L$16"}</definedName>
    <definedName name="_Tru21" localSheetId="15" hidden="1">{"'Sheet1'!$L$16"}</definedName>
    <definedName name="_Tru21" localSheetId="16" hidden="1">{"'Sheet1'!$L$16"}</definedName>
    <definedName name="_Tru21" localSheetId="17" hidden="1">{"'Sheet1'!$L$16"}</definedName>
    <definedName name="_Tru21" localSheetId="18" hidden="1">{"'Sheet1'!$L$16"}</definedName>
    <definedName name="_Tru21" localSheetId="19" hidden="1">{"'Sheet1'!$L$16"}</definedName>
    <definedName name="_Tru21" hidden="1">{"'Sheet1'!$L$16"}</definedName>
    <definedName name="_TS2" localSheetId="0">#REF!</definedName>
    <definedName name="_TS2" localSheetId="1">#REF!</definedName>
    <definedName name="_TS2">#REF!</definedName>
    <definedName name="_tt3" localSheetId="0" hidden="1">{"'Sheet1'!$L$16"}</definedName>
    <definedName name="_tt3" localSheetId="1" hidden="1">{"'Sheet1'!$L$16"}</definedName>
    <definedName name="_tt3" localSheetId="7" hidden="1">{"'Sheet1'!$L$16"}</definedName>
    <definedName name="_tt3" localSheetId="8" hidden="1">{"'Sheet1'!$L$16"}</definedName>
    <definedName name="_tt3" localSheetId="11" hidden="1">{"'Sheet1'!$L$16"}</definedName>
    <definedName name="_tt3" localSheetId="14" hidden="1">{"'Sheet1'!$L$16"}</definedName>
    <definedName name="_tt3" localSheetId="15" hidden="1">{"'Sheet1'!$L$16"}</definedName>
    <definedName name="_tt3" localSheetId="16" hidden="1">{"'Sheet1'!$L$16"}</definedName>
    <definedName name="_tt3" localSheetId="17" hidden="1">{"'Sheet1'!$L$16"}</definedName>
    <definedName name="_tt3" localSheetId="18" hidden="1">{"'Sheet1'!$L$16"}</definedName>
    <definedName name="_tt3" localSheetId="19" hidden="1">{"'Sheet1'!$L$16"}</definedName>
    <definedName name="_tt3" hidden="1">{"'Sheet1'!$L$16"}</definedName>
    <definedName name="_TT31" localSheetId="0" hidden="1">{"'Sheet1'!$L$16"}</definedName>
    <definedName name="_TT31" localSheetId="1" hidden="1">{"'Sheet1'!$L$16"}</definedName>
    <definedName name="_TT31" localSheetId="11" hidden="1">{"'Sheet1'!$L$16"}</definedName>
    <definedName name="_TT31" localSheetId="14" hidden="1">{"'Sheet1'!$L$16"}</definedName>
    <definedName name="_TT31" localSheetId="15" hidden="1">{"'Sheet1'!$L$16"}</definedName>
    <definedName name="_TT31" localSheetId="16" hidden="1">{"'Sheet1'!$L$16"}</definedName>
    <definedName name="_TT31" localSheetId="17" hidden="1">{"'Sheet1'!$L$16"}</definedName>
    <definedName name="_TT31" localSheetId="18" hidden="1">{"'Sheet1'!$L$16"}</definedName>
    <definedName name="_TT31" localSheetId="19" hidden="1">{"'Sheet1'!$L$16"}</definedName>
    <definedName name="_TT31" hidden="1">{"'Sheet1'!$L$16"}</definedName>
    <definedName name="_TVL1" localSheetId="0">#REF!</definedName>
    <definedName name="_TVL1" localSheetId="1">#REF!</definedName>
    <definedName name="_TVL1">#REF!</definedName>
    <definedName name="_tz593" localSheetId="0">#REF!</definedName>
    <definedName name="_tz593" localSheetId="1">#REF!</definedName>
    <definedName name="_tz593">#REF!</definedName>
    <definedName name="_ui100" localSheetId="0">#REF!</definedName>
    <definedName name="_ui100" localSheetId="1">#REF!</definedName>
    <definedName name="_ui100">#REF!</definedName>
    <definedName name="_ui105" localSheetId="0">#REF!</definedName>
    <definedName name="_ui105" localSheetId="1">#REF!</definedName>
    <definedName name="_ui105">#REF!</definedName>
    <definedName name="_ui108" localSheetId="11">#REF!</definedName>
    <definedName name="_ui108">'[2]R&amp;P'!$G$146</definedName>
    <definedName name="_ui130" localSheetId="0">#REF!</definedName>
    <definedName name="_ui130" localSheetId="1">#REF!</definedName>
    <definedName name="_ui130" localSheetId="11">#REF!</definedName>
    <definedName name="_ui130">#REF!</definedName>
    <definedName name="_ui140">#N/A</definedName>
    <definedName name="_ui160" localSheetId="0">#REF!</definedName>
    <definedName name="_ui160" localSheetId="1">#REF!</definedName>
    <definedName name="_ui160" localSheetId="11">#REF!</definedName>
    <definedName name="_ui160">#REF!</definedName>
    <definedName name="_ui180" localSheetId="11">#REF!</definedName>
    <definedName name="_ui180">'[2]R&amp;P'!$G$150</definedName>
    <definedName name="_ui250" localSheetId="0">#REF!</definedName>
    <definedName name="_ui250" localSheetId="1">#REF!</definedName>
    <definedName name="_ui250" localSheetId="11">#REF!</definedName>
    <definedName name="_ui250">#REF!</definedName>
    <definedName name="_ui271" localSheetId="0">#REF!</definedName>
    <definedName name="_ui271" localSheetId="1">#REF!</definedName>
    <definedName name="_ui271">#REF!</definedName>
    <definedName name="_ui320" localSheetId="0">#REF!</definedName>
    <definedName name="_ui320" localSheetId="1">#REF!</definedName>
    <definedName name="_ui320">#REF!</definedName>
    <definedName name="_ui45" localSheetId="0">#REF!</definedName>
    <definedName name="_ui45" localSheetId="1">#REF!</definedName>
    <definedName name="_ui45">#REF!</definedName>
    <definedName name="_ui50" localSheetId="0">#REF!</definedName>
    <definedName name="_ui50" localSheetId="1">#REF!</definedName>
    <definedName name="_ui50">#REF!</definedName>
    <definedName name="_ui54" localSheetId="0">#REF!</definedName>
    <definedName name="_ui54" localSheetId="1">#REF!</definedName>
    <definedName name="_ui54">#REF!</definedName>
    <definedName name="_ui65" localSheetId="0">#REF!</definedName>
    <definedName name="_ui65" localSheetId="1">#REF!</definedName>
    <definedName name="_ui65">#REF!</definedName>
    <definedName name="_ui75" localSheetId="0">#REF!</definedName>
    <definedName name="_ui75" localSheetId="1">#REF!</definedName>
    <definedName name="_ui75">#REF!</definedName>
    <definedName name="_ui80" localSheetId="0">#REF!</definedName>
    <definedName name="_ui80" localSheetId="1">#REF!</definedName>
    <definedName name="_ui80">#REF!</definedName>
    <definedName name="_UT2" localSheetId="0">#REF!</definedName>
    <definedName name="_UT2" localSheetId="1">#REF!</definedName>
    <definedName name="_UT2">#REF!</definedName>
    <definedName name="_vc1" localSheetId="0">#REF!</definedName>
    <definedName name="_vc1" localSheetId="1">#REF!</definedName>
    <definedName name="_vc1">#REF!</definedName>
    <definedName name="_vc2" localSheetId="0">#REF!</definedName>
    <definedName name="_vc2" localSheetId="1">#REF!</definedName>
    <definedName name="_vc2">#REF!</definedName>
    <definedName name="_vc3" localSheetId="0">#REF!</definedName>
    <definedName name="_vc3" localSheetId="1">#REF!</definedName>
    <definedName name="_vc3">#REF!</definedName>
    <definedName name="_Vh2" localSheetId="0">#REF!</definedName>
    <definedName name="_Vh2" localSheetId="1">#REF!</definedName>
    <definedName name="_Vh2">#REF!</definedName>
    <definedName name="_VL1" localSheetId="0">#REF!</definedName>
    <definedName name="_VL1" localSheetId="1">#REF!</definedName>
    <definedName name="_VL1">#REF!</definedName>
    <definedName name="_vl10" localSheetId="0">#REF!</definedName>
    <definedName name="_vl10" localSheetId="1">#REF!</definedName>
    <definedName name="_vl10">#REF!</definedName>
    <definedName name="_VL100" localSheetId="0">#REF!</definedName>
    <definedName name="_VL100" localSheetId="1">#REF!</definedName>
    <definedName name="_VL100">#REF!</definedName>
    <definedName name="_vl2" localSheetId="0" hidden="1">{"'Sheet1'!$L$16"}</definedName>
    <definedName name="_vl2" localSheetId="1" hidden="1">{"'Sheet1'!$L$16"}</definedName>
    <definedName name="_vl2" localSheetId="11" hidden="1">{"'Sheet1'!$L$16"}</definedName>
    <definedName name="_vl2" localSheetId="14" hidden="1">{"'Sheet1'!$L$16"}</definedName>
    <definedName name="_vl2" localSheetId="15" hidden="1">{"'Sheet1'!$L$16"}</definedName>
    <definedName name="_vl2" localSheetId="16" hidden="1">{"'Sheet1'!$L$16"}</definedName>
    <definedName name="_vl2" localSheetId="17" hidden="1">{"'Sheet1'!$L$16"}</definedName>
    <definedName name="_vl2" localSheetId="18" hidden="1">{"'Sheet1'!$L$16"}</definedName>
    <definedName name="_vl2" localSheetId="19" hidden="1">{"'Sheet1'!$L$16"}</definedName>
    <definedName name="_vl2" hidden="1">{"'Sheet1'!$L$16"}</definedName>
    <definedName name="_VL200" localSheetId="0">#REF!</definedName>
    <definedName name="_VL200" localSheetId="1">#REF!</definedName>
    <definedName name="_VL200">#REF!</definedName>
    <definedName name="_VL250" localSheetId="0">#REF!</definedName>
    <definedName name="_VL250" localSheetId="1">#REF!</definedName>
    <definedName name="_VL250">#REF!</definedName>
    <definedName name="_vl3" localSheetId="0">#REF!</definedName>
    <definedName name="_vl3" localSheetId="1">#REF!</definedName>
    <definedName name="_vl3">#REF!</definedName>
    <definedName name="_vl4" localSheetId="0">#REF!</definedName>
    <definedName name="_vl4" localSheetId="1">#REF!</definedName>
    <definedName name="_vl4">#REF!</definedName>
    <definedName name="_vl5" localSheetId="0">#REF!</definedName>
    <definedName name="_vl5" localSheetId="1">#REF!</definedName>
    <definedName name="_vl5">#REF!</definedName>
    <definedName name="_vl6" localSheetId="0">#REF!</definedName>
    <definedName name="_vl6" localSheetId="1">#REF!</definedName>
    <definedName name="_vl6">#REF!</definedName>
    <definedName name="_vl7" localSheetId="0">#REF!</definedName>
    <definedName name="_vl7" localSheetId="1">#REF!</definedName>
    <definedName name="_vl7">#REF!</definedName>
    <definedName name="_vl8" localSheetId="0">#REF!</definedName>
    <definedName name="_vl8" localSheetId="1">#REF!</definedName>
    <definedName name="_vl8">#REF!</definedName>
    <definedName name="_vl9" localSheetId="0">#REF!</definedName>
    <definedName name="_vl9" localSheetId="1">#REF!</definedName>
    <definedName name="_vl9">#REF!</definedName>
    <definedName name="_VLP2" localSheetId="0" hidden="1">{"'Sheet1'!$L$16"}</definedName>
    <definedName name="_VLP2" localSheetId="1" hidden="1">{"'Sheet1'!$L$16"}</definedName>
    <definedName name="_VLP2" localSheetId="7" hidden="1">{"'Sheet1'!$L$16"}</definedName>
    <definedName name="_VLP2" localSheetId="8" hidden="1">{"'Sheet1'!$L$16"}</definedName>
    <definedName name="_VLP2" localSheetId="11" hidden="1">{"'Sheet1'!$L$16"}</definedName>
    <definedName name="_VLP2" localSheetId="14" hidden="1">{"'Sheet1'!$L$16"}</definedName>
    <definedName name="_VLP2" localSheetId="15" hidden="1">{"'Sheet1'!$L$16"}</definedName>
    <definedName name="_VLP2" localSheetId="16" hidden="1">{"'Sheet1'!$L$16"}</definedName>
    <definedName name="_VLP2" localSheetId="17" hidden="1">{"'Sheet1'!$L$16"}</definedName>
    <definedName name="_VLP2" localSheetId="18" hidden="1">{"'Sheet1'!$L$16"}</definedName>
    <definedName name="_VLP2" localSheetId="19" hidden="1">{"'Sheet1'!$L$16"}</definedName>
    <definedName name="_VLP2" hidden="1">{"'Sheet1'!$L$16"}</definedName>
    <definedName name="_vlt2" localSheetId="0">#REF!</definedName>
    <definedName name="_vlt2" localSheetId="1">#REF!</definedName>
    <definedName name="_vlt2">#REF!</definedName>
    <definedName name="_vlt3" localSheetId="0">#REF!</definedName>
    <definedName name="_vlt3" localSheetId="1">#REF!</definedName>
    <definedName name="_vlt3">#REF!</definedName>
    <definedName name="_vlt4" localSheetId="0">#REF!</definedName>
    <definedName name="_vlt4" localSheetId="1">#REF!</definedName>
    <definedName name="_vlt4">#REF!</definedName>
    <definedName name="_vlt5" localSheetId="0">#REF!</definedName>
    <definedName name="_vlt5" localSheetId="1">#REF!</definedName>
    <definedName name="_vlt5">#REF!</definedName>
    <definedName name="_vlt6" localSheetId="0">#REF!</definedName>
    <definedName name="_vlt6" localSheetId="1">#REF!</definedName>
    <definedName name="_vlt6">#REF!</definedName>
    <definedName name="_vlt7" localSheetId="0">#REF!</definedName>
    <definedName name="_vlt7" localSheetId="1">#REF!</definedName>
    <definedName name="_vlt7">#REF!</definedName>
    <definedName name="_vlt8" localSheetId="0">#REF!</definedName>
    <definedName name="_vlt8" localSheetId="1">#REF!</definedName>
    <definedName name="_vlt8">#REF!</definedName>
    <definedName name="_xb80" localSheetId="0">#REF!</definedName>
    <definedName name="_xb80" localSheetId="1">#REF!</definedName>
    <definedName name="_xb80">#REF!</definedName>
    <definedName name="_xl150" localSheetId="0">#REF!</definedName>
    <definedName name="_xl150" localSheetId="1">#REF!</definedName>
    <definedName name="_xl150">#REF!</definedName>
    <definedName name="_xm3" localSheetId="0">#REF!</definedName>
    <definedName name="_xm3" localSheetId="1">#REF!</definedName>
    <definedName name="_xm3">#REF!</definedName>
    <definedName name="_xm4" localSheetId="0">#REF!</definedName>
    <definedName name="_xm4" localSheetId="1">#REF!</definedName>
    <definedName name="_xm4">#REF!</definedName>
    <definedName name="_xm40" localSheetId="11">#REF!</definedName>
    <definedName name="_xm40">'[2]R&amp;P'!$G$27</definedName>
    <definedName name="_xm5" localSheetId="0">#REF!</definedName>
    <definedName name="_xm5" localSheetId="1">#REF!</definedName>
    <definedName name="_xm5" localSheetId="11">#REF!</definedName>
    <definedName name="_xm5">#REF!</definedName>
    <definedName name="µds" localSheetId="0" hidden="1">#REF!</definedName>
    <definedName name="µds" localSheetId="1" hidden="1">#REF!</definedName>
    <definedName name="µds" localSheetId="14" hidden="1">#REF!</definedName>
    <definedName name="µds" localSheetId="15" hidden="1">#REF!</definedName>
    <definedName name="µds" localSheetId="17" hidden="1">#REF!</definedName>
    <definedName name="µds" localSheetId="18" hidden="1">#REF!</definedName>
    <definedName name="µds" hidden="1">#REF!</definedName>
    <definedName name="a" localSheetId="0" hidden="1">{"'Sheet1'!$L$16"}</definedName>
    <definedName name="a" localSheetId="1" hidden="1">{"'Sheet1'!$L$16"}</definedName>
    <definedName name="a" localSheetId="11" hidden="1">{"'Sheet1'!$L$16"}</definedName>
    <definedName name="a" localSheetId="14" hidden="1">{"'Sheet1'!$L$16"}</definedName>
    <definedName name="a" localSheetId="15" hidden="1">{"'Sheet1'!$L$16"}</definedName>
    <definedName name="a" localSheetId="16" hidden="1">{"'Sheet1'!$L$16"}</definedName>
    <definedName name="a" localSheetId="17" hidden="1">{"'Sheet1'!$L$16"}</definedName>
    <definedName name="a" localSheetId="18" hidden="1">{"'Sheet1'!$L$16"}</definedName>
    <definedName name="a" localSheetId="19" hidden="1">{"'Sheet1'!$L$16"}</definedName>
    <definedName name="a" hidden="1">{"'Sheet1'!$L$16"}</definedName>
    <definedName name="A." localSheetId="0">#REF!</definedName>
    <definedName name="A." localSheetId="1">#REF!</definedName>
    <definedName name="A.">#REF!</definedName>
    <definedName name="A.1" localSheetId="0">#REF!</definedName>
    <definedName name="A.1" localSheetId="1">#REF!</definedName>
    <definedName name="A.1">#REF!</definedName>
    <definedName name="A.2" localSheetId="0">#REF!</definedName>
    <definedName name="A.2" localSheetId="1">#REF!</definedName>
    <definedName name="A.2">#REF!</definedName>
    <definedName name="a_" localSheetId="0">#REF!</definedName>
    <definedName name="a_" localSheetId="1">#REF!</definedName>
    <definedName name="a_">#REF!</definedName>
    <definedName name="a_s" localSheetId="0">#REF!</definedName>
    <definedName name="a_s" localSheetId="1">#REF!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0">#REF!</definedName>
    <definedName name="a1." localSheetId="1">#REF!</definedName>
    <definedName name="a1." localSheetId="11">#REF!</definedName>
    <definedName name="a1.">#REF!</definedName>
    <definedName name="a1.1" localSheetId="0">#REF!</definedName>
    <definedName name="a1.1" localSheetId="1">#REF!</definedName>
    <definedName name="a1.1" localSheetId="11">#REF!</definedName>
    <definedName name="a1.1">#REF!</definedName>
    <definedName name="a10." localSheetId="0">#REF!</definedName>
    <definedName name="a10." localSheetId="1">#REF!</definedName>
    <definedName name="a10." localSheetId="11">#REF!</definedName>
    <definedName name="a10.">#REF!</definedName>
    <definedName name="a11." localSheetId="0">#REF!</definedName>
    <definedName name="a11." localSheetId="1">#REF!</definedName>
    <definedName name="a11.">#REF!</definedName>
    <definedName name="a12." localSheetId="0">#REF!</definedName>
    <definedName name="a12." localSheetId="1">#REF!</definedName>
    <definedName name="a12.">#REF!</definedName>
    <definedName name="A120_" localSheetId="0">#REF!</definedName>
    <definedName name="A120_" localSheetId="1">#REF!</definedName>
    <definedName name="A120_">#REF!</definedName>
    <definedName name="a129_xoa" localSheetId="0" hidden="1">{"Offgrid",#N/A,FALSE,"OFFGRID";"Region",#N/A,FALSE,"REGION";"Offgrid -2",#N/A,FALSE,"OFFGRID";"WTP",#N/A,FALSE,"WTP";"WTP -2",#N/A,FALSE,"WTP";"Project",#N/A,FALSE,"PROJECT";"Summary -2",#N/A,FALSE,"SUMMARY"}</definedName>
    <definedName name="a129_xoa" localSheetId="1" hidden="1">{"Offgrid",#N/A,FALSE,"OFFGRID";"Region",#N/A,FALSE,"REGION";"Offgrid -2",#N/A,FALSE,"OFFGRID";"WTP",#N/A,FALSE,"WTP";"WTP -2",#N/A,FALSE,"WTP";"Project",#N/A,FALSE,"PROJECT";"Summary -2",#N/A,FALSE,"SUMMARY"}</definedName>
    <definedName name="a129_xoa" localSheetId="7" hidden="1">{"Offgrid",#N/A,FALSE,"OFFGRID";"Region",#N/A,FALSE,"REGION";"Offgrid -2",#N/A,FALSE,"OFFGRID";"WTP",#N/A,FALSE,"WTP";"WTP -2",#N/A,FALSE,"WTP";"Project",#N/A,FALSE,"PROJECT";"Summary -2",#N/A,FALSE,"SUMMARY"}</definedName>
    <definedName name="a129_xoa" localSheetId="8" hidden="1">{"Offgrid",#N/A,FALSE,"OFFGRID";"Region",#N/A,FALSE,"REGION";"Offgrid -2",#N/A,FALSE,"OFFGRID";"WTP",#N/A,FALSE,"WTP";"WTP -2",#N/A,FALSE,"WTP";"Project",#N/A,FALSE,"PROJECT";"Summary -2",#N/A,FALSE,"SUMMARY"}</definedName>
    <definedName name="a129_xoa" localSheetId="11" hidden="1">{"Offgrid",#N/A,FALSE,"OFFGRID";"Region",#N/A,FALSE,"REGION";"Offgrid -2",#N/A,FALSE,"OFFGRID";"WTP",#N/A,FALSE,"WTP";"WTP -2",#N/A,FALSE,"WTP";"Project",#N/A,FALSE,"PROJECT";"Summary -2",#N/A,FALSE,"SUMMARY"}</definedName>
    <definedName name="a129_xoa" localSheetId="14" hidden="1">{"Offgrid",#N/A,FALSE,"OFFGRID";"Region",#N/A,FALSE,"REGION";"Offgrid -2",#N/A,FALSE,"OFFGRID";"WTP",#N/A,FALSE,"WTP";"WTP -2",#N/A,FALSE,"WTP";"Project",#N/A,FALSE,"PROJECT";"Summary -2",#N/A,FALSE,"SUMMARY"}</definedName>
    <definedName name="a129_xoa" localSheetId="15" hidden="1">{"Offgrid",#N/A,FALSE,"OFFGRID";"Region",#N/A,FALSE,"REGION";"Offgrid -2",#N/A,FALSE,"OFFGRID";"WTP",#N/A,FALSE,"WTP";"WTP -2",#N/A,FALSE,"WTP";"Project",#N/A,FALSE,"PROJECT";"Summary -2",#N/A,FALSE,"SUMMARY"}</definedName>
    <definedName name="a129_xoa" localSheetId="16" hidden="1">{"Offgrid",#N/A,FALSE,"OFFGRID";"Region",#N/A,FALSE,"REGION";"Offgrid -2",#N/A,FALSE,"OFFGRID";"WTP",#N/A,FALSE,"WTP";"WTP -2",#N/A,FALSE,"WTP";"Project",#N/A,FALSE,"PROJECT";"Summary -2",#N/A,FALSE,"SUMMARY"}</definedName>
    <definedName name="a129_xoa" localSheetId="17" hidden="1">{"Offgrid",#N/A,FALSE,"OFFGRID";"Region",#N/A,FALSE,"REGION";"Offgrid -2",#N/A,FALSE,"OFFGRID";"WTP",#N/A,FALSE,"WTP";"WTP -2",#N/A,FALSE,"WTP";"Project",#N/A,FALSE,"PROJECT";"Summary -2",#N/A,FALSE,"SUMMARY"}</definedName>
    <definedName name="a129_xoa" localSheetId="18" hidden="1">{"Offgrid",#N/A,FALSE,"OFFGRID";"Region",#N/A,FALSE,"REGION";"Offgrid -2",#N/A,FALSE,"OFFGRID";"WTP",#N/A,FALSE,"WTP";"WTP -2",#N/A,FALSE,"WTP";"Project",#N/A,FALSE,"PROJECT";"Summary -2",#N/A,FALSE,"SUMMARY"}</definedName>
    <definedName name="a129_xoa" localSheetId="19" hidden="1">{"Offgrid",#N/A,FALSE,"OFFGRID";"Region",#N/A,FALSE,"REGION";"Offgrid -2",#N/A,FALSE,"OFFGRID";"WTP",#N/A,FALSE,"WTP";"WTP -2",#N/A,FALSE,"WTP";"Project",#N/A,FALSE,"PROJECT";"Summary -2",#N/A,FALSE,"SUMMARY"}</definedName>
    <definedName name="a129_xoa" hidden="1">{"Offgrid",#N/A,FALSE,"OFFGRID";"Region",#N/A,FALSE,"REGION";"Offgrid -2",#N/A,FALSE,"OFFGRID";"WTP",#N/A,FALSE,"WTP";"WTP -2",#N/A,FALSE,"WTP";"Project",#N/A,FALSE,"PROJECT";"Summary -2",#N/A,FALSE,"SUMMARY"}</definedName>
    <definedName name="a129_xoaxoa" localSheetId="0" hidden="1">{"Offgrid",#N/A,FALSE,"OFFGRID";"Region",#N/A,FALSE,"REGION";"Offgrid -2",#N/A,FALSE,"OFFGRID";"WTP",#N/A,FALSE,"WTP";"WTP -2",#N/A,FALSE,"WTP";"Project",#N/A,FALSE,"PROJECT";"Summary -2",#N/A,FALSE,"SUMMARY"}</definedName>
    <definedName name="a129_xoaxoa" localSheetId="1" hidden="1">{"Offgrid",#N/A,FALSE,"OFFGRID";"Region",#N/A,FALSE,"REGION";"Offgrid -2",#N/A,FALSE,"OFFGRID";"WTP",#N/A,FALSE,"WTP";"WTP -2",#N/A,FALSE,"WTP";"Project",#N/A,FALSE,"PROJECT";"Summary -2",#N/A,FALSE,"SUMMARY"}</definedName>
    <definedName name="a129_xoaxoa" localSheetId="7" hidden="1">{"Offgrid",#N/A,FALSE,"OFFGRID";"Region",#N/A,FALSE,"REGION";"Offgrid -2",#N/A,FALSE,"OFFGRID";"WTP",#N/A,FALSE,"WTP";"WTP -2",#N/A,FALSE,"WTP";"Project",#N/A,FALSE,"PROJECT";"Summary -2",#N/A,FALSE,"SUMMARY"}</definedName>
    <definedName name="a129_xoaxoa" localSheetId="8" hidden="1">{"Offgrid",#N/A,FALSE,"OFFGRID";"Region",#N/A,FALSE,"REGION";"Offgrid -2",#N/A,FALSE,"OFFGRID";"WTP",#N/A,FALSE,"WTP";"WTP -2",#N/A,FALSE,"WTP";"Project",#N/A,FALSE,"PROJECT";"Summary -2",#N/A,FALSE,"SUMMARY"}</definedName>
    <definedName name="a129_xoaxoa" localSheetId="11" hidden="1">{"Offgrid",#N/A,FALSE,"OFFGRID";"Region",#N/A,FALSE,"REGION";"Offgrid -2",#N/A,FALSE,"OFFGRID";"WTP",#N/A,FALSE,"WTP";"WTP -2",#N/A,FALSE,"WTP";"Project",#N/A,FALSE,"PROJECT";"Summary -2",#N/A,FALSE,"SUMMARY"}</definedName>
    <definedName name="a129_xoaxoa" localSheetId="14" hidden="1">{"Offgrid",#N/A,FALSE,"OFFGRID";"Region",#N/A,FALSE,"REGION";"Offgrid -2",#N/A,FALSE,"OFFGRID";"WTP",#N/A,FALSE,"WTP";"WTP -2",#N/A,FALSE,"WTP";"Project",#N/A,FALSE,"PROJECT";"Summary -2",#N/A,FALSE,"SUMMARY"}</definedName>
    <definedName name="a129_xoaxoa" localSheetId="15" hidden="1">{"Offgrid",#N/A,FALSE,"OFFGRID";"Region",#N/A,FALSE,"REGION";"Offgrid -2",#N/A,FALSE,"OFFGRID";"WTP",#N/A,FALSE,"WTP";"WTP -2",#N/A,FALSE,"WTP";"Project",#N/A,FALSE,"PROJECT";"Summary -2",#N/A,FALSE,"SUMMARY"}</definedName>
    <definedName name="a129_xoaxoa" localSheetId="16" hidden="1">{"Offgrid",#N/A,FALSE,"OFFGRID";"Region",#N/A,FALSE,"REGION";"Offgrid -2",#N/A,FALSE,"OFFGRID";"WTP",#N/A,FALSE,"WTP";"WTP -2",#N/A,FALSE,"WTP";"Project",#N/A,FALSE,"PROJECT";"Summary -2",#N/A,FALSE,"SUMMARY"}</definedName>
    <definedName name="a129_xoaxoa" localSheetId="17" hidden="1">{"Offgrid",#N/A,FALSE,"OFFGRID";"Region",#N/A,FALSE,"REGION";"Offgrid -2",#N/A,FALSE,"OFFGRID";"WTP",#N/A,FALSE,"WTP";"WTP -2",#N/A,FALSE,"WTP";"Project",#N/A,FALSE,"PROJECT";"Summary -2",#N/A,FALSE,"SUMMARY"}</definedName>
    <definedName name="a129_xoaxoa" localSheetId="18" hidden="1">{"Offgrid",#N/A,FALSE,"OFFGRID";"Region",#N/A,FALSE,"REGION";"Offgrid -2",#N/A,FALSE,"OFFGRID";"WTP",#N/A,FALSE,"WTP";"WTP -2",#N/A,FALSE,"WTP";"Project",#N/A,FALSE,"PROJECT";"Summary -2",#N/A,FALSE,"SUMMARY"}</definedName>
    <definedName name="a129_xoaxoa" localSheetId="19"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localSheetId="0" hidden="1">{"Offgrid",#N/A,FALSE,"OFFGRID";"Region",#N/A,FALSE,"REGION";"Offgrid -2",#N/A,FALSE,"OFFGRID";"WTP",#N/A,FALSE,"WTP";"WTP -2",#N/A,FALSE,"WTP";"Project",#N/A,FALSE,"PROJECT";"Summary -2",#N/A,FALSE,"SUMMARY"}</definedName>
    <definedName name="a130_xoa" localSheetId="1" hidden="1">{"Offgrid",#N/A,FALSE,"OFFGRID";"Region",#N/A,FALSE,"REGION";"Offgrid -2",#N/A,FALSE,"OFFGRID";"WTP",#N/A,FALSE,"WTP";"WTP -2",#N/A,FALSE,"WTP";"Project",#N/A,FALSE,"PROJECT";"Summary -2",#N/A,FALSE,"SUMMARY"}</definedName>
    <definedName name="a130_xoa" localSheetId="7" hidden="1">{"Offgrid",#N/A,FALSE,"OFFGRID";"Region",#N/A,FALSE,"REGION";"Offgrid -2",#N/A,FALSE,"OFFGRID";"WTP",#N/A,FALSE,"WTP";"WTP -2",#N/A,FALSE,"WTP";"Project",#N/A,FALSE,"PROJECT";"Summary -2",#N/A,FALSE,"SUMMARY"}</definedName>
    <definedName name="a130_xoa" localSheetId="8" hidden="1">{"Offgrid",#N/A,FALSE,"OFFGRID";"Region",#N/A,FALSE,"REGION";"Offgrid -2",#N/A,FALSE,"OFFGRID";"WTP",#N/A,FALSE,"WTP";"WTP -2",#N/A,FALSE,"WTP";"Project",#N/A,FALSE,"PROJECT";"Summary -2",#N/A,FALSE,"SUMMARY"}</definedName>
    <definedName name="a130_xoa" localSheetId="11" hidden="1">{"Offgrid",#N/A,FALSE,"OFFGRID";"Region",#N/A,FALSE,"REGION";"Offgrid -2",#N/A,FALSE,"OFFGRID";"WTP",#N/A,FALSE,"WTP";"WTP -2",#N/A,FALSE,"WTP";"Project",#N/A,FALSE,"PROJECT";"Summary -2",#N/A,FALSE,"SUMMARY"}</definedName>
    <definedName name="a130_xoa" localSheetId="14" hidden="1">{"Offgrid",#N/A,FALSE,"OFFGRID";"Region",#N/A,FALSE,"REGION";"Offgrid -2",#N/A,FALSE,"OFFGRID";"WTP",#N/A,FALSE,"WTP";"WTP -2",#N/A,FALSE,"WTP";"Project",#N/A,FALSE,"PROJECT";"Summary -2",#N/A,FALSE,"SUMMARY"}</definedName>
    <definedName name="a130_xoa" localSheetId="15" hidden="1">{"Offgrid",#N/A,FALSE,"OFFGRID";"Region",#N/A,FALSE,"REGION";"Offgrid -2",#N/A,FALSE,"OFFGRID";"WTP",#N/A,FALSE,"WTP";"WTP -2",#N/A,FALSE,"WTP";"Project",#N/A,FALSE,"PROJECT";"Summary -2",#N/A,FALSE,"SUMMARY"}</definedName>
    <definedName name="a130_xoa" localSheetId="16" hidden="1">{"Offgrid",#N/A,FALSE,"OFFGRID";"Region",#N/A,FALSE,"REGION";"Offgrid -2",#N/A,FALSE,"OFFGRID";"WTP",#N/A,FALSE,"WTP";"WTP -2",#N/A,FALSE,"WTP";"Project",#N/A,FALSE,"PROJECT";"Summary -2",#N/A,FALSE,"SUMMARY"}</definedName>
    <definedName name="a130_xoa" localSheetId="17" hidden="1">{"Offgrid",#N/A,FALSE,"OFFGRID";"Region",#N/A,FALSE,"REGION";"Offgrid -2",#N/A,FALSE,"OFFGRID";"WTP",#N/A,FALSE,"WTP";"WTP -2",#N/A,FALSE,"WTP";"Project",#N/A,FALSE,"PROJECT";"Summary -2",#N/A,FALSE,"SUMMARY"}</definedName>
    <definedName name="a130_xoa" localSheetId="18" hidden="1">{"Offgrid",#N/A,FALSE,"OFFGRID";"Region",#N/A,FALSE,"REGION";"Offgrid -2",#N/A,FALSE,"OFFGRID";"WTP",#N/A,FALSE,"WTP";"WTP -2",#N/A,FALSE,"WTP";"Project",#N/A,FALSE,"PROJECT";"Summary -2",#N/A,FALSE,"SUMMARY"}</definedName>
    <definedName name="a130_xoa" localSheetId="19"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localSheetId="0" hidden="1">{"Offgrid",#N/A,FALSE,"OFFGRID";"Region",#N/A,FALSE,"REGION";"Offgrid -2",#N/A,FALSE,"OFFGRID";"WTP",#N/A,FALSE,"WTP";"WTP -2",#N/A,FALSE,"WTP";"Project",#N/A,FALSE,"PROJECT";"Summary -2",#N/A,FALSE,"SUMMARY"}</definedName>
    <definedName name="a130_xoaxoa" localSheetId="1" hidden="1">{"Offgrid",#N/A,FALSE,"OFFGRID";"Region",#N/A,FALSE,"REGION";"Offgrid -2",#N/A,FALSE,"OFFGRID";"WTP",#N/A,FALSE,"WTP";"WTP -2",#N/A,FALSE,"WTP";"Project",#N/A,FALSE,"PROJECT";"Summary -2",#N/A,FALSE,"SUMMARY"}</definedName>
    <definedName name="a130_xoaxoa" localSheetId="7" hidden="1">{"Offgrid",#N/A,FALSE,"OFFGRID";"Region",#N/A,FALSE,"REGION";"Offgrid -2",#N/A,FALSE,"OFFGRID";"WTP",#N/A,FALSE,"WTP";"WTP -2",#N/A,FALSE,"WTP";"Project",#N/A,FALSE,"PROJECT";"Summary -2",#N/A,FALSE,"SUMMARY"}</definedName>
    <definedName name="a130_xoaxoa" localSheetId="8" hidden="1">{"Offgrid",#N/A,FALSE,"OFFGRID";"Region",#N/A,FALSE,"REGION";"Offgrid -2",#N/A,FALSE,"OFFGRID";"WTP",#N/A,FALSE,"WTP";"WTP -2",#N/A,FALSE,"WTP";"Project",#N/A,FALSE,"PROJECT";"Summary -2",#N/A,FALSE,"SUMMARY"}</definedName>
    <definedName name="a130_xoaxoa" localSheetId="11" hidden="1">{"Offgrid",#N/A,FALSE,"OFFGRID";"Region",#N/A,FALSE,"REGION";"Offgrid -2",#N/A,FALSE,"OFFGRID";"WTP",#N/A,FALSE,"WTP";"WTP -2",#N/A,FALSE,"WTP";"Project",#N/A,FALSE,"PROJECT";"Summary -2",#N/A,FALSE,"SUMMARY"}</definedName>
    <definedName name="a130_xoaxoa" localSheetId="14" hidden="1">{"Offgrid",#N/A,FALSE,"OFFGRID";"Region",#N/A,FALSE,"REGION";"Offgrid -2",#N/A,FALSE,"OFFGRID";"WTP",#N/A,FALSE,"WTP";"WTP -2",#N/A,FALSE,"WTP";"Project",#N/A,FALSE,"PROJECT";"Summary -2",#N/A,FALSE,"SUMMARY"}</definedName>
    <definedName name="a130_xoaxoa" localSheetId="15" hidden="1">{"Offgrid",#N/A,FALSE,"OFFGRID";"Region",#N/A,FALSE,"REGION";"Offgrid -2",#N/A,FALSE,"OFFGRID";"WTP",#N/A,FALSE,"WTP";"WTP -2",#N/A,FALSE,"WTP";"Project",#N/A,FALSE,"PROJECT";"Summary -2",#N/A,FALSE,"SUMMARY"}</definedName>
    <definedName name="a130_xoaxoa" localSheetId="16" hidden="1">{"Offgrid",#N/A,FALSE,"OFFGRID";"Region",#N/A,FALSE,"REGION";"Offgrid -2",#N/A,FALSE,"OFFGRID";"WTP",#N/A,FALSE,"WTP";"WTP -2",#N/A,FALSE,"WTP";"Project",#N/A,FALSE,"PROJECT";"Summary -2",#N/A,FALSE,"SUMMARY"}</definedName>
    <definedName name="a130_xoaxoa" localSheetId="17" hidden="1">{"Offgrid",#N/A,FALSE,"OFFGRID";"Region",#N/A,FALSE,"REGION";"Offgrid -2",#N/A,FALSE,"OFFGRID";"WTP",#N/A,FALSE,"WTP";"WTP -2",#N/A,FALSE,"WTP";"Project",#N/A,FALSE,"PROJECT";"Summary -2",#N/A,FALSE,"SUMMARY"}</definedName>
    <definedName name="a130_xoaxoa" localSheetId="18" hidden="1">{"Offgrid",#N/A,FALSE,"OFFGRID";"Region",#N/A,FALSE,"REGION";"Offgrid -2",#N/A,FALSE,"OFFGRID";"WTP",#N/A,FALSE,"WTP";"WTP -2",#N/A,FALSE,"WTP";"Project",#N/A,FALSE,"PROJECT";"Summary -2",#N/A,FALSE,"SUMMARY"}</definedName>
    <definedName name="a130_xoaxoa" localSheetId="19"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1t" localSheetId="0">#REF!</definedName>
    <definedName name="a1t" localSheetId="1">#REF!</definedName>
    <definedName name="a1t" localSheetId="11">#REF!</definedName>
    <definedName name="a1t">#REF!</definedName>
    <definedName name="a2." localSheetId="0">#REF!</definedName>
    <definedName name="a2." localSheetId="1">#REF!</definedName>
    <definedName name="a2." localSheetId="11">#REF!</definedName>
    <definedName name="a2.">#REF!</definedName>
    <definedName name="a277Print_Titles" localSheetId="0">#REF!</definedName>
    <definedName name="a277Print_Titles" localSheetId="1">#REF!</definedName>
    <definedName name="a277Print_Titles" localSheetId="11">#REF!</definedName>
    <definedName name="a277Print_Titles">#REF!</definedName>
    <definedName name="a3." localSheetId="0">#REF!</definedName>
    <definedName name="a3." localSheetId="1">#REF!</definedName>
    <definedName name="a3.">#REF!</definedName>
    <definedName name="A35_" localSheetId="0">#REF!</definedName>
    <definedName name="A35_" localSheetId="1">#REF!</definedName>
    <definedName name="A35_">#REF!</definedName>
    <definedName name="a4." localSheetId="0">#REF!</definedName>
    <definedName name="a4." localSheetId="1">#REF!</definedName>
    <definedName name="a4.">#REF!</definedName>
    <definedName name="a5." localSheetId="0">#REF!</definedName>
    <definedName name="a5." localSheetId="1">#REF!</definedName>
    <definedName name="a5.">#REF!</definedName>
    <definedName name="A50_" localSheetId="0">#REF!</definedName>
    <definedName name="A50_" localSheetId="1">#REF!</definedName>
    <definedName name="A50_">#REF!</definedName>
    <definedName name="a6." localSheetId="0">#REF!</definedName>
    <definedName name="a6." localSheetId="1">#REF!</definedName>
    <definedName name="a6.">#REF!</definedName>
    <definedName name="A6N2" localSheetId="0">#REF!</definedName>
    <definedName name="A6N2" localSheetId="1">#REF!</definedName>
    <definedName name="A6N2">#REF!</definedName>
    <definedName name="A6N3" localSheetId="0">#REF!</definedName>
    <definedName name="A6N3" localSheetId="1">#REF!</definedName>
    <definedName name="A6N3">#REF!</definedName>
    <definedName name="a7." localSheetId="0">#REF!</definedName>
    <definedName name="a7." localSheetId="1">#REF!</definedName>
    <definedName name="a7.">#REF!</definedName>
    <definedName name="A70_" localSheetId="0">#REF!</definedName>
    <definedName name="A70_" localSheetId="1">#REF!</definedName>
    <definedName name="A70_">#REF!</definedName>
    <definedName name="a8." localSheetId="0">#REF!</definedName>
    <definedName name="a8." localSheetId="1">#REF!</definedName>
    <definedName name="a8.">#REF!</definedName>
    <definedName name="a9." localSheetId="0">#REF!</definedName>
    <definedName name="a9." localSheetId="1">#REF!</definedName>
    <definedName name="a9.">#REF!</definedName>
    <definedName name="A95_" localSheetId="0">#REF!</definedName>
    <definedName name="A95_" localSheetId="1">#REF!</definedName>
    <definedName name="A95_">#REF!</definedName>
    <definedName name="AA" localSheetId="0">#REF!</definedName>
    <definedName name="AA" localSheetId="1">#REF!</definedName>
    <definedName name="aa" localSheetId="11" hidden="1">{"'Sheet1'!$L$16"}</definedName>
    <definedName name="aa" localSheetId="14" hidden="1">{"'Sheet1'!$L$16"}</definedName>
    <definedName name="aa" localSheetId="15" hidden="1">{"'Sheet1'!$L$16"}</definedName>
    <definedName name="aa" localSheetId="16" hidden="1">{"'Sheet1'!$L$16"}</definedName>
    <definedName name="aa" localSheetId="17" hidden="1">{"'Sheet1'!$L$16"}</definedName>
    <definedName name="aa" localSheetId="18" hidden="1">{"'Sheet1'!$L$16"}</definedName>
    <definedName name="aa" localSheetId="19" hidden="1">{"'Sheet1'!$L$16"}</definedName>
    <definedName name="aa" hidden="1">{"'Sheet1'!$L$16"}</definedName>
    <definedName name="aAAA" localSheetId="0">#REF!</definedName>
    <definedName name="aAAA" localSheetId="1">#REF!</definedName>
    <definedName name="aAAA">#REF!</definedName>
    <definedName name="aaaaa" localSheetId="0">#REF!</definedName>
    <definedName name="aaaaa" localSheetId="1">#REF!</definedName>
    <definedName name="aaaaa">#REF!</definedName>
    <definedName name="aaaaaaaaaaaaaaaa" localSheetId="0" hidden="1">{0}</definedName>
    <definedName name="aaaaaaaaaaaaaaaa" localSheetId="1" hidden="1">{0}</definedName>
    <definedName name="aaaaaaaaaaaaaaaa" localSheetId="7" hidden="1">{0}</definedName>
    <definedName name="aaaaaaaaaaaaaaaa" localSheetId="8" hidden="1">{0}</definedName>
    <definedName name="aaaaaaaaaaaaaaaa" localSheetId="11" hidden="1">{0}</definedName>
    <definedName name="aaaaaaaaaaaaaaaa" localSheetId="14" hidden="1">{0}</definedName>
    <definedName name="aaaaaaaaaaaaaaaa" localSheetId="15" hidden="1">{0}</definedName>
    <definedName name="aaaaaaaaaaaaaaaa" localSheetId="16" hidden="1">{0}</definedName>
    <definedName name="aaaaaaaaaaaaaaaa" localSheetId="17" hidden="1">{0}</definedName>
    <definedName name="aaaaaaaaaaaaaaaa" localSheetId="18" hidden="1">{0}</definedName>
    <definedName name="aaaaaaaaaaaaaaaa" localSheetId="19" hidden="1">{0}</definedName>
    <definedName name="aaaaaaaaaaaaaaaa" hidden="1">{0}</definedName>
    <definedName name="aan" localSheetId="0">#REF!</definedName>
    <definedName name="aan" localSheetId="1">#REF!</definedName>
    <definedName name="aan">#REF!</definedName>
    <definedName name="Ab" localSheetId="0">#REF!</definedName>
    <definedName name="Ab" localSheetId="1">#REF!</definedName>
    <definedName name="Ab">#REF!</definedName>
    <definedName name="ABC" localSheetId="0" hidden="1">#REF!</definedName>
    <definedName name="ABC" localSheetId="1" hidden="1">#REF!</definedName>
    <definedName name="ABC" hidden="1">#REF!</definedName>
    <definedName name="abs" localSheetId="0">#REF!</definedName>
    <definedName name="abs" localSheetId="1">#REF!</definedName>
    <definedName name="abs">#REF!</definedName>
    <definedName name="ac">3</definedName>
    <definedName name="Ac_" localSheetId="0">#REF!</definedName>
    <definedName name="Ac_" localSheetId="1">#REF!</definedName>
    <definedName name="Ac_" localSheetId="11">#REF!</definedName>
    <definedName name="Ac_">#REF!</definedName>
    <definedName name="AC120_" localSheetId="0">#REF!</definedName>
    <definedName name="AC120_" localSheetId="1">#REF!</definedName>
    <definedName name="AC120_" localSheetId="11">#REF!</definedName>
    <definedName name="AC120_">#REF!</definedName>
    <definedName name="AC35_" localSheetId="0">#REF!</definedName>
    <definedName name="AC35_" localSheetId="1">#REF!</definedName>
    <definedName name="AC35_" localSheetId="11">#REF!</definedName>
    <definedName name="AC35_">#REF!</definedName>
    <definedName name="AC50_" localSheetId="0">#REF!</definedName>
    <definedName name="AC50_" localSheetId="1">#REF!</definedName>
    <definedName name="AC50_">#REF!</definedName>
    <definedName name="AC70_" localSheetId="0">#REF!</definedName>
    <definedName name="AC70_" localSheetId="1">#REF!</definedName>
    <definedName name="AC70_">#REF!</definedName>
    <definedName name="AC95_" localSheetId="0">#REF!</definedName>
    <definedName name="AC95_" localSheetId="1">#REF!</definedName>
    <definedName name="AC95_">#REF!</definedName>
    <definedName name="AccessDatabase" hidden="1">"C:\My Documents\LeBinh\Xls\VP Cong ty\FORM.mdb"</definedName>
    <definedName name="acdc" localSheetId="0">#REF!</definedName>
    <definedName name="acdc" localSheetId="1">#REF!</definedName>
    <definedName name="acdc" localSheetId="11">#REF!</definedName>
    <definedName name="acdc">#REF!</definedName>
    <definedName name="aco" localSheetId="0">#REF!</definedName>
    <definedName name="aco" localSheetId="1">#REF!</definedName>
    <definedName name="aco" localSheetId="11">#REF!</definedName>
    <definedName name="aco">#REF!</definedName>
    <definedName name="Acv" localSheetId="0">#REF!</definedName>
    <definedName name="Acv" localSheetId="1">#REF!</definedName>
    <definedName name="Acv" localSheetId="11">#REF!</definedName>
    <definedName name="Acv">#REF!</definedName>
    <definedName name="AD" localSheetId="0">#N/A</definedName>
    <definedName name="AD" localSheetId="1">#N/A</definedName>
    <definedName name="ad">3</definedName>
    <definedName name="ADADADD" localSheetId="0" hidden="1">{"'Sheet1'!$L$16"}</definedName>
    <definedName name="ADADADD" localSheetId="1" hidden="1">{"'Sheet1'!$L$16"}</definedName>
    <definedName name="ADADADD" localSheetId="11" hidden="1">{"'Sheet1'!$L$16"}</definedName>
    <definedName name="ADADADD" localSheetId="14" hidden="1">{"'Sheet1'!$L$16"}</definedName>
    <definedName name="ADADADD" localSheetId="15" hidden="1">{"'Sheet1'!$L$16"}</definedName>
    <definedName name="ADADADD" localSheetId="16" hidden="1">{"'Sheet1'!$L$16"}</definedName>
    <definedName name="ADADADD" localSheetId="17" hidden="1">{"'Sheet1'!$L$16"}</definedName>
    <definedName name="ADADADD" localSheetId="18" hidden="1">{"'Sheet1'!$L$16"}</definedName>
    <definedName name="ADADADD" localSheetId="19" hidden="1">{"'Sheet1'!$L$16"}</definedName>
    <definedName name="ADADADD" hidden="1">{"'Sheet1'!$L$16"}</definedName>
    <definedName name="ADAY" localSheetId="0">#REF!</definedName>
    <definedName name="ADAY" localSheetId="1">#REF!</definedName>
    <definedName name="ADAY">#REF!</definedName>
    <definedName name="add" localSheetId="11">#REF!</definedName>
    <definedName name="add">[2]Names!$D$6</definedName>
    <definedName name="addd" localSheetId="0">#REF!</definedName>
    <definedName name="addd" localSheetId="1">#REF!</definedName>
    <definedName name="addd" localSheetId="11">#REF!</definedName>
    <definedName name="addd" localSheetId="14">#REF!</definedName>
    <definedName name="addd" localSheetId="19">#REF!</definedName>
    <definedName name="addd">#REF!</definedName>
    <definedName name="Address" localSheetId="0">#REF!</definedName>
    <definedName name="Address" localSheetId="1">#REF!</definedName>
    <definedName name="Address" localSheetId="14">#REF!</definedName>
    <definedName name="Address">#REF!</definedName>
    <definedName name="âdf" localSheetId="0">{"Book5","sæ quü.xls","Dù to¸n x©y dùng nhµ s¶n xuÊt.xls","Than.xls","TiÕn ®é s¶n xuÊt - Th¸ng 9.xls"}</definedName>
    <definedName name="âdf" localSheetId="1">{"Book5","sæ quü.xls","Dù to¸n x©y dùng nhµ s¶n xuÊt.xls","Than.xls","TiÕn ®é s¶n xuÊt - Th¸ng 9.xls"}</definedName>
    <definedName name="âdf" localSheetId="11">{"Book5","sæ quü.xls","Dù to¸n x©y dùng nhµ s¶n xuÊt.xls","Than.xls","TiÕn ®é s¶n xuÊt - Th¸ng 9.xls"}</definedName>
    <definedName name="âdf" localSheetId="14">{"Book5","sæ quü.xls","Dù to¸n x©y dùng nhµ s¶n xuÊt.xls","Than.xls","TiÕn ®é s¶n xuÊt - Th¸ng 9.xls"}</definedName>
    <definedName name="âdf" localSheetId="19">{"Book5","sæ quü.xls","Dù to¸n x©y dùng nhµ s¶n xuÊt.xls","Than.xls","TiÕn ®é s¶n xuÊt - Th¸ng 9.xls"}</definedName>
    <definedName name="âdf">{"Book5","sæ quü.xls","Dù to¸n x©y dùng nhµ s¶n xuÊt.xls","Than.xls","TiÕn ®é s¶n xuÊt - Th¸ng 9.xls"}</definedName>
    <definedName name="ADP" localSheetId="0">#REF!</definedName>
    <definedName name="ADP" localSheetId="1">#REF!</definedName>
    <definedName name="ADP" localSheetId="11">#REF!</definedName>
    <definedName name="ADP">#REF!</definedName>
    <definedName name="ae" localSheetId="0" hidden="1">{"'Sheet1'!$L$16"}</definedName>
    <definedName name="ae" localSheetId="1" hidden="1">{"'Sheet1'!$L$16"}</definedName>
    <definedName name="ae" localSheetId="11" hidden="1">{"'Sheet1'!$L$16"}</definedName>
    <definedName name="ae" localSheetId="14" hidden="1">{"'Sheet1'!$L$16"}</definedName>
    <definedName name="ae" localSheetId="15" hidden="1">{"'Sheet1'!$L$16"}</definedName>
    <definedName name="ae" localSheetId="16" hidden="1">{"'Sheet1'!$L$16"}</definedName>
    <definedName name="ae" localSheetId="17" hidden="1">{"'Sheet1'!$L$16"}</definedName>
    <definedName name="ae" localSheetId="18" hidden="1">{"'Sheet1'!$L$16"}</definedName>
    <definedName name="ae" localSheetId="19" hidden="1">{"'Sheet1'!$L$16"}</definedName>
    <definedName name="ae" hidden="1">{"'Sheet1'!$L$16"}</definedName>
    <definedName name="af" localSheetId="0" hidden="1">[8]Main!#REF!</definedName>
    <definedName name="af" localSheetId="1" hidden="1">[8]Main!#REF!</definedName>
    <definedName name="af" localSheetId="11" hidden="1">#REF!</definedName>
    <definedName name="af" localSheetId="14" hidden="1">#REF!</definedName>
    <definedName name="af" hidden="1">[8]Main!#REF!</definedName>
    <definedName name="afdf" localSheetId="0" hidden="1">{"'Sheet1'!$L$16"}</definedName>
    <definedName name="afdf" localSheetId="1" hidden="1">{"'Sheet1'!$L$16"}</definedName>
    <definedName name="afdf" localSheetId="7" hidden="1">{"'Sheet1'!$L$16"}</definedName>
    <definedName name="afdf" localSheetId="8" hidden="1">{"'Sheet1'!$L$16"}</definedName>
    <definedName name="afdf" localSheetId="11" hidden="1">{"'Sheet1'!$L$16"}</definedName>
    <definedName name="afdf" localSheetId="14" hidden="1">{"'Sheet1'!$L$16"}</definedName>
    <definedName name="afdf" localSheetId="15" hidden="1">{"'Sheet1'!$L$16"}</definedName>
    <definedName name="afdf" localSheetId="16" hidden="1">{"'Sheet1'!$L$16"}</definedName>
    <definedName name="afdf" localSheetId="17" hidden="1">{"'Sheet1'!$L$16"}</definedName>
    <definedName name="afdf" localSheetId="18" hidden="1">{"'Sheet1'!$L$16"}</definedName>
    <definedName name="afdf" localSheetId="19" hidden="1">{"'Sheet1'!$L$16"}</definedName>
    <definedName name="afdf" hidden="1">{"'Sheet1'!$L$16"}</definedName>
    <definedName name="Ag_" localSheetId="0">#REF!</definedName>
    <definedName name="Ag_" localSheetId="1">#REF!</definedName>
    <definedName name="Ag_">#REF!</definedName>
    <definedName name="ag15F80" localSheetId="0">#REF!</definedName>
    <definedName name="ag15F80" localSheetId="1">#REF!</definedName>
    <definedName name="ag15F80">#REF!</definedName>
    <definedName name="ah" localSheetId="0">#REF!</definedName>
    <definedName name="ah" localSheetId="1">#REF!</definedName>
    <definedName name="ah">#REF!</definedName>
    <definedName name="ai" localSheetId="0">#REF!</definedName>
    <definedName name="ai" localSheetId="1">#REF!</definedName>
    <definedName name="ai">#REF!</definedName>
    <definedName name="aii" localSheetId="0">#REF!</definedName>
    <definedName name="aii" localSheetId="1">#REF!</definedName>
    <definedName name="aii">#REF!</definedName>
    <definedName name="aiii" localSheetId="0">#REF!</definedName>
    <definedName name="aiii" localSheetId="1">#REF!</definedName>
    <definedName name="aiii">#REF!</definedName>
    <definedName name="AKHAC" localSheetId="0">#REF!</definedName>
    <definedName name="AKHAC" localSheetId="1">#REF!</definedName>
    <definedName name="AKHAC">#REF!</definedName>
    <definedName name="All_Item" localSheetId="0">#REF!</definedName>
    <definedName name="All_Item" localSheetId="1">#REF!</definedName>
    <definedName name="All_Item">#REF!</definedName>
    <definedName name="ALPIN">#N/A</definedName>
    <definedName name="ALPJYOU">#N/A</definedName>
    <definedName name="ALPTOI">#N/A</definedName>
    <definedName name="ALTINH" localSheetId="0">#REF!</definedName>
    <definedName name="ALTINH" localSheetId="1">#REF!</definedName>
    <definedName name="ALTINH" localSheetId="11">#REF!</definedName>
    <definedName name="ALTINH">#REF!</definedName>
    <definedName name="am." localSheetId="0">#REF!</definedName>
    <definedName name="am." localSheetId="1">#REF!</definedName>
    <definedName name="am." localSheetId="11">#REF!</definedName>
    <definedName name="am.">#REF!</definedName>
    <definedName name="an" localSheetId="0">#REF!</definedName>
    <definedName name="an" localSheetId="1">#REF!</definedName>
    <definedName name="an" localSheetId="11">#REF!</definedName>
    <definedName name="an">#REF!</definedName>
    <definedName name="anfa_s" localSheetId="0">#REF!</definedName>
    <definedName name="anfa_s" localSheetId="1">#REF!</definedName>
    <definedName name="anfa_s">#REF!</definedName>
    <definedName name="ang" localSheetId="0">#REF!</definedName>
    <definedName name="ang" localSheetId="1">#REF!</definedName>
    <definedName name="ang">#REF!</definedName>
    <definedName name="ANN" localSheetId="0">#REF!</definedName>
    <definedName name="ANN" localSheetId="1">#REF!</definedName>
    <definedName name="ANN">#REF!</definedName>
    <definedName name="anpha" localSheetId="0">#REF!</definedName>
    <definedName name="anpha" localSheetId="1">#REF!</definedName>
    <definedName name="anpha">#REF!</definedName>
    <definedName name="ANQD" localSheetId="0">#REF!</definedName>
    <definedName name="ANQD" localSheetId="1">#REF!</definedName>
    <definedName name="ANQD">#REF!</definedName>
    <definedName name="anscount" localSheetId="11" hidden="1">3</definedName>
    <definedName name="anscount" localSheetId="14" hidden="1">1</definedName>
    <definedName name="anscount" localSheetId="15" hidden="1">3</definedName>
    <definedName name="anscount" hidden="1">1</definedName>
    <definedName name="Apstot" localSheetId="0">#REF!</definedName>
    <definedName name="Apstot" localSheetId="1">#REF!</definedName>
    <definedName name="Apstot" localSheetId="11">#REF!</definedName>
    <definedName name="Apstot" localSheetId="14">#REF!</definedName>
    <definedName name="Apstot">#REF!</definedName>
    <definedName name="Aq" localSheetId="0">#REF!</definedName>
    <definedName name="Aq" localSheetId="1">#REF!</definedName>
    <definedName name="Aq" localSheetId="14">#REF!</definedName>
    <definedName name="Aq">#REF!</definedName>
    <definedName name="aqbnmjm" localSheetId="0" hidden="1">#REF!</definedName>
    <definedName name="aqbnmjm" localSheetId="1" hidden="1">#REF!</definedName>
    <definedName name="aqbnmjm" localSheetId="14" hidden="1">#REF!</definedName>
    <definedName name="aqbnmjm" localSheetId="15" hidden="1">#REF!</definedName>
    <definedName name="aqbnmjm" localSheetId="16" hidden="1">#REF!</definedName>
    <definedName name="aqbnmjm" localSheetId="17" hidden="1">#REF!</definedName>
    <definedName name="aqbnmjm" localSheetId="18" hidden="1">#REF!</definedName>
    <definedName name="aqbnmjm" hidden="1">#REF!</definedName>
    <definedName name="As" localSheetId="0">#REF!</definedName>
    <definedName name="As" localSheetId="1">#REF!</definedName>
    <definedName name="As">#REF!</definedName>
    <definedName name="As_" localSheetId="0">#REF!</definedName>
    <definedName name="As_" localSheetId="1">#REF!</definedName>
    <definedName name="As_">#REF!</definedName>
    <definedName name="AS2DocOpenMode" hidden="1">"AS2DocumentEdit"</definedName>
    <definedName name="asb" localSheetId="0">#REF!</definedName>
    <definedName name="asb" localSheetId="1">#REF!</definedName>
    <definedName name="asb" localSheetId="11">#REF!</definedName>
    <definedName name="asb">#REF!</definedName>
    <definedName name="asd" localSheetId="0">#REF!</definedName>
    <definedName name="asd" localSheetId="1">#REF!</definedName>
    <definedName name="asd" localSheetId="11">#REF!</definedName>
    <definedName name="asd">#REF!</definedName>
    <definedName name="asega" localSheetId="0">{"Thuxm2.xls","Sheet1"}</definedName>
    <definedName name="asega" localSheetId="1">{"Thuxm2.xls","Sheet1"}</definedName>
    <definedName name="asega" localSheetId="11">{"Thuxm2.xls","Sheet1"}</definedName>
    <definedName name="asega" localSheetId="14">{"Thuxm2.xls","Sheet1"}</definedName>
    <definedName name="asega" localSheetId="19">{"Thuxm2.xls","Sheet1"}</definedName>
    <definedName name="asega">{"Thuxm2.xls","Sheet1"}</definedName>
    <definedName name="asss" localSheetId="0" hidden="1">{"'Sheet1'!$L$16"}</definedName>
    <definedName name="asss" localSheetId="1" hidden="1">{"'Sheet1'!$L$16"}</definedName>
    <definedName name="asss" localSheetId="11" hidden="1">{"'Sheet1'!$L$16"}</definedName>
    <definedName name="asss" localSheetId="14" hidden="1">{"'Sheet1'!$L$16"}</definedName>
    <definedName name="asss" localSheetId="15" hidden="1">{"'Sheet1'!$L$16"}</definedName>
    <definedName name="asss" localSheetId="16" hidden="1">{"'Sheet1'!$L$16"}</definedName>
    <definedName name="asss" localSheetId="17" hidden="1">{"'Sheet1'!$L$16"}</definedName>
    <definedName name="asss" localSheetId="18" hidden="1">{"'Sheet1'!$L$16"}</definedName>
    <definedName name="asss" localSheetId="19" hidden="1">{"'Sheet1'!$L$16"}</definedName>
    <definedName name="asss" hidden="1">{"'Sheet1'!$L$16"}</definedName>
    <definedName name="astr" localSheetId="0">#REF!</definedName>
    <definedName name="astr" localSheetId="1">#REF!</definedName>
    <definedName name="astr">#REF!</definedName>
    <definedName name="at" localSheetId="0">#REF!</definedName>
    <definedName name="at" localSheetId="1">#REF!</definedName>
    <definedName name="at">#REF!</definedName>
    <definedName name="ata34yu" localSheetId="0">#REF!</definedName>
    <definedName name="ata34yu" localSheetId="1">#REF!</definedName>
    <definedName name="ata34yu">#REF!</definedName>
    <definedName name="ATGT" localSheetId="0" hidden="1">{"'Sheet1'!$L$16"}</definedName>
    <definedName name="ATGT" localSheetId="1" hidden="1">{"'Sheet1'!$L$16"}</definedName>
    <definedName name="ATGT" localSheetId="7" hidden="1">{"'Sheet1'!$L$16"}</definedName>
    <definedName name="ATGT" localSheetId="8" hidden="1">{"'Sheet1'!$L$16"}</definedName>
    <definedName name="ATGT" localSheetId="11" hidden="1">{"'Sheet1'!$L$16"}</definedName>
    <definedName name="ATGT" localSheetId="14" hidden="1">{"'Sheet1'!$L$16"}</definedName>
    <definedName name="ATGT" localSheetId="15" hidden="1">{"'Sheet1'!$L$16"}</definedName>
    <definedName name="ATGT" localSheetId="16" hidden="1">{"'Sheet1'!$L$16"}</definedName>
    <definedName name="ATGT" localSheetId="17" hidden="1">{"'Sheet1'!$L$16"}</definedName>
    <definedName name="ATGT" localSheetId="18" hidden="1">{"'Sheet1'!$L$16"}</definedName>
    <definedName name="ATGT" localSheetId="19" hidden="1">{"'Sheet1'!$L$16"}</definedName>
    <definedName name="ATGT" hidden="1">{"'Sheet1'!$L$16"}</definedName>
    <definedName name="ATRAM" localSheetId="0">#REF!</definedName>
    <definedName name="ATRAM" localSheetId="1">#REF!</definedName>
    <definedName name="ATRAM">#REF!</definedName>
    <definedName name="ATW" localSheetId="0">#REF!</definedName>
    <definedName name="ATW" localSheetId="1">#REF!</definedName>
    <definedName name="ATW">#REF!</definedName>
    <definedName name="Av" localSheetId="0">#REF!</definedName>
    <definedName name="Av" localSheetId="1">#REF!</definedName>
    <definedName name="Av">#REF!</definedName>
    <definedName name="Avf" localSheetId="0">#REF!</definedName>
    <definedName name="Avf" localSheetId="1">#REF!</definedName>
    <definedName name="Avf">#REF!</definedName>
    <definedName name="Avl" localSheetId="0">#REF!</definedName>
    <definedName name="Avl" localSheetId="1">#REF!</definedName>
    <definedName name="Avl">#REF!</definedName>
    <definedName name="B.4" localSheetId="0">#REF!</definedName>
    <definedName name="B.4" localSheetId="1">#REF!</definedName>
    <definedName name="B.4">#REF!</definedName>
    <definedName name="B.5" localSheetId="0">#REF!</definedName>
    <definedName name="B.5" localSheetId="1">#REF!</definedName>
    <definedName name="B.5">#REF!</definedName>
    <definedName name="B.6" localSheetId="0">#REF!</definedName>
    <definedName name="B.6" localSheetId="1">#REF!</definedName>
    <definedName name="B.6">#REF!</definedName>
    <definedName name="B.7" localSheetId="0">#REF!</definedName>
    <definedName name="B.7" localSheetId="1">#REF!</definedName>
    <definedName name="B.7">#REF!</definedName>
    <definedName name="b.8" localSheetId="0">#REF!</definedName>
    <definedName name="b.8" localSheetId="1">#REF!</definedName>
    <definedName name="b.8">#REF!</definedName>
    <definedName name="b.9" localSheetId="0">#REF!</definedName>
    <definedName name="b.9" localSheetId="1">#REF!</definedName>
    <definedName name="b.9">#REF!</definedName>
    <definedName name="B.nuamat">7.25</definedName>
    <definedName name="b_240" localSheetId="0">#REF!</definedName>
    <definedName name="b_240" localSheetId="1">#REF!</definedName>
    <definedName name="b_240">#REF!</definedName>
    <definedName name="b_260" localSheetId="0">#REF!</definedName>
    <definedName name="b_260" localSheetId="1">#REF!</definedName>
    <definedName name="b_260">#REF!</definedName>
    <definedName name="b_280" localSheetId="0">#REF!</definedName>
    <definedName name="b_280" localSheetId="1">#REF!</definedName>
    <definedName name="b_280">#REF!</definedName>
    <definedName name="b_320" localSheetId="0">#REF!</definedName>
    <definedName name="b_320" localSheetId="1">#REF!</definedName>
    <definedName name="b_320">#REF!</definedName>
    <definedName name="b_350" localSheetId="0">#REF!</definedName>
    <definedName name="b_350" localSheetId="1">#REF!</definedName>
    <definedName name="b_350">#REF!</definedName>
    <definedName name="b_dd1" localSheetId="0">#REF!</definedName>
    <definedName name="b_dd1" localSheetId="1">#REF!</definedName>
    <definedName name="b_dd1">#REF!</definedName>
    <definedName name="b_DL" localSheetId="0">#REF!</definedName>
    <definedName name="b_DL" localSheetId="1">#REF!</definedName>
    <definedName name="b_DL">#REF!</definedName>
    <definedName name="b_eh" localSheetId="0">#REF!</definedName>
    <definedName name="b_eh" localSheetId="1">#REF!</definedName>
    <definedName name="b_eh">#REF!</definedName>
    <definedName name="b_eh1" localSheetId="0">#REF!</definedName>
    <definedName name="b_eh1" localSheetId="1">#REF!</definedName>
    <definedName name="b_eh1">#REF!</definedName>
    <definedName name="b_ev" localSheetId="0">#REF!</definedName>
    <definedName name="b_ev" localSheetId="1">#REF!</definedName>
    <definedName name="b_ev">#REF!</definedName>
    <definedName name="b_ev1" localSheetId="0">#REF!</definedName>
    <definedName name="b_ev1" localSheetId="1">#REF!</definedName>
    <definedName name="b_ev1">#REF!</definedName>
    <definedName name="b_FR" localSheetId="0">#REF!</definedName>
    <definedName name="b_FR" localSheetId="1">#REF!</definedName>
    <definedName name="b_FR">#REF!</definedName>
    <definedName name="b_fr1" localSheetId="0">#REF!</definedName>
    <definedName name="b_fr1" localSheetId="1">#REF!</definedName>
    <definedName name="b_fr1">#REF!</definedName>
    <definedName name="B_Isc" localSheetId="0">#REF!</definedName>
    <definedName name="B_Isc" localSheetId="1">#REF!</definedName>
    <definedName name="B_Isc">#REF!</definedName>
    <definedName name="b_LL" localSheetId="0">#REF!</definedName>
    <definedName name="b_LL" localSheetId="1">#REF!</definedName>
    <definedName name="b_LL">#REF!</definedName>
    <definedName name="b_ll1" localSheetId="0">#REF!</definedName>
    <definedName name="b_ll1" localSheetId="1">#REF!</definedName>
    <definedName name="b_ll1">#REF!</definedName>
    <definedName name="B_tinh" localSheetId="0">#REF!</definedName>
    <definedName name="B_tinh" localSheetId="1">#REF!</definedName>
    <definedName name="B_tinh">#REF!</definedName>
    <definedName name="b_WL" localSheetId="0">#REF!</definedName>
    <definedName name="b_WL" localSheetId="1">#REF!</definedName>
    <definedName name="b_WL">#REF!</definedName>
    <definedName name="b_WL1" localSheetId="0">#REF!</definedName>
    <definedName name="b_WL1" localSheetId="1">#REF!</definedName>
    <definedName name="b_WL1">#REF!</definedName>
    <definedName name="b_WS" localSheetId="0">#REF!</definedName>
    <definedName name="b_WS" localSheetId="1">#REF!</definedName>
    <definedName name="b_WS">#REF!</definedName>
    <definedName name="b_ws1" localSheetId="0">#REF!</definedName>
    <definedName name="b_ws1" localSheetId="1">#REF!</definedName>
    <definedName name="b_ws1">#REF!</definedName>
    <definedName name="b1." localSheetId="0">#REF!</definedName>
    <definedName name="b1." localSheetId="1">#REF!</definedName>
    <definedName name="b1.">#REF!</definedName>
    <definedName name="b10." localSheetId="0">#REF!</definedName>
    <definedName name="b10." localSheetId="1">#REF!</definedName>
    <definedName name="b10.">#REF!</definedName>
    <definedName name="b11." localSheetId="0">#REF!</definedName>
    <definedName name="b11." localSheetId="1">#REF!</definedName>
    <definedName name="b11.">#REF!</definedName>
    <definedName name="b12." localSheetId="0">#REF!</definedName>
    <definedName name="b12." localSheetId="1">#REF!</definedName>
    <definedName name="b12.">#REF!</definedName>
    <definedName name="b1s" localSheetId="0">#REF!</definedName>
    <definedName name="b1s" localSheetId="1">#REF!</definedName>
    <definedName name="b1s">#REF!</definedName>
    <definedName name="b1s_" localSheetId="0">#REF!</definedName>
    <definedName name="b1s_" localSheetId="1">#REF!</definedName>
    <definedName name="b1s_">#REF!</definedName>
    <definedName name="b1t" localSheetId="0">#REF!</definedName>
    <definedName name="b1t" localSheetId="1">#REF!</definedName>
    <definedName name="b1t">#REF!</definedName>
    <definedName name="b2." localSheetId="0">#REF!</definedName>
    <definedName name="b2." localSheetId="1">#REF!</definedName>
    <definedName name="b2.">#REF!</definedName>
    <definedName name="b2t" localSheetId="0">#REF!</definedName>
    <definedName name="b2t" localSheetId="1">#REF!</definedName>
    <definedName name="b2t">#REF!</definedName>
    <definedName name="b3." localSheetId="0">#REF!</definedName>
    <definedName name="b3." localSheetId="1">#REF!</definedName>
    <definedName name="b3.">#REF!</definedName>
    <definedName name="B3a" localSheetId="0">#REF!</definedName>
    <definedName name="B3a" localSheetId="1">#REF!</definedName>
    <definedName name="B3a">#REF!</definedName>
    <definedName name="b3t" localSheetId="0">#REF!</definedName>
    <definedName name="b3t" localSheetId="1">#REF!</definedName>
    <definedName name="b3t">#REF!</definedName>
    <definedName name="b4." localSheetId="0">#REF!</definedName>
    <definedName name="b4." localSheetId="1">#REF!</definedName>
    <definedName name="b4.">#REF!</definedName>
    <definedName name="b4t" localSheetId="0">#REF!</definedName>
    <definedName name="b4t" localSheetId="1">#REF!</definedName>
    <definedName name="b4t">#REF!</definedName>
    <definedName name="b5." localSheetId="0">#REF!</definedName>
    <definedName name="b5." localSheetId="1">#REF!</definedName>
    <definedName name="b5.">#REF!</definedName>
    <definedName name="b6." localSheetId="0">#REF!</definedName>
    <definedName name="b6." localSheetId="1">#REF!</definedName>
    <definedName name="b6.">#REF!</definedName>
    <definedName name="b7." localSheetId="0">#REF!</definedName>
    <definedName name="b7." localSheetId="1">#REF!</definedName>
    <definedName name="b7.">#REF!</definedName>
    <definedName name="bac2.5">#N/A</definedName>
    <definedName name="bac25d" localSheetId="0">#REF!</definedName>
    <definedName name="bac25d" localSheetId="1">#REF!</definedName>
    <definedName name="bac25d" localSheetId="11">#REF!</definedName>
    <definedName name="bac25d">#REF!</definedName>
    <definedName name="bac27d" localSheetId="0">#REF!</definedName>
    <definedName name="bac27d" localSheetId="1">#REF!</definedName>
    <definedName name="bac27d" localSheetId="11">#REF!</definedName>
    <definedName name="bac27d">#REF!</definedName>
    <definedName name="bac2d" localSheetId="0">#REF!</definedName>
    <definedName name="bac2d" localSheetId="1">#REF!</definedName>
    <definedName name="bac2d" localSheetId="11">#REF!</definedName>
    <definedName name="bac2d">#REF!</definedName>
    <definedName name="bac3.5">#N/A</definedName>
    <definedName name="bac35d" localSheetId="0">#REF!</definedName>
    <definedName name="bac35d" localSheetId="1">#REF!</definedName>
    <definedName name="bac35d" localSheetId="11">#REF!</definedName>
    <definedName name="bac35d">#REF!</definedName>
    <definedName name="bac37d" localSheetId="0">#REF!</definedName>
    <definedName name="bac37d" localSheetId="1">#REF!</definedName>
    <definedName name="bac37d" localSheetId="11">#REF!</definedName>
    <definedName name="bac37d">#REF!</definedName>
    <definedName name="bac3d" localSheetId="0">#REF!</definedName>
    <definedName name="bac3d" localSheetId="1">#REF!</definedName>
    <definedName name="bac3d" localSheetId="11">#REF!</definedName>
    <definedName name="bac3d">#REF!</definedName>
    <definedName name="bac4.5">#N/A</definedName>
    <definedName name="bac45d" localSheetId="0">#REF!</definedName>
    <definedName name="bac45d" localSheetId="1">#REF!</definedName>
    <definedName name="bac45d" localSheetId="11">#REF!</definedName>
    <definedName name="bac45d">#REF!</definedName>
    <definedName name="bac47d" localSheetId="0">#REF!</definedName>
    <definedName name="bac47d" localSheetId="1">#REF!</definedName>
    <definedName name="bac47d" localSheetId="11">#REF!</definedName>
    <definedName name="bac47d">#REF!</definedName>
    <definedName name="bac4d" localSheetId="0">#REF!</definedName>
    <definedName name="bac4d" localSheetId="1">#REF!</definedName>
    <definedName name="bac4d" localSheetId="11">#REF!</definedName>
    <definedName name="bac4d">#REF!</definedName>
    <definedName name="bac4d1" localSheetId="0">#REF!</definedName>
    <definedName name="bac4d1" localSheetId="1">#REF!</definedName>
    <definedName name="bac4d1">#REF!</definedName>
    <definedName name="bactham" localSheetId="0">#REF!</definedName>
    <definedName name="bactham" localSheetId="1">#REF!</definedName>
    <definedName name="bactham">#REF!</definedName>
    <definedName name="Bai_ducdam_coc" localSheetId="0">#REF!</definedName>
    <definedName name="Bai_ducdam_coc" localSheetId="1">#REF!</definedName>
    <definedName name="Bai_ducdam_coc">#REF!</definedName>
    <definedName name="BaiChay" localSheetId="0">#REF!</definedName>
    <definedName name="BaiChay" localSheetId="1">#REF!</definedName>
    <definedName name="BaiChay">#REF!</definedName>
    <definedName name="BAMUA1" localSheetId="0">#REF!</definedName>
    <definedName name="BAMUA1" localSheetId="1">#REF!</definedName>
    <definedName name="BAMUA1">#REF!</definedName>
    <definedName name="BAMUA2" localSheetId="0">#REF!</definedName>
    <definedName name="BAMUA2" localSheetId="1">#REF!</definedName>
    <definedName name="BAMUA2">#REF!</definedName>
    <definedName name="ban" localSheetId="0">#REF!</definedName>
    <definedName name="ban" localSheetId="1">#REF!</definedName>
    <definedName name="ban">#REF!</definedName>
    <definedName name="ban_dan" localSheetId="0">#REF!</definedName>
    <definedName name="ban_dan" localSheetId="1">#REF!</definedName>
    <definedName name="ban_dan">#REF!</definedName>
    <definedName name="BANG_CHI_TIET_THI_NGHIEM_CONG_TO" localSheetId="0">#REF!</definedName>
    <definedName name="BANG_CHI_TIET_THI_NGHIEM_CONG_TO" localSheetId="1">#REF!</definedName>
    <definedName name="BANG_CHI_TIET_THI_NGHIEM_CONG_TO">#REF!</definedName>
    <definedName name="BANG_CHI_TIET_THI_NGHIEM_DZ0.4KV" localSheetId="0">#REF!</definedName>
    <definedName name="BANG_CHI_TIET_THI_NGHIEM_DZ0.4KV" localSheetId="1">#REF!</definedName>
    <definedName name="BANG_CHI_TIET_THI_NGHIEM_DZ0.4KV">#REF!</definedName>
    <definedName name="Bang_cly" localSheetId="0">#REF!</definedName>
    <definedName name="Bang_cly" localSheetId="1">#REF!</definedName>
    <definedName name="Bang_cly">#REF!</definedName>
    <definedName name="Bang_CVC" localSheetId="0">#REF!</definedName>
    <definedName name="Bang_CVC" localSheetId="1">#REF!</definedName>
    <definedName name="Bang_CVC">#REF!</definedName>
    <definedName name="bang_gia" localSheetId="0">#REF!</definedName>
    <definedName name="bang_gia" localSheetId="1">#REF!</definedName>
    <definedName name="bang_gia">#REF!</definedName>
    <definedName name="BANG_TONG_HOP_CONG_TO" localSheetId="0">#REF!</definedName>
    <definedName name="BANG_TONG_HOP_CONG_TO" localSheetId="1">#REF!</definedName>
    <definedName name="BANG_TONG_HOP_CONG_TO">#REF!</definedName>
    <definedName name="BANG_TONG_HOP_DZ0.4KV" localSheetId="0">#REF!</definedName>
    <definedName name="BANG_TONG_HOP_DZ0.4KV" localSheetId="1">#REF!</definedName>
    <definedName name="BANG_TONG_HOP_DZ0.4KV">#REF!</definedName>
    <definedName name="BANG_TONG_HOP_DZ22KV" localSheetId="0">#REF!</definedName>
    <definedName name="BANG_TONG_HOP_DZ22KV" localSheetId="1">#REF!</definedName>
    <definedName name="BANG_TONG_HOP_DZ22KV">#REF!</definedName>
    <definedName name="BANG_TONG_HOP_KHO_BAI" localSheetId="0">#REF!</definedName>
    <definedName name="BANG_TONG_HOP_KHO_BAI" localSheetId="1">#REF!</definedName>
    <definedName name="BANG_TONG_HOP_KHO_BAI">#REF!</definedName>
    <definedName name="BANG_TONG_HOP_TBA" localSheetId="0">#REF!</definedName>
    <definedName name="BANG_TONG_HOP_TBA" localSheetId="1">#REF!</definedName>
    <definedName name="BANG_TONG_HOP_TBA">#REF!</definedName>
    <definedName name="Bang_travl" localSheetId="0">#REF!</definedName>
    <definedName name="Bang_travl" localSheetId="1">#REF!</definedName>
    <definedName name="Bang_travl">#REF!</definedName>
    <definedName name="Bang1" localSheetId="0">#REF!</definedName>
    <definedName name="Bang1" localSheetId="1">#REF!</definedName>
    <definedName name="Bang1">#REF!</definedName>
    <definedName name="bangchu" localSheetId="0">#REF!</definedName>
    <definedName name="bangchu" localSheetId="1">#REF!</definedName>
    <definedName name="bangchu">#REF!</definedName>
    <definedName name="BangGiaVL_Q" localSheetId="0">#REF!</definedName>
    <definedName name="BangGiaVL_Q" localSheetId="1">#REF!</definedName>
    <definedName name="BangGiaVL_Q">#REF!</definedName>
    <definedName name="bangluong" localSheetId="0">#REF!</definedName>
    <definedName name="bangluong" localSheetId="1">#REF!</definedName>
    <definedName name="bangluong">#REF!</definedName>
    <definedName name="BangMa" localSheetId="0">#REF!</definedName>
    <definedName name="BangMa" localSheetId="1">#REF!</definedName>
    <definedName name="BangMa">#REF!</definedName>
    <definedName name="Bangtienluong" localSheetId="0">#REF!</definedName>
    <definedName name="Bangtienluong" localSheetId="1">#REF!</definedName>
    <definedName name="Bangtienluong">#REF!</definedName>
    <definedName name="banQL" localSheetId="0" hidden="1">{"'Sheet1'!$L$16"}</definedName>
    <definedName name="banQL" localSheetId="1" hidden="1">{"'Sheet1'!$L$16"}</definedName>
    <definedName name="banQL" localSheetId="7" hidden="1">{"'Sheet1'!$L$16"}</definedName>
    <definedName name="banQL" localSheetId="8" hidden="1">{"'Sheet1'!$L$16"}</definedName>
    <definedName name="banql" localSheetId="11" hidden="1">{"'Sheet1'!$L$16"}</definedName>
    <definedName name="banql" localSheetId="14" hidden="1">{"'Sheet1'!$L$16"}</definedName>
    <definedName name="banql" localSheetId="15" hidden="1">{"'Sheet1'!$L$16"}</definedName>
    <definedName name="banql" localSheetId="16" hidden="1">{"'Sheet1'!$L$16"}</definedName>
    <definedName name="banql" localSheetId="17" hidden="1">{"'Sheet1'!$L$16"}</definedName>
    <definedName name="banql" localSheetId="18" hidden="1">{"'Sheet1'!$L$16"}</definedName>
    <definedName name="banql" localSheetId="19" hidden="1">{"'Sheet1'!$L$16"}</definedName>
    <definedName name="banQL" hidden="1">{"'Sheet1'!$L$16"}</definedName>
    <definedName name="baotaibovay" localSheetId="0">#REF!</definedName>
    <definedName name="baotaibovay" localSheetId="1">#REF!</definedName>
    <definedName name="baotaibovay">#REF!</definedName>
    <definedName name="BarData" localSheetId="0">#REF!</definedName>
    <definedName name="BarData" localSheetId="1">#REF!</definedName>
    <definedName name="BarData">#REF!</definedName>
    <definedName name="Bardata1" localSheetId="0">#REF!</definedName>
    <definedName name="Bardata1" localSheetId="1">#REF!</definedName>
    <definedName name="Bardata1">#REF!</definedName>
    <definedName name="BB" localSheetId="0">#REF!</definedName>
    <definedName name="BB" localSheetId="1">#REF!</definedName>
    <definedName name="BB">#REF!</definedName>
    <definedName name="bbbb" localSheetId="0">#REF!</definedName>
    <definedName name="bbbb" localSheetId="1">#REF!</definedName>
    <definedName name="bbbb">#REF!</definedName>
    <definedName name="bbcn" localSheetId="0">#REF!</definedName>
    <definedName name="bbcn" localSheetId="1">#REF!</definedName>
    <definedName name="bbcn">#REF!</definedName>
    <definedName name="bbvuong" localSheetId="0">#REF!</definedName>
    <definedName name="bbvuong" localSheetId="1">#REF!</definedName>
    <definedName name="bbvuong">#REF!</definedName>
    <definedName name="bc_1" localSheetId="0">#REF!</definedName>
    <definedName name="bc_1" localSheetId="1">#REF!</definedName>
    <definedName name="bc_1">#REF!</definedName>
    <definedName name="bc_2" localSheetId="0">#REF!</definedName>
    <definedName name="bc_2" localSheetId="1">#REF!</definedName>
    <definedName name="bc_2">#REF!</definedName>
    <definedName name="BCBo" localSheetId="0" hidden="1">{"'Sheet1'!$L$16"}</definedName>
    <definedName name="BCBo" localSheetId="1" hidden="1">{"'Sheet1'!$L$16"}</definedName>
    <definedName name="BCBo" localSheetId="7" hidden="1">{"'Sheet1'!$L$16"}</definedName>
    <definedName name="BCBo" localSheetId="8" hidden="1">{"'Sheet1'!$L$16"}</definedName>
    <definedName name="BCBo" localSheetId="11" hidden="1">{"'Sheet1'!$L$16"}</definedName>
    <definedName name="BCBo" localSheetId="14" hidden="1">{"'Sheet1'!$L$16"}</definedName>
    <definedName name="BCBo" localSheetId="15" hidden="1">{"'Sheet1'!$L$16"}</definedName>
    <definedName name="BCBo" localSheetId="16" hidden="1">{"'Sheet1'!$L$16"}</definedName>
    <definedName name="BCBo" localSheetId="17" hidden="1">{"'Sheet1'!$L$16"}</definedName>
    <definedName name="BCBo" localSheetId="18" hidden="1">{"'Sheet1'!$L$16"}</definedName>
    <definedName name="BCBo" localSheetId="19" hidden="1">{"'Sheet1'!$L$16"}</definedName>
    <definedName name="BCBo" hidden="1">{"'Sheet1'!$L$16"}</definedName>
    <definedName name="BCT" localSheetId="0">#REF!</definedName>
    <definedName name="BCT" localSheetId="1">#REF!</definedName>
    <definedName name="BCT">#REF!</definedName>
    <definedName name="BDAY" localSheetId="0">#REF!</definedName>
    <definedName name="BDAY" localSheetId="1">#REF!</definedName>
    <definedName name="BDAY">#REF!</definedName>
    <definedName name="bdc" localSheetId="0">#REF!</definedName>
    <definedName name="bdc" localSheetId="1">#REF!</definedName>
    <definedName name="bdc">#REF!</definedName>
    <definedName name="bdd">1.5</definedName>
    <definedName name="BDIM" localSheetId="0">#REF!</definedName>
    <definedName name="BDIM" localSheetId="1">#REF!</definedName>
    <definedName name="BDIM">#REF!</definedName>
    <definedName name="bdw" localSheetId="0">#REF!</definedName>
    <definedName name="bdw" localSheetId="1">#REF!</definedName>
    <definedName name="bdw">#REF!</definedName>
    <definedName name="be" localSheetId="0">#REF!</definedName>
    <definedName name="be" localSheetId="1">#REF!</definedName>
    <definedName name="be">#REF!</definedName>
    <definedName name="Be_duc_dam" localSheetId="0">#REF!</definedName>
    <definedName name="Be_duc_dam" localSheetId="1">#REF!</definedName>
    <definedName name="Be_duc_dam">#REF!</definedName>
    <definedName name="Be1L" localSheetId="0">#REF!</definedName>
    <definedName name="Be1L" localSheetId="1">#REF!</definedName>
    <definedName name="Be1L">#REF!</definedName>
    <definedName name="beepsound" localSheetId="0">#REF!</definedName>
    <definedName name="beepsound" localSheetId="1">#REF!</definedName>
    <definedName name="beepsound">#REF!</definedName>
    <definedName name="bengam" localSheetId="0">#REF!</definedName>
    <definedName name="bengam" localSheetId="1">#REF!</definedName>
    <definedName name="bengam">#REF!</definedName>
    <definedName name="benuoc" localSheetId="0">#REF!</definedName>
    <definedName name="benuoc" localSheetId="1">#REF!</definedName>
    <definedName name="benuoc">#REF!</definedName>
    <definedName name="beta" localSheetId="0">#REF!</definedName>
    <definedName name="beta" localSheetId="1">#REF!</definedName>
    <definedName name="beta">#REF!</definedName>
    <definedName name="Bezugsfeld" localSheetId="0">#REF!</definedName>
    <definedName name="Bezugsfeld" localSheetId="1">#REF!</definedName>
    <definedName name="Bezugsfeld">#REF!</definedName>
    <definedName name="Bgiang" localSheetId="0" hidden="1">{"'Sheet1'!$L$16"}</definedName>
    <definedName name="Bgiang" localSheetId="1" hidden="1">{"'Sheet1'!$L$16"}</definedName>
    <definedName name="Bgiang" localSheetId="7" hidden="1">{"'Sheet1'!$L$16"}</definedName>
    <definedName name="Bgiang" localSheetId="8" hidden="1">{"'Sheet1'!$L$16"}</definedName>
    <definedName name="Bgiang" localSheetId="11" hidden="1">{"'Sheet1'!$L$16"}</definedName>
    <definedName name="Bgiang" localSheetId="14" hidden="1">{"'Sheet1'!$L$16"}</definedName>
    <definedName name="Bgiang" localSheetId="15" hidden="1">{"'Sheet1'!$L$16"}</definedName>
    <definedName name="Bgiang" localSheetId="16" hidden="1">{"'Sheet1'!$L$16"}</definedName>
    <definedName name="Bgiang" localSheetId="17" hidden="1">{"'Sheet1'!$L$16"}</definedName>
    <definedName name="Bgiang" localSheetId="18" hidden="1">{"'Sheet1'!$L$16"}</definedName>
    <definedName name="Bgiang" localSheetId="19" hidden="1">{"'Sheet1'!$L$16"}</definedName>
    <definedName name="Bgiang" hidden="1">{"'Sheet1'!$L$16"}</definedName>
    <definedName name="BHDB" localSheetId="0" hidden="1">{"'Sheet1'!$L$16"}</definedName>
    <definedName name="BHDB" localSheetId="1" hidden="1">{"'Sheet1'!$L$16"}</definedName>
    <definedName name="BHDB" localSheetId="7" hidden="1">{"'Sheet1'!$L$16"}</definedName>
    <definedName name="BHDB" localSheetId="8" hidden="1">{"'Sheet1'!$L$16"}</definedName>
    <definedName name="BHDB" localSheetId="11" hidden="1">{"'Sheet1'!$L$16"}</definedName>
    <definedName name="BHDB" localSheetId="14" hidden="1">{"'Sheet1'!$L$16"}</definedName>
    <definedName name="BHDB" localSheetId="15" hidden="1">{"'Sheet1'!$L$16"}</definedName>
    <definedName name="BHDB" localSheetId="16" hidden="1">{"'Sheet1'!$L$16"}</definedName>
    <definedName name="BHDB" localSheetId="17" hidden="1">{"'Sheet1'!$L$16"}</definedName>
    <definedName name="BHDB" localSheetId="18" hidden="1">{"'Sheet1'!$L$16"}</definedName>
    <definedName name="BHDB" localSheetId="19" hidden="1">{"'Sheet1'!$L$16"}</definedName>
    <definedName name="BHDB" hidden="1">{"'Sheet1'!$L$16"}</definedName>
    <definedName name="bia" localSheetId="0">#REF!</definedName>
    <definedName name="bia" localSheetId="1">#REF!</definedName>
    <definedName name="bia">#REF!</definedName>
    <definedName name="bienbao" localSheetId="0">#REF!</definedName>
    <definedName name="bienbao" localSheetId="1">#REF!</definedName>
    <definedName name="bienbao">#REF!</definedName>
    <definedName name="biencn1200x1000" localSheetId="11">#REF!</definedName>
    <definedName name="biencn1200x1000">'[2]R&amp;P'!$G$106</definedName>
    <definedName name="biencn1600x1000" localSheetId="11">#REF!</definedName>
    <definedName name="biencn1600x1000">'[2]R&amp;P'!$G$107</definedName>
    <definedName name="biencn400x400" localSheetId="11">#REF!</definedName>
    <definedName name="biencn400x400">'[2]R&amp;P'!$G$104</definedName>
    <definedName name="biencn800x600" localSheetId="11">#REF!</definedName>
    <definedName name="biencn800x600">'[2]R&amp;P'!$G$105</definedName>
    <definedName name="bientamgiac900" localSheetId="11">#REF!</definedName>
    <definedName name="bientamgiac900">'[2]R&amp;P'!$G$103</definedName>
    <definedName name="bientron900" localSheetId="11">#REF!</definedName>
    <definedName name="bientron900">'[2]R&amp;P'!$G$102</definedName>
    <definedName name="binh" localSheetId="0" hidden="1">{"'Sheet1'!$L$16"}</definedName>
    <definedName name="binh" localSheetId="1" hidden="1">{"'Sheet1'!$L$16"}</definedName>
    <definedName name="binh" localSheetId="7" hidden="1">{"'Sheet1'!$L$16"}</definedName>
    <definedName name="binh" localSheetId="8" hidden="1">{"'Sheet1'!$L$16"}</definedName>
    <definedName name="binh" localSheetId="11" hidden="1">{"'Sheet1'!$L$16"}</definedName>
    <definedName name="binh" localSheetId="14" hidden="1">{"'Sheet1'!$L$16"}</definedName>
    <definedName name="binh" localSheetId="15" hidden="1">{"'Sheet1'!$L$16"}</definedName>
    <definedName name="binh" localSheetId="16" hidden="1">{"'Sheet1'!$L$16"}</definedName>
    <definedName name="binh" localSheetId="17" hidden="1">{"'Sheet1'!$L$16"}</definedName>
    <definedName name="binh" localSheetId="18" hidden="1">{"'Sheet1'!$L$16"}</definedName>
    <definedName name="binh" localSheetId="19" hidden="1">{"'Sheet1'!$L$16"}</definedName>
    <definedName name="binh" hidden="1">{"'Sheet1'!$L$16"}</definedName>
    <definedName name="Bình_Định" localSheetId="0">#REF!</definedName>
    <definedName name="Bình_Định" localSheetId="1">#REF!</definedName>
    <definedName name="Bình_Định">#REF!</definedName>
    <definedName name="bitum" localSheetId="0">#REF!</definedName>
    <definedName name="bitum" localSheetId="1">#REF!</definedName>
    <definedName name="bitum">#REF!</definedName>
    <definedName name="BKH" localSheetId="0">#REF!</definedName>
    <definedName name="BKH" localSheetId="1">#REF!</definedName>
    <definedName name="BKH">#REF!</definedName>
    <definedName name="BKHĐT" comment="BKHĐT" localSheetId="11">#REF!</definedName>
    <definedName name="BKHĐT" comment="BKHĐT" localSheetId="14">#REF!</definedName>
    <definedName name="BKHĐT" comment="BKHĐT">[9]BKHDT!$B$3:$B$27</definedName>
    <definedName name="BKinh" localSheetId="0">#REF!</definedName>
    <definedName name="BKinh" localSheetId="1">#REF!</definedName>
    <definedName name="BKinh" localSheetId="11">#REF!</definedName>
    <definedName name="BKinh" localSheetId="14">#REF!</definedName>
    <definedName name="BKinh" localSheetId="19">#REF!</definedName>
    <definedName name="BKinh">#REF!</definedName>
    <definedName name="BL240HT" localSheetId="0">#REF!</definedName>
    <definedName name="BL240HT" localSheetId="1">#REF!</definedName>
    <definedName name="BL240HT" localSheetId="14">#REF!</definedName>
    <definedName name="BL240HT">#REF!</definedName>
    <definedName name="BL280HT" localSheetId="0">#REF!</definedName>
    <definedName name="BL280HT" localSheetId="1">#REF!</definedName>
    <definedName name="BL280HT" localSheetId="14">#REF!</definedName>
    <definedName name="BL280HT">#REF!</definedName>
    <definedName name="BL320HT" localSheetId="0">#REF!</definedName>
    <definedName name="BL320HT" localSheetId="1">#REF!</definedName>
    <definedName name="BL320HT">#REF!</definedName>
    <definedName name="blang" localSheetId="0">#REF!</definedName>
    <definedName name="blang" localSheetId="1">#REF!</definedName>
    <definedName name="blang">#REF!</definedName>
    <definedName name="blkh" localSheetId="0">#REF!</definedName>
    <definedName name="blkh" localSheetId="1">#REF!</definedName>
    <definedName name="blkh">#REF!</definedName>
    <definedName name="blkh1" localSheetId="0">#REF!</definedName>
    <definedName name="blkh1" localSheetId="1">#REF!</definedName>
    <definedName name="blkh1">#REF!</definedName>
    <definedName name="blneo" localSheetId="0">#REF!</definedName>
    <definedName name="blneo" localSheetId="1">#REF!</definedName>
    <definedName name="blneo">#REF!</definedName>
    <definedName name="BLOCK1" localSheetId="0">#REF!</definedName>
    <definedName name="BLOCK1" localSheetId="1">#REF!</definedName>
    <definedName name="BLOCK1">#REF!</definedName>
    <definedName name="BLOCK2" localSheetId="0">#REF!</definedName>
    <definedName name="BLOCK2" localSheetId="1">#REF!</definedName>
    <definedName name="BLOCK2">#REF!</definedName>
    <definedName name="BLOCK3" localSheetId="0">#REF!</definedName>
    <definedName name="BLOCK3" localSheetId="1">#REF!</definedName>
    <definedName name="BLOCK3">#REF!</definedName>
    <definedName name="blong" localSheetId="0">#REF!</definedName>
    <definedName name="blong" localSheetId="1">#REF!</definedName>
    <definedName name="blong">#REF!</definedName>
    <definedName name="Bm">3.5</definedName>
    <definedName name="Bmat" localSheetId="0">#REF!</definedName>
    <definedName name="Bmat" localSheetId="1">#REF!</definedName>
    <definedName name="Bmat">#REF!</definedName>
    <definedName name="Bn">6.5</definedName>
    <definedName name="bng" localSheetId="0">#REF!</definedName>
    <definedName name="bng" localSheetId="1">#REF!</definedName>
    <definedName name="bng">#REF!</definedName>
    <definedName name="BNV" localSheetId="0">#REF!</definedName>
    <definedName name="BNV" localSheetId="1">#REF!</definedName>
    <definedName name="BNV">#REF!</definedName>
    <definedName name="bom" localSheetId="0">#REF!</definedName>
    <definedName name="bom" localSheetId="1">#REF!</definedName>
    <definedName name="bom">#REF!</definedName>
    <definedName name="bombt50" localSheetId="11">#REF!</definedName>
    <definedName name="bombt50">'[2]R&amp;P'!$G$271</definedName>
    <definedName name="bombt60" localSheetId="11">#REF!</definedName>
    <definedName name="bombt60">'[2]R&amp;P'!$G$272</definedName>
    <definedName name="bomnuoc">#N/A</definedName>
    <definedName name="bomnuoc20cv">#N/A</definedName>
    <definedName name="bomnuoc20kw" localSheetId="11">#REF!</definedName>
    <definedName name="bomnuoc20kw">'[2]R&amp;P'!$G$305</definedName>
    <definedName name="bomnuocdau10" localSheetId="0">#REF!</definedName>
    <definedName name="bomnuocdau10" localSheetId="1">#REF!</definedName>
    <definedName name="bomnuocdau10" localSheetId="11">#REF!</definedName>
    <definedName name="bomnuocdau10">#REF!</definedName>
    <definedName name="bomnuocdau100" localSheetId="0">#REF!</definedName>
    <definedName name="bomnuocdau100" localSheetId="1">#REF!</definedName>
    <definedName name="bomnuocdau100" localSheetId="11">#REF!</definedName>
    <definedName name="bomnuocdau100">#REF!</definedName>
    <definedName name="bomnuocdau15" localSheetId="0">#REF!</definedName>
    <definedName name="bomnuocdau15" localSheetId="1">#REF!</definedName>
    <definedName name="bomnuocdau15">#REF!</definedName>
    <definedName name="bomnuocdau150" localSheetId="0">#REF!</definedName>
    <definedName name="bomnuocdau150" localSheetId="1">#REF!</definedName>
    <definedName name="bomnuocdau150">#REF!</definedName>
    <definedName name="bomnuocdau20" localSheetId="0">#REF!</definedName>
    <definedName name="bomnuocdau20" localSheetId="1">#REF!</definedName>
    <definedName name="bomnuocdau20">#REF!</definedName>
    <definedName name="bomnuocdau37" localSheetId="0">#REF!</definedName>
    <definedName name="bomnuocdau37" localSheetId="1">#REF!</definedName>
    <definedName name="bomnuocdau37">#REF!</definedName>
    <definedName name="bomnuocdau45" localSheetId="0">#REF!</definedName>
    <definedName name="bomnuocdau45" localSheetId="1">#REF!</definedName>
    <definedName name="bomnuocdau45">#REF!</definedName>
    <definedName name="bomnuocdau5" localSheetId="0">#REF!</definedName>
    <definedName name="bomnuocdau5" localSheetId="1">#REF!</definedName>
    <definedName name="bomnuocdau5">#REF!</definedName>
    <definedName name="bomnuocdau5.5" localSheetId="0">#REF!</definedName>
    <definedName name="bomnuocdau5.5" localSheetId="1">#REF!</definedName>
    <definedName name="bomnuocdau5.5">#REF!</definedName>
    <definedName name="bomnuocdau7" localSheetId="0">#REF!</definedName>
    <definedName name="bomnuocdau7" localSheetId="1">#REF!</definedName>
    <definedName name="bomnuocdau7">#REF!</definedName>
    <definedName name="bomnuocdau7.5" localSheetId="0">#REF!</definedName>
    <definedName name="bomnuocdau7.5" localSheetId="1">#REF!</definedName>
    <definedName name="bomnuocdau7.5">#REF!</definedName>
    <definedName name="bomnuocdau75" localSheetId="0">#REF!</definedName>
    <definedName name="bomnuocdau75" localSheetId="1">#REF!</definedName>
    <definedName name="bomnuocdau75">#REF!</definedName>
    <definedName name="bomnuocdien0.55" localSheetId="0">#REF!</definedName>
    <definedName name="bomnuocdien0.55" localSheetId="1">#REF!</definedName>
    <definedName name="bomnuocdien0.55">#REF!</definedName>
    <definedName name="bomnuocdien0.75" localSheetId="0">#REF!</definedName>
    <definedName name="bomnuocdien0.75" localSheetId="1">#REF!</definedName>
    <definedName name="bomnuocdien0.75">#REF!</definedName>
    <definedName name="bomnuocdien1.5" localSheetId="0">#REF!</definedName>
    <definedName name="bomnuocdien1.5" localSheetId="1">#REF!</definedName>
    <definedName name="bomnuocdien1.5">#REF!</definedName>
    <definedName name="bomnuocdien10" localSheetId="0">#REF!</definedName>
    <definedName name="bomnuocdien10" localSheetId="1">#REF!</definedName>
    <definedName name="bomnuocdien10">#REF!</definedName>
    <definedName name="bomnuocdien113" localSheetId="0">#REF!</definedName>
    <definedName name="bomnuocdien113" localSheetId="1">#REF!</definedName>
    <definedName name="bomnuocdien113">#REF!</definedName>
    <definedName name="bomnuocdien14" localSheetId="0">#REF!</definedName>
    <definedName name="bomnuocdien14" localSheetId="1">#REF!</definedName>
    <definedName name="bomnuocdien14">#REF!</definedName>
    <definedName name="bomnuocdien2" localSheetId="0">#REF!</definedName>
    <definedName name="bomnuocdien2" localSheetId="1">#REF!</definedName>
    <definedName name="bomnuocdien2">#REF!</definedName>
    <definedName name="bomnuocdien2.8" localSheetId="0">#REF!</definedName>
    <definedName name="bomnuocdien2.8" localSheetId="1">#REF!</definedName>
    <definedName name="bomnuocdien2.8">#REF!</definedName>
    <definedName name="bomnuocdien20" localSheetId="0">#REF!</definedName>
    <definedName name="bomnuocdien20" localSheetId="1">#REF!</definedName>
    <definedName name="bomnuocdien20">#REF!</definedName>
    <definedName name="bomnuocdien22" localSheetId="0">#REF!</definedName>
    <definedName name="bomnuocdien22" localSheetId="1">#REF!</definedName>
    <definedName name="bomnuocdien22">#REF!</definedName>
    <definedName name="bomnuocdien28" localSheetId="0">#REF!</definedName>
    <definedName name="bomnuocdien28" localSheetId="1">#REF!</definedName>
    <definedName name="bomnuocdien28">#REF!</definedName>
    <definedName name="bomnuocdien30" localSheetId="0">#REF!</definedName>
    <definedName name="bomnuocdien30" localSheetId="1">#REF!</definedName>
    <definedName name="bomnuocdien30">#REF!</definedName>
    <definedName name="bomnuocdien4" localSheetId="0">#REF!</definedName>
    <definedName name="bomnuocdien4" localSheetId="1">#REF!</definedName>
    <definedName name="bomnuocdien4">#REF!</definedName>
    <definedName name="bomnuocdien4.5" localSheetId="0">#REF!</definedName>
    <definedName name="bomnuocdien4.5" localSheetId="1">#REF!</definedName>
    <definedName name="bomnuocdien4.5">#REF!</definedName>
    <definedName name="bomnuocdien40" localSheetId="0">#REF!</definedName>
    <definedName name="bomnuocdien40" localSheetId="1">#REF!</definedName>
    <definedName name="bomnuocdien40">#REF!</definedName>
    <definedName name="bomnuocdien50" localSheetId="0">#REF!</definedName>
    <definedName name="bomnuocdien50" localSheetId="1">#REF!</definedName>
    <definedName name="bomnuocdien50">#REF!</definedName>
    <definedName name="bomnuocdien55" localSheetId="0">#REF!</definedName>
    <definedName name="bomnuocdien55" localSheetId="1">#REF!</definedName>
    <definedName name="bomnuocdien55">#REF!</definedName>
    <definedName name="bomnuocdien7" localSheetId="0">#REF!</definedName>
    <definedName name="bomnuocdien7" localSheetId="1">#REF!</definedName>
    <definedName name="bomnuocdien7">#REF!</definedName>
    <definedName name="bomnuocdien75" localSheetId="0">#REF!</definedName>
    <definedName name="bomnuocdien75" localSheetId="1">#REF!</definedName>
    <definedName name="bomnuocdien75">#REF!</definedName>
    <definedName name="bomnuocxang3" localSheetId="0">#REF!</definedName>
    <definedName name="bomnuocxang3" localSheetId="1">#REF!</definedName>
    <definedName name="bomnuocxang3">#REF!</definedName>
    <definedName name="bomnuocxang4" localSheetId="0">#REF!</definedName>
    <definedName name="bomnuocxang4" localSheetId="1">#REF!</definedName>
    <definedName name="bomnuocxang4">#REF!</definedName>
    <definedName name="bomnuocxang6" localSheetId="0">#REF!</definedName>
    <definedName name="bomnuocxang6" localSheetId="1">#REF!</definedName>
    <definedName name="bomnuocxang6">#REF!</definedName>
    <definedName name="bomnuocxang7" localSheetId="0">#REF!</definedName>
    <definedName name="bomnuocxang7" localSheetId="1">#REF!</definedName>
    <definedName name="bomnuocxang7">#REF!</definedName>
    <definedName name="bomnuocxang8" localSheetId="0">#REF!</definedName>
    <definedName name="bomnuocxang8" localSheetId="1">#REF!</definedName>
    <definedName name="bomnuocxang8">#REF!</definedName>
    <definedName name="bomvua">#N/A</definedName>
    <definedName name="bomvua1.5" localSheetId="11">#REF!</definedName>
    <definedName name="bomvua1.5">'[2]R&amp;P'!$G$277</definedName>
    <definedName name="bonnuocdien1.1" localSheetId="0">#REF!</definedName>
    <definedName name="bonnuocdien1.1" localSheetId="1">#REF!</definedName>
    <definedName name="bonnuocdien1.1" localSheetId="11">#REF!</definedName>
    <definedName name="bonnuocdien1.1">#REF!</definedName>
    <definedName name="book1" localSheetId="0">#REF!</definedName>
    <definedName name="book1" localSheetId="1">#REF!</definedName>
    <definedName name="book1" localSheetId="11">#REF!</definedName>
    <definedName name="book1">#REF!</definedName>
    <definedName name="Book2" localSheetId="0">#REF!</definedName>
    <definedName name="Book2" localSheetId="1">#REF!</definedName>
    <definedName name="Book2">#REF!</definedName>
    <definedName name="BOQ" localSheetId="0">#REF!</definedName>
    <definedName name="BOQ" localSheetId="1">#REF!</definedName>
    <definedName name="BOQ">#REF!</definedName>
    <definedName name="bp" localSheetId="0">#REF!</definedName>
    <definedName name="bp" localSheetId="1">#REF!</definedName>
    <definedName name="bp">#REF!</definedName>
    <definedName name="bql" localSheetId="0" hidden="1">{#N/A,#N/A,FALSE,"Chi tiÆt"}</definedName>
    <definedName name="bql" localSheetId="1" hidden="1">{#N/A,#N/A,FALSE,"Chi tiÆt"}</definedName>
    <definedName name="bql" localSheetId="11" hidden="1">{#N/A,#N/A,FALSE,"Chi tiÆt"}</definedName>
    <definedName name="bql" localSheetId="14" hidden="1">{#N/A,#N/A,FALSE,"Chi tiÆt"}</definedName>
    <definedName name="bql" localSheetId="15" hidden="1">{#N/A,#N/A,FALSE,"Chi tiÆt"}</definedName>
    <definedName name="bql" localSheetId="16" hidden="1">{#N/A,#N/A,FALSE,"Chi tiÆt"}</definedName>
    <definedName name="bql" localSheetId="17" hidden="1">{#N/A,#N/A,FALSE,"Chi tiÆt"}</definedName>
    <definedName name="bql" localSheetId="18" hidden="1">{#N/A,#N/A,FALSE,"Chi tiÆt"}</definedName>
    <definedName name="bql" localSheetId="19" hidden="1">{#N/A,#N/A,FALSE,"Chi tiÆt"}</definedName>
    <definedName name="bql" hidden="1">{#N/A,#N/A,FALSE,"Chi tiÆt"}</definedName>
    <definedName name="BQLTB" localSheetId="0">#REF!</definedName>
    <definedName name="BQLTB" localSheetId="1">#REF!</definedName>
    <definedName name="BQLTB" localSheetId="11">#REF!</definedName>
    <definedName name="BQLTB">#REF!</definedName>
    <definedName name="BQLXL" localSheetId="0">#REF!</definedName>
    <definedName name="BQLXL" localSheetId="1">#REF!</definedName>
    <definedName name="BQLXL" localSheetId="11">#REF!</definedName>
    <definedName name="BQLXL">#REF!</definedName>
    <definedName name="BQP" localSheetId="11">#REF!</definedName>
    <definedName name="BQP" localSheetId="14">#REF!</definedName>
    <definedName name="BQP">'[10]BANCO (3)'!$N$124</definedName>
    <definedName name="bson" localSheetId="0">#REF!</definedName>
    <definedName name="bson" localSheetId="1">#REF!</definedName>
    <definedName name="bson" localSheetId="11">#REF!</definedName>
    <definedName name="bson" localSheetId="14">#REF!</definedName>
    <definedName name="bson" localSheetId="19">#REF!</definedName>
    <definedName name="bson">#REF!</definedName>
    <definedName name="BT" localSheetId="0">#REF!</definedName>
    <definedName name="BT" localSheetId="1">#REF!</definedName>
    <definedName name="BT" localSheetId="14">#REF!</definedName>
    <definedName name="BT">#REF!</definedName>
    <definedName name="BT_125" localSheetId="0">#REF!</definedName>
    <definedName name="BT_125" localSheetId="1">#REF!</definedName>
    <definedName name="BT_125" localSheetId="14">#REF!</definedName>
    <definedName name="BT_125">#REF!</definedName>
    <definedName name="BT_CT_Mong_Mo_Tru_Cau" localSheetId="0">#REF!</definedName>
    <definedName name="BT_CT_Mong_Mo_Tru_Cau" localSheetId="1">#REF!</definedName>
    <definedName name="BT_CT_Mong_Mo_Tru_Cau">#REF!</definedName>
    <definedName name="BT200_50" localSheetId="0">#REF!</definedName>
    <definedName name="BT200_50" localSheetId="1">#REF!</definedName>
    <definedName name="BT200_50">#REF!</definedName>
    <definedName name="btabd" localSheetId="0">#REF!</definedName>
    <definedName name="btabd" localSheetId="1">#REF!</definedName>
    <definedName name="btabd">#REF!</definedName>
    <definedName name="btadn" localSheetId="0">#REF!</definedName>
    <definedName name="btadn" localSheetId="1">#REF!</definedName>
    <definedName name="btadn">#REF!</definedName>
    <definedName name="btah" localSheetId="0">#REF!</definedName>
    <definedName name="btah" localSheetId="1">#REF!</definedName>
    <definedName name="btah">#REF!</definedName>
    <definedName name="btah1" localSheetId="0">#REF!</definedName>
    <definedName name="btah1" localSheetId="1">#REF!</definedName>
    <definedName name="btah1">#REF!</definedName>
    <definedName name="btaqn" localSheetId="0">#REF!</definedName>
    <definedName name="btaqn" localSheetId="1">#REF!</definedName>
    <definedName name="btaqn">#REF!</definedName>
    <definedName name="btaqt" localSheetId="0">#REF!</definedName>
    <definedName name="btaqt" localSheetId="1">#REF!</definedName>
    <definedName name="btaqt">#REF!</definedName>
    <definedName name="btbdn" localSheetId="0">#REF!</definedName>
    <definedName name="btbdn" localSheetId="1">#REF!</definedName>
    <definedName name="btbdn">#REF!</definedName>
    <definedName name="btbh" localSheetId="0">#REF!</definedName>
    <definedName name="btbh" localSheetId="1">#REF!</definedName>
    <definedName name="btbh">#REF!</definedName>
    <definedName name="btbqn" localSheetId="0">#REF!</definedName>
    <definedName name="btbqn" localSheetId="1">#REF!</definedName>
    <definedName name="btbqn">#REF!</definedName>
    <definedName name="btbqt" localSheetId="0">#REF!</definedName>
    <definedName name="btbqt" localSheetId="1">#REF!</definedName>
    <definedName name="btbqt">#REF!</definedName>
    <definedName name="BTC" localSheetId="11">#REF!</definedName>
    <definedName name="BTC" localSheetId="14">#REF!</definedName>
    <definedName name="BTC" localSheetId="19">#REF!</definedName>
    <definedName name="BTC">[11]NSĐP!$AA$14:$AA$240</definedName>
    <definedName name="btcdn" localSheetId="0">#REF!</definedName>
    <definedName name="btcdn" localSheetId="1">#REF!</definedName>
    <definedName name="btcdn" localSheetId="11">#REF!</definedName>
    <definedName name="btcdn" localSheetId="14">#REF!</definedName>
    <definedName name="btcdn" localSheetId="19">#REF!</definedName>
    <definedName name="btcdn">#REF!</definedName>
    <definedName name="btch" localSheetId="0">#REF!</definedName>
    <definedName name="btch" localSheetId="1">#REF!</definedName>
    <definedName name="btch" localSheetId="14">#REF!</definedName>
    <definedName name="btch">#REF!</definedName>
    <definedName name="btch1" localSheetId="0">#REF!</definedName>
    <definedName name="btch1" localSheetId="1">#REF!</definedName>
    <definedName name="btch1" localSheetId="14">#REF!</definedName>
    <definedName name="btch1">#REF!</definedName>
    <definedName name="btch2" localSheetId="0">#REF!</definedName>
    <definedName name="btch2" localSheetId="1">#REF!</definedName>
    <definedName name="btch2">#REF!</definedName>
    <definedName name="btchiuaxitm300" localSheetId="0">#REF!</definedName>
    <definedName name="btchiuaxitm300" localSheetId="1">#REF!</definedName>
    <definedName name="btchiuaxitm300">#REF!</definedName>
    <definedName name="BTchiuaxm200" localSheetId="0">#REF!</definedName>
    <definedName name="BTchiuaxm200" localSheetId="1">#REF!</definedName>
    <definedName name="BTchiuaxm200">#REF!</definedName>
    <definedName name="btcocM400" localSheetId="0">#REF!</definedName>
    <definedName name="btcocM400" localSheetId="1">#REF!</definedName>
    <definedName name="btcocM400">#REF!</definedName>
    <definedName name="BTcot" localSheetId="0">#REF!</definedName>
    <definedName name="BTcot" localSheetId="1">#REF!</definedName>
    <definedName name="BTcot">#REF!</definedName>
    <definedName name="Btcot1" localSheetId="0">#REF!</definedName>
    <definedName name="Btcot1" localSheetId="1">#REF!</definedName>
    <definedName name="Btcot1">#REF!</definedName>
    <definedName name="btcqn" localSheetId="0">#REF!</definedName>
    <definedName name="btcqn" localSheetId="1">#REF!</definedName>
    <definedName name="btcqn">#REF!</definedName>
    <definedName name="btcqt" localSheetId="0">#REF!</definedName>
    <definedName name="btcqt" localSheetId="1">#REF!</definedName>
    <definedName name="btcqt">#REF!</definedName>
    <definedName name="btd" localSheetId="0">#REF!</definedName>
    <definedName name="btd" localSheetId="1">#REF!</definedName>
    <definedName name="btd">#REF!</definedName>
    <definedName name="btdbd" localSheetId="0">#REF!</definedName>
    <definedName name="btdbd" localSheetId="1">#REF!</definedName>
    <definedName name="btdbd">#REF!</definedName>
    <definedName name="btddn" localSheetId="0">#REF!</definedName>
    <definedName name="btddn" localSheetId="1">#REF!</definedName>
    <definedName name="btddn">#REF!</definedName>
    <definedName name="btdh" localSheetId="0">#REF!</definedName>
    <definedName name="btdh" localSheetId="1">#REF!</definedName>
    <definedName name="btdh">#REF!</definedName>
    <definedName name="btdqn" localSheetId="0">#REF!</definedName>
    <definedName name="btdqn" localSheetId="1">#REF!</definedName>
    <definedName name="btdqn">#REF!</definedName>
    <definedName name="btdqt" localSheetId="0">#REF!</definedName>
    <definedName name="btdqt" localSheetId="1">#REF!</definedName>
    <definedName name="btdqt">#REF!</definedName>
    <definedName name="bteqn" localSheetId="0">#REF!</definedName>
    <definedName name="bteqn" localSheetId="1">#REF!</definedName>
    <definedName name="bteqn">#REF!</definedName>
    <definedName name="btham" localSheetId="0">#REF!</definedName>
    <definedName name="btham" localSheetId="1">#REF!</definedName>
    <definedName name="btham">#REF!</definedName>
    <definedName name="btkn">#N/A</definedName>
    <definedName name="btl" localSheetId="0" hidden="1">{"'Sheet1'!$L$16"}</definedName>
    <definedName name="btl" localSheetId="1" hidden="1">{"'Sheet1'!$L$16"}</definedName>
    <definedName name="btl" localSheetId="7" hidden="1">{"'Sheet1'!$L$16"}</definedName>
    <definedName name="btl" localSheetId="8" hidden="1">{"'Sheet1'!$L$16"}</definedName>
    <definedName name="btl" localSheetId="11" hidden="1">{"'Sheet1'!$L$16"}</definedName>
    <definedName name="btl" localSheetId="14" hidden="1">{"'Sheet1'!$L$16"}</definedName>
    <definedName name="btl" localSheetId="15" hidden="1">{"'Sheet1'!$L$16"}</definedName>
    <definedName name="btl" localSheetId="16" hidden="1">{"'Sheet1'!$L$16"}</definedName>
    <definedName name="btl" localSheetId="17" hidden="1">{"'Sheet1'!$L$16"}</definedName>
    <definedName name="btl" localSheetId="18" hidden="1">{"'Sheet1'!$L$16"}</definedName>
    <definedName name="btl" localSheetId="19" hidden="1">{"'Sheet1'!$L$16"}</definedName>
    <definedName name="btl" hidden="1">{"'Sheet1'!$L$16"}</definedName>
    <definedName name="BTlotm100" localSheetId="0">#REF!</definedName>
    <definedName name="BTlotm100" localSheetId="1">#REF!</definedName>
    <definedName name="BTlotm100">#REF!</definedName>
    <definedName name="BTLT1pm" localSheetId="0">#REF!</definedName>
    <definedName name="BTLT1pm" localSheetId="1">#REF!</definedName>
    <definedName name="BTLT1pm">#REF!</definedName>
    <definedName name="BTLT3pm" localSheetId="0">#REF!</definedName>
    <definedName name="BTLT3pm" localSheetId="1">#REF!</definedName>
    <definedName name="BTLT3pm">#REF!</definedName>
    <definedName name="BTLTHTDL" localSheetId="0">#REF!</definedName>
    <definedName name="BTLTHTDL" localSheetId="1">#REF!</definedName>
    <definedName name="BTLTHTDL">#REF!</definedName>
    <definedName name="BTLTHTHH" localSheetId="0">#REF!</definedName>
    <definedName name="BTLTHTHH" localSheetId="1">#REF!</definedName>
    <definedName name="BTLTHTHH">#REF!</definedName>
    <definedName name="BTLY" localSheetId="0">#REF!</definedName>
    <definedName name="BTLY" localSheetId="1">#REF!</definedName>
    <definedName name="BTLY">#REF!</definedName>
    <definedName name="btm">#N/A</definedName>
    <definedName name="BTN_CPDD_tuoi_nhua_lot" localSheetId="0">#REF!</definedName>
    <definedName name="BTN_CPDD_tuoi_nhua_lot" localSheetId="1">#REF!</definedName>
    <definedName name="BTN_CPDD_tuoi_nhua_lot" localSheetId="11">#REF!</definedName>
    <definedName name="BTN_CPDD_tuoi_nhua_lot">#REF!</definedName>
    <definedName name="BTNmin" localSheetId="0">#REF!</definedName>
    <definedName name="BTNmin" localSheetId="1">#REF!</definedName>
    <definedName name="BTNmin" localSheetId="11">#REF!</definedName>
    <definedName name="BTNmin">#REF!</definedName>
    <definedName name="BTNtrung" localSheetId="0">#REF!</definedName>
    <definedName name="BTNtrung" localSheetId="1">#REF!</definedName>
    <definedName name="BTNtrung" localSheetId="11">#REF!</definedName>
    <definedName name="BTNtrung">#REF!</definedName>
    <definedName name="BTP" localSheetId="0">#REF!</definedName>
    <definedName name="BTP" localSheetId="1">#REF!</definedName>
    <definedName name="BTP">#REF!</definedName>
    <definedName name="BTRAM" localSheetId="0">#REF!</definedName>
    <definedName name="BTRAM" localSheetId="1">#REF!</definedName>
    <definedName name="BTRAM">#REF!</definedName>
    <definedName name="BU_CHENH_LECH_DZ0.4KV" localSheetId="0">#REF!</definedName>
    <definedName name="BU_CHENH_LECH_DZ0.4KV" localSheetId="1">#REF!</definedName>
    <definedName name="BU_CHENH_LECH_DZ0.4KV">#REF!</definedName>
    <definedName name="BU_CHENH_LECH_DZ22KV" localSheetId="0">#REF!</definedName>
    <definedName name="BU_CHENH_LECH_DZ22KV" localSheetId="1">#REF!</definedName>
    <definedName name="BU_CHENH_LECH_DZ22KV">#REF!</definedName>
    <definedName name="BU_CHENH_LECH_TBA" localSheetId="0">#REF!</definedName>
    <definedName name="BU_CHENH_LECH_TBA" localSheetId="1">#REF!</definedName>
    <definedName name="BU_CHENH_LECH_TBA">#REF!</definedName>
    <definedName name="bua1.2" localSheetId="11">#REF!</definedName>
    <definedName name="bua1.2">'[2]R&amp;P'!$G$371</definedName>
    <definedName name="bua1.8" localSheetId="11">#REF!</definedName>
    <definedName name="bua1.8">'[2]R&amp;P'!$G$372</definedName>
    <definedName name="bua3.5">#N/A</definedName>
    <definedName name="buacan">#N/A</definedName>
    <definedName name="buarung">#N/A</definedName>
    <definedName name="buarung170" localSheetId="11">#REF!</definedName>
    <definedName name="buarung170">'[2]R&amp;P'!$G$378</definedName>
    <definedName name="bùc" localSheetId="0">{"Book1","Dt tonghop.xls"}</definedName>
    <definedName name="bùc" localSheetId="1">{"Book1","Dt tonghop.xls"}</definedName>
    <definedName name="bùc" localSheetId="7">{"Book1","Dt tonghop.xls"}</definedName>
    <definedName name="bùc" localSheetId="8">{"Book1","Dt tonghop.xls"}</definedName>
    <definedName name="bùc" localSheetId="11">{"Book1","Dt tonghop.xls"}</definedName>
    <definedName name="bùc" localSheetId="14">{"Book1","Dt tonghop.xls"}</definedName>
    <definedName name="bùc" localSheetId="19">{"Book1","Dt tonghop.xls"}</definedName>
    <definedName name="bùc">{"Book1","Dt tonghop.xls"}</definedName>
    <definedName name="BuGia" localSheetId="0">#REF!</definedName>
    <definedName name="BuGia" localSheetId="1">#REF!</definedName>
    <definedName name="BuGia" localSheetId="11">#REF!</definedName>
    <definedName name="BuGia">#REF!</definedName>
    <definedName name="Bulongma">8700</definedName>
    <definedName name="buoc" localSheetId="0">#REF!</definedName>
    <definedName name="buoc" localSheetId="1">#REF!</definedName>
    <definedName name="buoc" localSheetId="11">#REF!</definedName>
    <definedName name="buoc">#REF!</definedName>
    <definedName name="Button_1">"FORM_Bao_cao_cong_no_List"</definedName>
    <definedName name="BVCISUMMARY" localSheetId="0">#REF!</definedName>
    <definedName name="BVCISUMMARY" localSheetId="1">#REF!</definedName>
    <definedName name="BVCISUMMARY" localSheetId="11">#REF!</definedName>
    <definedName name="BVCISUMMARY">#REF!</definedName>
    <definedName name="BŸo_cŸo_täng_hìp_giŸ_trÙ_t_i_s_n_câ__Ùnh" localSheetId="0">#REF!</definedName>
    <definedName name="BŸo_cŸo_täng_hìp_giŸ_trÙ_t_i_s_n_câ__Ùnh" localSheetId="1">#REF!</definedName>
    <definedName name="BŸo_cŸo_täng_hìp_giŸ_trÙ_t_i_s_n_câ__Ùnh" localSheetId="11">#REF!</definedName>
    <definedName name="BŸo_cŸo_täng_hìp_giŸ_trÙ_t_i_s_n_câ__Ùnh">#REF!</definedName>
    <definedName name="C." localSheetId="0">#REF!</definedName>
    <definedName name="C." localSheetId="1">#REF!</definedName>
    <definedName name="C." localSheetId="11">#REF!</definedName>
    <definedName name="C.">#REF!</definedName>
    <definedName name="c.." localSheetId="0">#REF!</definedName>
    <definedName name="c.." localSheetId="1">#REF!</definedName>
    <definedName name="c..">#REF!</definedName>
    <definedName name="C.1.1..Phat_tuyen" localSheetId="0">#REF!</definedName>
    <definedName name="C.1.1..Phat_tuyen" localSheetId="1">#REF!</definedName>
    <definedName name="C.1.1..Phat_tuyen">#REF!</definedName>
    <definedName name="C.1.10..VC_Thu_cong_CG" localSheetId="0">#REF!</definedName>
    <definedName name="C.1.10..VC_Thu_cong_CG" localSheetId="1">#REF!</definedName>
    <definedName name="C.1.10..VC_Thu_cong_CG">#REF!</definedName>
    <definedName name="C.1.2..Chat_cay_thu_cong" localSheetId="0">#REF!</definedName>
    <definedName name="C.1.2..Chat_cay_thu_cong" localSheetId="1">#REF!</definedName>
    <definedName name="C.1.2..Chat_cay_thu_cong">#REF!</definedName>
    <definedName name="C.1.3..Chat_cay_may" localSheetId="0">#REF!</definedName>
    <definedName name="C.1.3..Chat_cay_may" localSheetId="1">#REF!</definedName>
    <definedName name="C.1.3..Chat_cay_may">#REF!</definedName>
    <definedName name="C.1.4..Dao_goc_cay" localSheetId="0">#REF!</definedName>
    <definedName name="C.1.4..Dao_goc_cay" localSheetId="1">#REF!</definedName>
    <definedName name="C.1.4..Dao_goc_cay">#REF!</definedName>
    <definedName name="C.1.5..Lam_duong_tam" localSheetId="0">#REF!</definedName>
    <definedName name="C.1.5..Lam_duong_tam" localSheetId="1">#REF!</definedName>
    <definedName name="C.1.5..Lam_duong_tam">#REF!</definedName>
    <definedName name="C.1.6..Lam_cau_tam" localSheetId="0">#REF!</definedName>
    <definedName name="C.1.6..Lam_cau_tam" localSheetId="1">#REF!</definedName>
    <definedName name="C.1.6..Lam_cau_tam">#REF!</definedName>
    <definedName name="C.1.7..Rai_da_chong_lun" localSheetId="0">#REF!</definedName>
    <definedName name="C.1.7..Rai_da_chong_lun" localSheetId="1">#REF!</definedName>
    <definedName name="C.1.7..Rai_da_chong_lun">#REF!</definedName>
    <definedName name="C.1.8..Lam_kho_tam" localSheetId="0">#REF!</definedName>
    <definedName name="C.1.8..Lam_kho_tam" localSheetId="1">#REF!</definedName>
    <definedName name="C.1.8..Lam_kho_tam">#REF!</definedName>
    <definedName name="C.1.8..San_mat_bang" localSheetId="0">#REF!</definedName>
    <definedName name="C.1.8..San_mat_bang" localSheetId="1">#REF!</definedName>
    <definedName name="C.1.8..San_mat_bang">#REF!</definedName>
    <definedName name="C.2.1..VC_Thu_cong" localSheetId="0">#REF!</definedName>
    <definedName name="C.2.1..VC_Thu_cong" localSheetId="1">#REF!</definedName>
    <definedName name="C.2.1..VC_Thu_cong">#REF!</definedName>
    <definedName name="C.2.2..VC_T_cong_CG" localSheetId="0">#REF!</definedName>
    <definedName name="C.2.2..VC_T_cong_CG" localSheetId="1">#REF!</definedName>
    <definedName name="C.2.2..VC_T_cong_CG">#REF!</definedName>
    <definedName name="C.2.3..Boc_do" localSheetId="0">#REF!</definedName>
    <definedName name="C.2.3..Boc_do" localSheetId="1">#REF!</definedName>
    <definedName name="C.2.3..Boc_do">#REF!</definedName>
    <definedName name="C.3.1..Dao_dat_mong_cot" localSheetId="0">#REF!</definedName>
    <definedName name="C.3.1..Dao_dat_mong_cot" localSheetId="1">#REF!</definedName>
    <definedName name="C.3.1..Dao_dat_mong_cot">#REF!</definedName>
    <definedName name="C.3.2..Dao_dat_de_dap" localSheetId="0">#REF!</definedName>
    <definedName name="C.3.2..Dao_dat_de_dap" localSheetId="1">#REF!</definedName>
    <definedName name="C.3.2..Dao_dat_de_dap">#REF!</definedName>
    <definedName name="C.3.3..Dap_dat_mong" localSheetId="0">#REF!</definedName>
    <definedName name="C.3.3..Dap_dat_mong" localSheetId="1">#REF!</definedName>
    <definedName name="C.3.3..Dap_dat_mong">#REF!</definedName>
    <definedName name="C.3.4..Dao_dap_TDia" localSheetId="0">#REF!</definedName>
    <definedName name="C.3.4..Dao_dap_TDia" localSheetId="1">#REF!</definedName>
    <definedName name="C.3.4..Dao_dap_TDia">#REF!</definedName>
    <definedName name="C.3.5..Dap_bo_bao" localSheetId="0">#REF!</definedName>
    <definedName name="C.3.5..Dap_bo_bao" localSheetId="1">#REF!</definedName>
    <definedName name="C.3.5..Dap_bo_bao">#REF!</definedName>
    <definedName name="C.3.6..Bom_tat_nuoc" localSheetId="0">#REF!</definedName>
    <definedName name="C.3.6..Bom_tat_nuoc" localSheetId="1">#REF!</definedName>
    <definedName name="C.3.6..Bom_tat_nuoc">#REF!</definedName>
    <definedName name="C.3.7..Dao_bun" localSheetId="0">#REF!</definedName>
    <definedName name="C.3.7..Dao_bun" localSheetId="1">#REF!</definedName>
    <definedName name="C.3.7..Dao_bun">#REF!</definedName>
    <definedName name="C.3.8..Dap_cat_CT" localSheetId="0">#REF!</definedName>
    <definedName name="C.3.8..Dap_cat_CT" localSheetId="1">#REF!</definedName>
    <definedName name="C.3.8..Dap_cat_CT">#REF!</definedName>
    <definedName name="C.3.9..Dao_pha_da" localSheetId="0">#REF!</definedName>
    <definedName name="C.3.9..Dao_pha_da" localSheetId="1">#REF!</definedName>
    <definedName name="C.3.9..Dao_pha_da">#REF!</definedName>
    <definedName name="C.4.1.Cot_thep" localSheetId="0">#REF!</definedName>
    <definedName name="C.4.1.Cot_thep" localSheetId="1">#REF!</definedName>
    <definedName name="C.4.1.Cot_thep">#REF!</definedName>
    <definedName name="C.4.2..Van_khuon" localSheetId="0">#REF!</definedName>
    <definedName name="C.4.2..Van_khuon" localSheetId="1">#REF!</definedName>
    <definedName name="C.4.2..Van_khuon">#REF!</definedName>
    <definedName name="C.4.3..Be_tong" localSheetId="0">#REF!</definedName>
    <definedName name="C.4.3..Be_tong" localSheetId="1">#REF!</definedName>
    <definedName name="C.4.3..Be_tong">#REF!</definedName>
    <definedName name="C.4.4..Lap_BT_D.San" localSheetId="0">#REF!</definedName>
    <definedName name="C.4.4..Lap_BT_D.San" localSheetId="1">#REF!</definedName>
    <definedName name="C.4.4..Lap_BT_D.San">#REF!</definedName>
    <definedName name="C.4.5..Xay_da_hoc" localSheetId="0">#REF!</definedName>
    <definedName name="C.4.5..Xay_da_hoc" localSheetId="1">#REF!</definedName>
    <definedName name="C.4.5..Xay_da_hoc">#REF!</definedName>
    <definedName name="C.4.6..Dong_coc" localSheetId="0">#REF!</definedName>
    <definedName name="C.4.6..Dong_coc" localSheetId="1">#REF!</definedName>
    <definedName name="C.4.6..Dong_coc">#REF!</definedName>
    <definedName name="C.4.7..Quet_Bi_tum" localSheetId="0">#REF!</definedName>
    <definedName name="C.4.7..Quet_Bi_tum" localSheetId="1">#REF!</definedName>
    <definedName name="C.4.7..Quet_Bi_tum">#REF!</definedName>
    <definedName name="C.5.1..Lap_cot_thep" localSheetId="0">#REF!</definedName>
    <definedName name="C.5.1..Lap_cot_thep" localSheetId="1">#REF!</definedName>
    <definedName name="C.5.1..Lap_cot_thep">#REF!</definedName>
    <definedName name="C.5.2..Lap_cot_BT" localSheetId="0">#REF!</definedName>
    <definedName name="C.5.2..Lap_cot_BT" localSheetId="1">#REF!</definedName>
    <definedName name="C.5.2..Lap_cot_BT">#REF!</definedName>
    <definedName name="C.5.3..Lap_dat_xa" localSheetId="0">#REF!</definedName>
    <definedName name="C.5.3..Lap_dat_xa" localSheetId="1">#REF!</definedName>
    <definedName name="C.5.3..Lap_dat_xa">#REF!</definedName>
    <definedName name="C.5.4..Lap_tiep_dia" localSheetId="0">#REF!</definedName>
    <definedName name="C.5.4..Lap_tiep_dia" localSheetId="1">#REF!</definedName>
    <definedName name="C.5.4..Lap_tiep_dia">#REF!</definedName>
    <definedName name="C.5.5..Son_sat_thep" localSheetId="0">#REF!</definedName>
    <definedName name="C.5.5..Son_sat_thep" localSheetId="1">#REF!</definedName>
    <definedName name="C.5.5..Son_sat_thep">#REF!</definedName>
    <definedName name="C.6.1..Lap_su_dung" localSheetId="0">#REF!</definedName>
    <definedName name="C.6.1..Lap_su_dung" localSheetId="1">#REF!</definedName>
    <definedName name="C.6.1..Lap_su_dung">#REF!</definedName>
    <definedName name="C.6.2..Lap_su_CS" localSheetId="0">#REF!</definedName>
    <definedName name="C.6.2..Lap_su_CS" localSheetId="1">#REF!</definedName>
    <definedName name="C.6.2..Lap_su_CS">#REF!</definedName>
    <definedName name="C.6.3..Su_chuoi_do" localSheetId="0">#REF!</definedName>
    <definedName name="C.6.3..Su_chuoi_do" localSheetId="1">#REF!</definedName>
    <definedName name="C.6.3..Su_chuoi_do">#REF!</definedName>
    <definedName name="C.6.4..Su_chuoi_neo" localSheetId="0">#REF!</definedName>
    <definedName name="C.6.4..Su_chuoi_neo" localSheetId="1">#REF!</definedName>
    <definedName name="C.6.4..Su_chuoi_neo">#REF!</definedName>
    <definedName name="C.6.5..Lap_phu_kien" localSheetId="0">#REF!</definedName>
    <definedName name="C.6.5..Lap_phu_kien" localSheetId="1">#REF!</definedName>
    <definedName name="C.6.5..Lap_phu_kien">#REF!</definedName>
    <definedName name="C.6.6..Ep_noi_day" localSheetId="0">#REF!</definedName>
    <definedName name="C.6.6..Ep_noi_day" localSheetId="1">#REF!</definedName>
    <definedName name="C.6.6..Ep_noi_day">#REF!</definedName>
    <definedName name="C.6.7..KD_vuot_CN" localSheetId="0">#REF!</definedName>
    <definedName name="C.6.7..KD_vuot_CN" localSheetId="1">#REF!</definedName>
    <definedName name="C.6.7..KD_vuot_CN">#REF!</definedName>
    <definedName name="C.6.8..Rai_cang_day" localSheetId="0">#REF!</definedName>
    <definedName name="C.6.8..Rai_cang_day" localSheetId="1">#REF!</definedName>
    <definedName name="C.6.8..Rai_cang_day">#REF!</definedName>
    <definedName name="C.6.9..Cap_quang" localSheetId="0">#REF!</definedName>
    <definedName name="C.6.9..Cap_quang" localSheetId="1">#REF!</definedName>
    <definedName name="C.6.9..Cap_quang">#REF!</definedName>
    <definedName name="C.doc1">540</definedName>
    <definedName name="C.doc2">740</definedName>
    <definedName name="c_" localSheetId="0">#REF!</definedName>
    <definedName name="c_" localSheetId="1">#REF!</definedName>
    <definedName name="c_" localSheetId="11">#REF!</definedName>
    <definedName name="c_">#REF!</definedName>
    <definedName name="c_comp" localSheetId="0">#REF!</definedName>
    <definedName name="c_comp" localSheetId="1">#REF!</definedName>
    <definedName name="c_comp" localSheetId="11">#REF!</definedName>
    <definedName name="c_comp">#REF!</definedName>
    <definedName name="C_LENGTH" localSheetId="0">#REF!</definedName>
    <definedName name="C_LENGTH" localSheetId="1">#REF!</definedName>
    <definedName name="C_LENGTH" localSheetId="11">#REF!</definedName>
    <definedName name="C_LENGTH">#REF!</definedName>
    <definedName name="c_n" localSheetId="0">#REF!</definedName>
    <definedName name="c_n" localSheetId="1">#REF!</definedName>
    <definedName name="c_n">#REF!</definedName>
    <definedName name="C_WIDTH" localSheetId="0">#REF!</definedName>
    <definedName name="C_WIDTH" localSheetId="1">#REF!</definedName>
    <definedName name="C_WIDTH">#REF!</definedName>
    <definedName name="c1." localSheetId="0">#REF!</definedName>
    <definedName name="c1." localSheetId="1">#REF!</definedName>
    <definedName name="c1.">#REF!</definedName>
    <definedName name="c2." localSheetId="0">#REF!</definedName>
    <definedName name="c2." localSheetId="1">#REF!</definedName>
    <definedName name="c2.">#REF!</definedName>
    <definedName name="C2.7" localSheetId="0">#REF!</definedName>
    <definedName name="C2.7" localSheetId="1">#REF!</definedName>
    <definedName name="C2.7">#REF!</definedName>
    <definedName name="c3." localSheetId="0">#REF!</definedName>
    <definedName name="c3." localSheetId="1">#REF!</definedName>
    <definedName name="c3.">#REF!</definedName>
    <definedName name="C3.0" localSheetId="0">#REF!</definedName>
    <definedName name="C3.0" localSheetId="1">#REF!</definedName>
    <definedName name="C3.0">#REF!</definedName>
    <definedName name="C3.5" localSheetId="0">#REF!</definedName>
    <definedName name="C3.5" localSheetId="1">#REF!</definedName>
    <definedName name="C3.5">#REF!</definedName>
    <definedName name="C3.7" localSheetId="0">#REF!</definedName>
    <definedName name="C3.7" localSheetId="1">#REF!</definedName>
    <definedName name="C3.7">#REF!</definedName>
    <definedName name="c4." localSheetId="0">#REF!</definedName>
    <definedName name="c4." localSheetId="1">#REF!</definedName>
    <definedName name="c4.">#REF!</definedName>
    <definedName name="C4.0" localSheetId="0">#REF!</definedName>
    <definedName name="C4.0" localSheetId="1">#REF!</definedName>
    <definedName name="C4.0">#REF!</definedName>
    <definedName name="CA" localSheetId="0">#REF!</definedName>
    <definedName name="CA" localSheetId="1">#REF!</definedName>
    <definedName name="CA">#REF!</definedName>
    <definedName name="ca.1111" localSheetId="0">#REF!</definedName>
    <definedName name="ca.1111" localSheetId="1">#REF!</definedName>
    <definedName name="ca.1111">#REF!</definedName>
    <definedName name="ca.1111.th" localSheetId="0">#REF!</definedName>
    <definedName name="ca.1111.th" localSheetId="1">#REF!</definedName>
    <definedName name="ca.1111.th">#REF!</definedName>
    <definedName name="Cà_Mau" localSheetId="0">#REF!</definedName>
    <definedName name="Cà_Mau" localSheetId="1">#REF!</definedName>
    <definedName name="Cà_Mau">#REF!</definedName>
    <definedName name="CA_PTVT" localSheetId="0">#REF!</definedName>
    <definedName name="CA_PTVT" localSheetId="1">#REF!</definedName>
    <definedName name="CA_PTVT">#REF!</definedName>
    <definedName name="CACAU">298161</definedName>
    <definedName name="cácte" localSheetId="0">#REF!</definedName>
    <definedName name="cácte" localSheetId="1">#REF!</definedName>
    <definedName name="cácte" localSheetId="11">#REF!</definedName>
    <definedName name="cácte">#REF!</definedName>
    <definedName name="CAMTC" localSheetId="0">#REF!</definedName>
    <definedName name="CAMTC" localSheetId="1">#REF!</definedName>
    <definedName name="CAMTC">#REF!</definedName>
    <definedName name="Can_doi" localSheetId="0">#REF!</definedName>
    <definedName name="Can_doi" localSheetId="1">#REF!</definedName>
    <definedName name="Can_doi">#REF!</definedName>
    <definedName name="CanBQL" localSheetId="0">#REF!</definedName>
    <definedName name="CanBQL" localSheetId="1">#REF!</definedName>
    <definedName name="CanBQL">#REF!</definedName>
    <definedName name="CanLePhi" localSheetId="0">#REF!</definedName>
    <definedName name="CanLePhi" localSheetId="1">#REF!</definedName>
    <definedName name="CanLePhi">#REF!</definedName>
    <definedName name="CanMT" localSheetId="0">#REF!</definedName>
    <definedName name="CanMT" localSheetId="1">#REF!</definedName>
    <definedName name="CanMT">#REF!</definedName>
    <definedName name="cao" localSheetId="0">#REF!</definedName>
    <definedName name="cao" localSheetId="1">#REF!</definedName>
    <definedName name="cao">#REF!</definedName>
    <definedName name="cap" localSheetId="0">#REF!</definedName>
    <definedName name="cap" localSheetId="1">#REF!</definedName>
    <definedName name="cap">#REF!</definedName>
    <definedName name="cap_DUL_va_TC" localSheetId="0">#REF!</definedName>
    <definedName name="cap_DUL_va_TC" localSheetId="1">#REF!</definedName>
    <definedName name="cap_DUL_va_TC">#REF!</definedName>
    <definedName name="cap0.7" localSheetId="0">#REF!</definedName>
    <definedName name="cap0.7" localSheetId="1">#REF!</definedName>
    <definedName name="cap0.7">#REF!</definedName>
    <definedName name="capdul" localSheetId="11">#REF!</definedName>
    <definedName name="capdul">'[2]R&amp;P'!$G$54</definedName>
    <definedName name="capphoithiennhien" localSheetId="0">#REF!</definedName>
    <definedName name="capphoithiennhien" localSheetId="1">#REF!</definedName>
    <definedName name="capphoithiennhien" localSheetId="11">#REF!</definedName>
    <definedName name="capphoithiennhien">#REF!</definedName>
    <definedName name="CAPT_2" localSheetId="0">#REF!</definedName>
    <definedName name="CAPT_2" localSheetId="1">#REF!</definedName>
    <definedName name="CAPT_2">#REF!</definedName>
    <definedName name="CAPT_3" localSheetId="0">#REF!</definedName>
    <definedName name="CAPT_3" localSheetId="1">#REF!</definedName>
    <definedName name="CAPT_3">#REF!</definedName>
    <definedName name="CAPT_4" localSheetId="0">#REF!</definedName>
    <definedName name="CAPT_4" localSheetId="1">#REF!</definedName>
    <definedName name="CAPT_4">#REF!</definedName>
    <definedName name="CAPT_5" localSheetId="0">#REF!</definedName>
    <definedName name="CAPT_5" localSheetId="1">#REF!</definedName>
    <definedName name="CAPT_5">#REF!</definedName>
    <definedName name="CAPT_6" localSheetId="0">#REF!</definedName>
    <definedName name="CAPT_6" localSheetId="1">#REF!</definedName>
    <definedName name="CAPT_6">#REF!</definedName>
    <definedName name="CAPT_7" localSheetId="0">#REF!</definedName>
    <definedName name="CAPT_7" localSheetId="1">#REF!</definedName>
    <definedName name="CAPT_7">#REF!</definedName>
    <definedName name="CAPT_8" localSheetId="0">#REF!</definedName>
    <definedName name="CAPT_8" localSheetId="1">#REF!</definedName>
    <definedName name="CAPT_8">#REF!</definedName>
    <definedName name="CAPT_9" localSheetId="0">#REF!</definedName>
    <definedName name="CAPT_9" localSheetId="1">#REF!</definedName>
    <definedName name="CAPT_9">#REF!</definedName>
    <definedName name="Capvon" localSheetId="0" hidden="1">{#N/A,#N/A,FALSE,"Chi tiÆt"}</definedName>
    <definedName name="Capvon" localSheetId="1" hidden="1">{#N/A,#N/A,FALSE,"Chi tiÆt"}</definedName>
    <definedName name="Capvon" localSheetId="11" hidden="1">{#N/A,#N/A,FALSE,"Chi tiÆt"}</definedName>
    <definedName name="Capvon" localSheetId="14" hidden="1">{#N/A,#N/A,FALSE,"Chi tiÆt"}</definedName>
    <definedName name="Capvon" localSheetId="15" hidden="1">{#N/A,#N/A,FALSE,"Chi tiÆt"}</definedName>
    <definedName name="Capvon" localSheetId="16" hidden="1">{#N/A,#N/A,FALSE,"Chi tiÆt"}</definedName>
    <definedName name="Capvon" localSheetId="17" hidden="1">{#N/A,#N/A,FALSE,"Chi tiÆt"}</definedName>
    <definedName name="Capvon" localSheetId="18" hidden="1">{#N/A,#N/A,FALSE,"Chi tiÆt"}</definedName>
    <definedName name="Capvon" localSheetId="19" hidden="1">{#N/A,#N/A,FALSE,"Chi tiÆt"}</definedName>
    <definedName name="Capvon" hidden="1">{#N/A,#N/A,FALSE,"Chi tiÆt"}</definedName>
    <definedName name="casing">#N/A</definedName>
    <definedName name="Cat" localSheetId="0">#REF!</definedName>
    <definedName name="Cat" localSheetId="1">#REF!</definedName>
    <definedName name="Cat" localSheetId="11">#REF!</definedName>
    <definedName name="Cat">#REF!</definedName>
    <definedName name="catcap" localSheetId="11">#REF!</definedName>
    <definedName name="catcap">'[2]R&amp;P'!$G$355</definedName>
    <definedName name="catchuan" localSheetId="0">#REF!</definedName>
    <definedName name="catchuan" localSheetId="1">#REF!</definedName>
    <definedName name="catchuan" localSheetId="11">#REF!</definedName>
    <definedName name="catchuan">#REF!</definedName>
    <definedName name="catdap">#N/A</definedName>
    <definedName name="catdem" localSheetId="0">#REF!</definedName>
    <definedName name="catdem" localSheetId="1">#REF!</definedName>
    <definedName name="catdem" localSheetId="11">#REF!</definedName>
    <definedName name="catdem">#REF!</definedName>
    <definedName name="Category_All" localSheetId="0">#REF!</definedName>
    <definedName name="Category_All" localSheetId="1">#REF!</definedName>
    <definedName name="Category_All" localSheetId="11">#REF!</definedName>
    <definedName name="Category_All">#REF!</definedName>
    <definedName name="cathatnho" localSheetId="0">#REF!</definedName>
    <definedName name="cathatnho" localSheetId="1">#REF!</definedName>
    <definedName name="cathatnho" localSheetId="11">#REF!</definedName>
    <definedName name="cathatnho">#REF!</definedName>
    <definedName name="CATIN">#N/A</definedName>
    <definedName name="CATJYOU">#N/A</definedName>
    <definedName name="catm" localSheetId="0">#REF!</definedName>
    <definedName name="catm" localSheetId="1">#REF!</definedName>
    <definedName name="catm" localSheetId="11">#REF!</definedName>
    <definedName name="catm">#REF!</definedName>
    <definedName name="catmin" localSheetId="0">#REF!</definedName>
    <definedName name="catmin" localSheetId="1">#REF!</definedName>
    <definedName name="catmin" localSheetId="11">#REF!</definedName>
    <definedName name="catmin">#REF!</definedName>
    <definedName name="catn" localSheetId="0">#REF!</definedName>
    <definedName name="catn" localSheetId="1">#REF!</definedName>
    <definedName name="catn" localSheetId="11">#REF!</definedName>
    <definedName name="catn">#REF!</definedName>
    <definedName name="catnen" localSheetId="0">#REF!</definedName>
    <definedName name="catnen" localSheetId="1">#REF!</definedName>
    <definedName name="catnen">#REF!</definedName>
    <definedName name="catong">#N/A</definedName>
    <definedName name="CATREC">#N/A</definedName>
    <definedName name="catsan" localSheetId="0">#REF!</definedName>
    <definedName name="catsan" localSheetId="1">#REF!</definedName>
    <definedName name="catsan" localSheetId="11">#REF!</definedName>
    <definedName name="catsan">#REF!</definedName>
    <definedName name="CATSYU">#N/A</definedName>
    <definedName name="catthep">#N/A</definedName>
    <definedName name="catuon">#N/A</definedName>
    <definedName name="catvang" localSheetId="0">#REF!</definedName>
    <definedName name="catvang" localSheetId="1">#REF!</definedName>
    <definedName name="catvang" localSheetId="11">#REF!</definedName>
    <definedName name="catvang">#REF!</definedName>
    <definedName name="catxay" localSheetId="0">#REF!</definedName>
    <definedName name="catxay" localSheetId="1">#REF!</definedName>
    <definedName name="catxay" localSheetId="11">#REF!</definedName>
    <definedName name="catxay">#REF!</definedName>
    <definedName name="cau10T" localSheetId="0">#REF!</definedName>
    <definedName name="cau10T" localSheetId="1">#REF!</definedName>
    <definedName name="cau10T" localSheetId="11">#REF!</definedName>
    <definedName name="cau10T">#REF!</definedName>
    <definedName name="caubanhhoi10" localSheetId="0">#REF!</definedName>
    <definedName name="caubanhhoi10" localSheetId="1">#REF!</definedName>
    <definedName name="caubanhhoi10">#REF!</definedName>
    <definedName name="caubanhhoi16" localSheetId="0">#REF!</definedName>
    <definedName name="caubanhhoi16" localSheetId="1">#REF!</definedName>
    <definedName name="caubanhhoi16">#REF!</definedName>
    <definedName name="caubanhhoi25" localSheetId="0">#REF!</definedName>
    <definedName name="caubanhhoi25" localSheetId="1">#REF!</definedName>
    <definedName name="caubanhhoi25">#REF!</definedName>
    <definedName name="caubanhhoi3" localSheetId="0">#REF!</definedName>
    <definedName name="caubanhhoi3" localSheetId="1">#REF!</definedName>
    <definedName name="caubanhhoi3">#REF!</definedName>
    <definedName name="caubanhhoi4" localSheetId="0">#REF!</definedName>
    <definedName name="caubanhhoi4" localSheetId="1">#REF!</definedName>
    <definedName name="caubanhhoi4">#REF!</definedName>
    <definedName name="caubanhhoi40" localSheetId="0">#REF!</definedName>
    <definedName name="caubanhhoi40" localSheetId="1">#REF!</definedName>
    <definedName name="caubanhhoi40">#REF!</definedName>
    <definedName name="caubanhhoi5" localSheetId="0">#REF!</definedName>
    <definedName name="caubanhhoi5" localSheetId="1">#REF!</definedName>
    <definedName name="caubanhhoi5">#REF!</definedName>
    <definedName name="caubanhhoi6" localSheetId="0">#REF!</definedName>
    <definedName name="caubanhhoi6" localSheetId="1">#REF!</definedName>
    <definedName name="caubanhhoi6">#REF!</definedName>
    <definedName name="caubanhhoi65" localSheetId="0">#REF!</definedName>
    <definedName name="caubanhhoi65" localSheetId="1">#REF!</definedName>
    <definedName name="caubanhhoi65">#REF!</definedName>
    <definedName name="caubanhhoi7" localSheetId="0">#REF!</definedName>
    <definedName name="caubanhhoi7" localSheetId="1">#REF!</definedName>
    <definedName name="caubanhhoi7">#REF!</definedName>
    <definedName name="caubanhhoi8" localSheetId="0">#REF!</definedName>
    <definedName name="caubanhhoi8" localSheetId="1">#REF!</definedName>
    <definedName name="caubanhhoi8">#REF!</definedName>
    <definedName name="caubanhhoi90" localSheetId="0">#REF!</definedName>
    <definedName name="caubanhhoi90" localSheetId="1">#REF!</definedName>
    <definedName name="caubanhhoi90">#REF!</definedName>
    <definedName name="caubanhxich10" localSheetId="0">#REF!</definedName>
    <definedName name="caubanhxich10" localSheetId="1">#REF!</definedName>
    <definedName name="caubanhxich10">#REF!</definedName>
    <definedName name="caubanhxich100" localSheetId="0">#REF!</definedName>
    <definedName name="caubanhxich100" localSheetId="1">#REF!</definedName>
    <definedName name="caubanhxich100">#REF!</definedName>
    <definedName name="caubanhxich16" localSheetId="0">#REF!</definedName>
    <definedName name="caubanhxich16" localSheetId="1">#REF!</definedName>
    <definedName name="caubanhxich16">#REF!</definedName>
    <definedName name="caubanhxich25" localSheetId="0">#REF!</definedName>
    <definedName name="caubanhxich25" localSheetId="1">#REF!</definedName>
    <definedName name="caubanhxich25">#REF!</definedName>
    <definedName name="caubanhxich28" localSheetId="0">#REF!</definedName>
    <definedName name="caubanhxich28" localSheetId="1">#REF!</definedName>
    <definedName name="caubanhxich28">#REF!</definedName>
    <definedName name="caubanhxich40" localSheetId="0">#REF!</definedName>
    <definedName name="caubanhxich40" localSheetId="1">#REF!</definedName>
    <definedName name="caubanhxich40">#REF!</definedName>
    <definedName name="caubanhxich5" localSheetId="0">#REF!</definedName>
    <definedName name="caubanhxich5" localSheetId="1">#REF!</definedName>
    <definedName name="caubanhxich5">#REF!</definedName>
    <definedName name="caubanhxich50" localSheetId="0">#REF!</definedName>
    <definedName name="caubanhxich50" localSheetId="1">#REF!</definedName>
    <definedName name="caubanhxich50">#REF!</definedName>
    <definedName name="caubanhxich63" localSheetId="0">#REF!</definedName>
    <definedName name="caubanhxich63" localSheetId="1">#REF!</definedName>
    <definedName name="caubanhxich63">#REF!</definedName>
    <definedName name="caubanhxich7" localSheetId="0">#REF!</definedName>
    <definedName name="caubanhxich7" localSheetId="1">#REF!</definedName>
    <definedName name="caubanhxich7">#REF!</definedName>
    <definedName name="caunoi30" localSheetId="11">#REF!</definedName>
    <definedName name="caunoi30">'[2]R&amp;P'!$G$232</definedName>
    <definedName name="CauQL1GD2" localSheetId="0">#REF!</definedName>
    <definedName name="CauQL1GD2" localSheetId="1">#REF!</definedName>
    <definedName name="CauQL1GD2" localSheetId="11">#REF!</definedName>
    <definedName name="CauQL1GD2">#REF!</definedName>
    <definedName name="CauQL1GD3" localSheetId="0">#REF!</definedName>
    <definedName name="CauQL1GD3" localSheetId="1">#REF!</definedName>
    <definedName name="CauQL1GD3">#REF!</definedName>
    <definedName name="cauthap10" localSheetId="0">#REF!</definedName>
    <definedName name="cauthap10" localSheetId="1">#REF!</definedName>
    <definedName name="cauthap10">#REF!</definedName>
    <definedName name="cauthap12" localSheetId="0">#REF!</definedName>
    <definedName name="cauthap12" localSheetId="1">#REF!</definedName>
    <definedName name="cauthap12">#REF!</definedName>
    <definedName name="cauthap15" localSheetId="0">#REF!</definedName>
    <definedName name="cauthap15" localSheetId="1">#REF!</definedName>
    <definedName name="cauthap15">#REF!</definedName>
    <definedName name="cauthap20" localSheetId="0">#REF!</definedName>
    <definedName name="cauthap20" localSheetId="1">#REF!</definedName>
    <definedName name="cauthap20">#REF!</definedName>
    <definedName name="cauthap25" localSheetId="0">#REF!</definedName>
    <definedName name="cauthap25" localSheetId="1">#REF!</definedName>
    <definedName name="cauthap25">#REF!</definedName>
    <definedName name="cauthap3" localSheetId="0">#REF!</definedName>
    <definedName name="cauthap3" localSheetId="1">#REF!</definedName>
    <definedName name="cauthap3">#REF!</definedName>
    <definedName name="cauthap30" localSheetId="0">#REF!</definedName>
    <definedName name="cauthap30" localSheetId="1">#REF!</definedName>
    <definedName name="cauthap30">#REF!</definedName>
    <definedName name="cauthap40" localSheetId="0">#REF!</definedName>
    <definedName name="cauthap40" localSheetId="1">#REF!</definedName>
    <definedName name="cauthap40">#REF!</definedName>
    <definedName name="cauthap5" localSheetId="0">#REF!</definedName>
    <definedName name="cauthap5" localSheetId="1">#REF!</definedName>
    <definedName name="cauthap5">#REF!</definedName>
    <definedName name="cauthap50" localSheetId="0">#REF!</definedName>
    <definedName name="cauthap50" localSheetId="1">#REF!</definedName>
    <definedName name="cauthap50">#REF!</definedName>
    <definedName name="cauthap8" localSheetId="0">#REF!</definedName>
    <definedName name="cauthap8" localSheetId="1">#REF!</definedName>
    <definedName name="cauthap8">#REF!</definedName>
    <definedName name="CAVT" localSheetId="0">#REF!</definedName>
    <definedName name="CAVT" localSheetId="1">#REF!</definedName>
    <definedName name="CAVT">#REF!</definedName>
    <definedName name="cayxoi108">#N/A</definedName>
    <definedName name="cayxoi110">#N/A</definedName>
    <definedName name="cayxoi75">#N/A</definedName>
    <definedName name="Cb" localSheetId="0">#REF!</definedName>
    <definedName name="Cb" localSheetId="1">#REF!</definedName>
    <definedName name="Cb" localSheetId="11">#REF!</definedName>
    <definedName name="Cb">#REF!</definedName>
    <definedName name="CBA35HT" localSheetId="0">#REF!</definedName>
    <definedName name="CBA35HT" localSheetId="1">#REF!</definedName>
    <definedName name="CBA35HT" localSheetId="11">#REF!</definedName>
    <definedName name="CBA35HT">#REF!</definedName>
    <definedName name="CBA50HT" localSheetId="0">#REF!</definedName>
    <definedName name="CBA50HT" localSheetId="1">#REF!</definedName>
    <definedName name="CBA50HT" localSheetId="11">#REF!</definedName>
    <definedName name="CBA50HT">#REF!</definedName>
    <definedName name="CBA70HT" localSheetId="0">#REF!</definedName>
    <definedName name="CBA70HT" localSheetId="1">#REF!</definedName>
    <definedName name="CBA70HT">#REF!</definedName>
    <definedName name="CBPT_2" localSheetId="0">#REF!</definedName>
    <definedName name="CBPT_2" localSheetId="1">#REF!</definedName>
    <definedName name="CBPT_2">#REF!</definedName>
    <definedName name="CBPT_3" localSheetId="0">#REF!</definedName>
    <definedName name="CBPT_3" localSheetId="1">#REF!</definedName>
    <definedName name="CBPT_3">#REF!</definedName>
    <definedName name="CBPT_4" localSheetId="0">#REF!</definedName>
    <definedName name="CBPT_4" localSheetId="1">#REF!</definedName>
    <definedName name="CBPT_4">#REF!</definedName>
    <definedName name="CBPT_5" localSheetId="0">#REF!</definedName>
    <definedName name="CBPT_5" localSheetId="1">#REF!</definedName>
    <definedName name="CBPT_5">#REF!</definedName>
    <definedName name="CBPT_6" localSheetId="0">#REF!</definedName>
    <definedName name="CBPT_6" localSheetId="1">#REF!</definedName>
    <definedName name="CBPT_6">#REF!</definedName>
    <definedName name="CBPT_7" localSheetId="0">#REF!</definedName>
    <definedName name="CBPT_7" localSheetId="1">#REF!</definedName>
    <definedName name="CBPT_7">#REF!</definedName>
    <definedName name="CBPT_8" localSheetId="0">#REF!</definedName>
    <definedName name="CBPT_8" localSheetId="1">#REF!</definedName>
    <definedName name="CBPT_8">#REF!</definedName>
    <definedName name="CBPT_9" localSheetId="0">#REF!</definedName>
    <definedName name="CBPT_9" localSheetId="1">#REF!</definedName>
    <definedName name="CBPT_9">#REF!</definedName>
    <definedName name="CBTH" localSheetId="0" hidden="1">{"'Sheet1'!$L$16"}</definedName>
    <definedName name="CBTH" localSheetId="1" hidden="1">{"'Sheet1'!$L$16"}</definedName>
    <definedName name="CBTH" localSheetId="11" hidden="1">{"'Sheet1'!$L$16"}</definedName>
    <definedName name="CBTH" localSheetId="14" hidden="1">{"'Sheet1'!$L$16"}</definedName>
    <definedName name="CBTH" localSheetId="15" hidden="1">{"'Sheet1'!$L$16"}</definedName>
    <definedName name="CBTH" localSheetId="16" hidden="1">{"'Sheet1'!$L$16"}</definedName>
    <definedName name="CBTH" localSheetId="17" hidden="1">{"'Sheet1'!$L$16"}</definedName>
    <definedName name="CBTH" localSheetId="18" hidden="1">{"'Sheet1'!$L$16"}</definedName>
    <definedName name="CBTH" localSheetId="19" hidden="1">{"'Sheet1'!$L$16"}</definedName>
    <definedName name="CBTH" hidden="1">{"'Sheet1'!$L$16"}</definedName>
    <definedName name="CBVT" localSheetId="0">#REF!</definedName>
    <definedName name="CBVT" localSheetId="1">#REF!</definedName>
    <definedName name="CBVT">#REF!</definedName>
    <definedName name="CC" localSheetId="0">#REF!</definedName>
    <definedName name="CC" localSheetId="1">#REF!</definedName>
    <definedName name="CC">#REF!</definedName>
    <definedName name="ccc" localSheetId="0" hidden="1">{"'Sheet1'!$L$16"}</definedName>
    <definedName name="ccc" localSheetId="1" hidden="1">{"'Sheet1'!$L$16"}</definedName>
    <definedName name="ccc" localSheetId="7" hidden="1">{"'Sheet1'!$L$16"}</definedName>
    <definedName name="ccc" localSheetId="8" hidden="1">{"'Sheet1'!$L$16"}</definedName>
    <definedName name="ccc" localSheetId="11" hidden="1">{"'Sheet1'!$L$16"}</definedName>
    <definedName name="ccc" localSheetId="14" hidden="1">{"'Sheet1'!$L$16"}</definedName>
    <definedName name="ccc" localSheetId="15" hidden="1">{"'Sheet1'!$L$16"}</definedName>
    <definedName name="ccc" localSheetId="16" hidden="1">{"'Sheet1'!$L$16"}</definedName>
    <definedName name="ccc" localSheetId="17" hidden="1">{"'Sheet1'!$L$16"}</definedName>
    <definedName name="ccc" localSheetId="18" hidden="1">{"'Sheet1'!$L$16"}</definedName>
    <definedName name="ccc" localSheetId="19" hidden="1">{"'Sheet1'!$L$16"}</definedName>
    <definedName name="ccc" hidden="1">{"'Sheet1'!$L$16"}</definedName>
    <definedName name="CCDohutam1" localSheetId="0" hidden="1">{"'Sheet1'!$L$16"}</definedName>
    <definedName name="CCDohutam1" localSheetId="1" hidden="1">{"'Sheet1'!$L$16"}</definedName>
    <definedName name="CCDohutam1" localSheetId="7" hidden="1">{"'Sheet1'!$L$16"}</definedName>
    <definedName name="CCDohutam1" localSheetId="8" hidden="1">{"'Sheet1'!$L$16"}</definedName>
    <definedName name="CCDohutam1" localSheetId="11" hidden="1">{"'Sheet1'!$L$16"}</definedName>
    <definedName name="CCDohutam1" localSheetId="14" hidden="1">{"'Sheet1'!$L$16"}</definedName>
    <definedName name="CCDohutam1" localSheetId="15" hidden="1">{"'Sheet1'!$L$16"}</definedName>
    <definedName name="CCDohutam1" localSheetId="16" hidden="1">{"'Sheet1'!$L$16"}</definedName>
    <definedName name="CCDohutam1" localSheetId="17" hidden="1">{"'Sheet1'!$L$16"}</definedName>
    <definedName name="CCDohutam1" localSheetId="18" hidden="1">{"'Sheet1'!$L$16"}</definedName>
    <definedName name="CCDohutam1" localSheetId="19" hidden="1">{"'Sheet1'!$L$16"}</definedName>
    <definedName name="CCDohutam1" hidden="1">{"'Sheet1'!$L$16"}</definedName>
    <definedName name="cch" localSheetId="0">#REF!</definedName>
    <definedName name="cch" localSheetId="1">#REF!</definedName>
    <definedName name="cch">#REF!</definedName>
    <definedName name="cchong" localSheetId="0">#REF!</definedName>
    <definedName name="cchong" localSheetId="1">#REF!</definedName>
    <definedName name="cchong">#REF!</definedName>
    <definedName name="CCS" localSheetId="0">#REF!</definedName>
    <definedName name="CCS" localSheetId="1">#REF!</definedName>
    <definedName name="CCS">#REF!</definedName>
    <definedName name="cd" localSheetId="0">#REF!</definedName>
    <definedName name="cd" localSheetId="1">#REF!</definedName>
    <definedName name="cd">#REF!</definedName>
    <definedName name="CDAY" localSheetId="0">#REF!</definedName>
    <definedName name="CDAY" localSheetId="1">#REF!</definedName>
    <definedName name="CDAY">#REF!</definedName>
    <definedName name="CDD" localSheetId="0">#REF!</definedName>
    <definedName name="CDD" localSheetId="1">#REF!</definedName>
    <definedName name="CDD">#REF!</definedName>
    <definedName name="CDday" localSheetId="0">#REF!</definedName>
    <definedName name="CDday" localSheetId="1">#REF!</definedName>
    <definedName name="CDday">#REF!</definedName>
    <definedName name="cddc" localSheetId="0">#REF!</definedName>
    <definedName name="cddc" localSheetId="1">#REF!</definedName>
    <definedName name="cddc">#REF!</definedName>
    <definedName name="CDDD" localSheetId="0">#REF!</definedName>
    <definedName name="CDDD" localSheetId="1">#REF!</definedName>
    <definedName name="CDDD">#REF!</definedName>
    <definedName name="CDDD1P" localSheetId="0">#REF!</definedName>
    <definedName name="CDDD1P" localSheetId="1">#REF!</definedName>
    <definedName name="CDDD1P">#REF!</definedName>
    <definedName name="CDDD1PHA" localSheetId="0">#REF!</definedName>
    <definedName name="CDDD1PHA" localSheetId="1">#REF!</definedName>
    <definedName name="CDDD1PHA">#REF!</definedName>
    <definedName name="CDDD3PHA" localSheetId="0">#REF!</definedName>
    <definedName name="CDDD3PHA" localSheetId="1">#REF!</definedName>
    <definedName name="CDDD3PHA">#REF!</definedName>
    <definedName name="CDdinh" localSheetId="0">#REF!</definedName>
    <definedName name="CDdinh" localSheetId="1">#REF!</definedName>
    <definedName name="CDdinh">#REF!</definedName>
    <definedName name="CDHT" localSheetId="0">#REF!</definedName>
    <definedName name="CDHT" localSheetId="1">#REF!</definedName>
    <definedName name="CDHT">#REF!</definedName>
    <definedName name="cdn" localSheetId="0">#REF!</definedName>
    <definedName name="cdn" localSheetId="1">#REF!</definedName>
    <definedName name="cdn">#REF!</definedName>
    <definedName name="Cdnum" localSheetId="0">#REF!</definedName>
    <definedName name="Cdnum" localSheetId="1">#REF!</definedName>
    <definedName name="Cdnum">#REF!</definedName>
    <definedName name="CDTK_tim">31.77</definedName>
    <definedName name="CDVAÄN_CHUYEÅN" localSheetId="0">#REF!</definedName>
    <definedName name="CDVAÄN_CHUYEÅN" localSheetId="1">#REF!</definedName>
    <definedName name="CDVAÄN_CHUYEÅN" localSheetId="11">#REF!</definedName>
    <definedName name="CDVAÄN_CHUYEÅN">#REF!</definedName>
    <definedName name="CDVC" localSheetId="0">#REF!</definedName>
    <definedName name="CDVC" localSheetId="1">#REF!</definedName>
    <definedName name="CDVC" localSheetId="11">#REF!</definedName>
    <definedName name="CDVC">#REF!</definedName>
    <definedName name="cf" localSheetId="0">BlankMacro1</definedName>
    <definedName name="cf" localSheetId="1">BlankMacro1</definedName>
    <definedName name="cf" localSheetId="11">BlankMacro1</definedName>
    <definedName name="cf" localSheetId="14">BlankMacro1</definedName>
    <definedName name="cf" localSheetId="19">BlankMacro1</definedName>
    <definedName name="cf">BlankMacro1</definedName>
    <definedName name="cfk" localSheetId="0">#REF!</definedName>
    <definedName name="cfk" localSheetId="1">#REF!</definedName>
    <definedName name="cfk" localSheetId="11">#REF!</definedName>
    <definedName name="cfk" localSheetId="14">#REF!</definedName>
    <definedName name="cfk" localSheetId="19">#REF!</definedName>
    <definedName name="cfk">#REF!</definedName>
    <definedName name="CH" localSheetId="0">#REF!</definedName>
    <definedName name="CH" localSheetId="1">#REF!</definedName>
    <definedName name="CH" localSheetId="14">#REF!</definedName>
    <definedName name="CH">#REF!</definedName>
    <definedName name="chang1pm" localSheetId="0">#REF!</definedName>
    <definedName name="chang1pm" localSheetId="1">#REF!</definedName>
    <definedName name="chang1pm">#REF!</definedName>
    <definedName name="chang3pm" localSheetId="0">#REF!</definedName>
    <definedName name="chang3pm" localSheetId="1">#REF!</definedName>
    <definedName name="chang3pm">#REF!</definedName>
    <definedName name="changht" localSheetId="0">#REF!</definedName>
    <definedName name="changht" localSheetId="1">#REF!</definedName>
    <definedName name="changht">#REF!</definedName>
    <definedName name="changHTDL" localSheetId="0">#REF!</definedName>
    <definedName name="changHTDL" localSheetId="1">#REF!</definedName>
    <definedName name="changHTDL">#REF!</definedName>
    <definedName name="changHTHH" localSheetId="0">#REF!</definedName>
    <definedName name="changHTHH" localSheetId="1">#REF!</definedName>
    <definedName name="changHTHH">#REF!</definedName>
    <definedName name="chay1" localSheetId="0">#REF!</definedName>
    <definedName name="chay1" localSheetId="1">#REF!</definedName>
    <definedName name="chay1">#REF!</definedName>
    <definedName name="chay10" localSheetId="0">#REF!</definedName>
    <definedName name="chay10" localSheetId="1">#REF!</definedName>
    <definedName name="chay10">#REF!</definedName>
    <definedName name="chay2" localSheetId="0">#REF!</definedName>
    <definedName name="chay2" localSheetId="1">#REF!</definedName>
    <definedName name="chay2">#REF!</definedName>
    <definedName name="chay3" localSheetId="0">#REF!</definedName>
    <definedName name="chay3" localSheetId="1">#REF!</definedName>
    <definedName name="chay3">#REF!</definedName>
    <definedName name="chay4" localSheetId="0">#REF!</definedName>
    <definedName name="chay4" localSheetId="1">#REF!</definedName>
    <definedName name="chay4">#REF!</definedName>
    <definedName name="chay5" localSheetId="0">#REF!</definedName>
    <definedName name="chay5" localSheetId="1">#REF!</definedName>
    <definedName name="chay5">#REF!</definedName>
    <definedName name="chay6" localSheetId="0">#REF!</definedName>
    <definedName name="chay6" localSheetId="1">#REF!</definedName>
    <definedName name="chay6">#REF!</definedName>
    <definedName name="chay7" localSheetId="0">#REF!</definedName>
    <definedName name="chay7" localSheetId="1">#REF!</definedName>
    <definedName name="chay7">#REF!</definedName>
    <definedName name="chay8" localSheetId="0">#REF!</definedName>
    <definedName name="chay8" localSheetId="1">#REF!</definedName>
    <definedName name="chay8">#REF!</definedName>
    <definedName name="chay9" localSheetId="0">#REF!</definedName>
    <definedName name="chay9" localSheetId="1">#REF!</definedName>
    <definedName name="chay9">#REF!</definedName>
    <definedName name="Chi_tieát_phi" localSheetId="0">#REF!</definedName>
    <definedName name="Chi_tieát_phi" localSheetId="1">#REF!</definedName>
    <definedName name="Chi_tieát_phi">#REF!</definedName>
    <definedName name="chi_tiÕt_vËt_liÖu___nh_n_c_ng___m_y_thi_c_ng" localSheetId="0">#REF!</definedName>
    <definedName name="chi_tiÕt_vËt_liÖu___nh_n_c_ng___m_y_thi_c_ng" localSheetId="1">#REF!</definedName>
    <definedName name="chi_tiÕt_vËt_liÖu___nh_n_c_ng___m_y_thi_c_ng">#REF!</definedName>
    <definedName name="chialuong" localSheetId="0">#REF!</definedName>
    <definedName name="chialuong" localSheetId="1">#REF!</definedName>
    <definedName name="chialuong">#REF!</definedName>
    <definedName name="chie" localSheetId="0">BlankMacro1</definedName>
    <definedName name="chie" localSheetId="1">BlankMacro1</definedName>
    <definedName name="chie" localSheetId="11">BlankMacro1</definedName>
    <definedName name="chie" localSheetId="14">BlankMacro1</definedName>
    <definedName name="chie" localSheetId="19">BlankMacro1</definedName>
    <definedName name="chie">BlankMacro1</definedName>
    <definedName name="Chiettinh" localSheetId="0" hidden="1">{"'Sheet1'!$L$16"}</definedName>
    <definedName name="Chiettinh" localSheetId="1" hidden="1">{"'Sheet1'!$L$16"}</definedName>
    <definedName name="Chiettinh" localSheetId="11" hidden="1">{"'Sheet1'!$L$16"}</definedName>
    <definedName name="Chiettinh" localSheetId="14" hidden="1">{"'Sheet1'!$L$16"}</definedName>
    <definedName name="Chiettinh" localSheetId="15" hidden="1">{"'Sheet1'!$L$16"}</definedName>
    <definedName name="Chiettinh" localSheetId="16" hidden="1">{"'Sheet1'!$L$16"}</definedName>
    <definedName name="Chiettinh" localSheetId="17" hidden="1">{"'Sheet1'!$L$16"}</definedName>
    <definedName name="Chiettinh" localSheetId="18" hidden="1">{"'Sheet1'!$L$16"}</definedName>
    <definedName name="Chiettinh" localSheetId="19" hidden="1">{"'Sheet1'!$L$16"}</definedName>
    <definedName name="Chiettinh" hidden="1">{"'Sheet1'!$L$16"}</definedName>
    <definedName name="chilk" localSheetId="0" hidden="1">{"'Sheet1'!$L$16"}</definedName>
    <definedName name="chilk" localSheetId="1" hidden="1">{"'Sheet1'!$L$16"}</definedName>
    <definedName name="chilk" localSheetId="7" hidden="1">{"'Sheet1'!$L$16"}</definedName>
    <definedName name="chilk" localSheetId="8" hidden="1">{"'Sheet1'!$L$16"}</definedName>
    <definedName name="chilk" localSheetId="11" hidden="1">{"'Sheet1'!$L$16"}</definedName>
    <definedName name="chilk" localSheetId="14" hidden="1">{"'Sheet1'!$L$16"}</definedName>
    <definedName name="chilk" localSheetId="15" hidden="1">{"'Sheet1'!$L$16"}</definedName>
    <definedName name="chilk" localSheetId="16" hidden="1">{"'Sheet1'!$L$16"}</definedName>
    <definedName name="chilk" localSheetId="17" hidden="1">{"'Sheet1'!$L$16"}</definedName>
    <definedName name="chilk" localSheetId="18" hidden="1">{"'Sheet1'!$L$16"}</definedName>
    <definedName name="chilk" localSheetId="19" hidden="1">{"'Sheet1'!$L$16"}</definedName>
    <definedName name="chilk" hidden="1">{"'Sheet1'!$L$16"}</definedName>
    <definedName name="ChiPhiChung" localSheetId="0">#REF!</definedName>
    <definedName name="ChiPhiChung" localSheetId="1">#REF!</definedName>
    <definedName name="ChiPhiChung">#REF!</definedName>
    <definedName name="chitietbgiang2" localSheetId="0" hidden="1">{"'Sheet1'!$L$16"}</definedName>
    <definedName name="chitietbgiang2" localSheetId="1" hidden="1">{"'Sheet1'!$L$16"}</definedName>
    <definedName name="chitietbgiang2" localSheetId="7" hidden="1">{"'Sheet1'!$L$16"}</definedName>
    <definedName name="chitietbgiang2" localSheetId="8" hidden="1">{"'Sheet1'!$L$16"}</definedName>
    <definedName name="chitietbgiang2" localSheetId="11" hidden="1">{"'Sheet1'!$L$16"}</definedName>
    <definedName name="chitietbgiang2" localSheetId="14" hidden="1">{"'Sheet1'!$L$16"}</definedName>
    <definedName name="chitietbgiang2" localSheetId="15" hidden="1">{"'Sheet1'!$L$16"}</definedName>
    <definedName name="chitietbgiang2" localSheetId="16" hidden="1">{"'Sheet1'!$L$16"}</definedName>
    <definedName name="chitietbgiang2" localSheetId="17" hidden="1">{"'Sheet1'!$L$16"}</definedName>
    <definedName name="chitietbgiang2" localSheetId="18" hidden="1">{"'Sheet1'!$L$16"}</definedName>
    <definedName name="chitietbgiang2" localSheetId="19" hidden="1">{"'Sheet1'!$L$16"}</definedName>
    <definedName name="chitietbgiang2" hidden="1">{"'Sheet1'!$L$16"}</definedName>
    <definedName name="chk" localSheetId="0">#REF!</definedName>
    <definedName name="chk" localSheetId="1">#REF!</definedName>
    <definedName name="chk">#REF!</definedName>
    <definedName name="chl" localSheetId="0" hidden="1">{"'Sheet1'!$L$16"}</definedName>
    <definedName name="chl" localSheetId="1" hidden="1">{"'Sheet1'!$L$16"}</definedName>
    <definedName name="chl" localSheetId="7" hidden="1">{"'Sheet1'!$L$16"}</definedName>
    <definedName name="chl" localSheetId="8" hidden="1">{"'Sheet1'!$L$16"}</definedName>
    <definedName name="chl" localSheetId="11" hidden="1">{"'Sheet1'!$L$16"}</definedName>
    <definedName name="chl" localSheetId="14" hidden="1">{"'Sheet1'!$L$16"}</definedName>
    <definedName name="chl" localSheetId="15" hidden="1">{"'Sheet1'!$L$16"}</definedName>
    <definedName name="chl" localSheetId="16" hidden="1">{"'Sheet1'!$L$16"}</definedName>
    <definedName name="chl" localSheetId="17" hidden="1">{"'Sheet1'!$L$16"}</definedName>
    <definedName name="chl" localSheetId="18" hidden="1">{"'Sheet1'!$L$16"}</definedName>
    <definedName name="chl" localSheetId="19" hidden="1">{"'Sheet1'!$L$16"}</definedName>
    <definedName name="chl" hidden="1">{"'Sheet1'!$L$16"}</definedName>
    <definedName name="choiquet">#N/A</definedName>
    <definedName name="chon" localSheetId="0">#REF!</definedName>
    <definedName name="chon" localSheetId="1">#REF!</definedName>
    <definedName name="chon" localSheetId="11">#REF!</definedName>
    <definedName name="chon">#REF!</definedName>
    <definedName name="chon1" localSheetId="0">#REF!</definedName>
    <definedName name="chon1" localSheetId="1">#REF!</definedName>
    <definedName name="chon1" localSheetId="11">#REF!</definedName>
    <definedName name="chon1">#REF!</definedName>
    <definedName name="chon2" localSheetId="0">#REF!</definedName>
    <definedName name="chon2" localSheetId="1">#REF!</definedName>
    <definedName name="chon2" localSheetId="11">#REF!</definedName>
    <definedName name="chon2">#REF!</definedName>
    <definedName name="chon3" localSheetId="0">#REF!</definedName>
    <definedName name="chon3" localSheetId="1">#REF!</definedName>
    <definedName name="chon3">#REF!</definedName>
    <definedName name="chudautu" localSheetId="0">#REF!</definedName>
    <definedName name="chudautu" localSheetId="1">#REF!</definedName>
    <definedName name="chudautu">#REF!</definedName>
    <definedName name="chung">66</definedName>
    <definedName name="chuyen" localSheetId="0" hidden="1">{"'Sheet1'!$L$16"}</definedName>
    <definedName name="chuyen" localSheetId="1" hidden="1">{"'Sheet1'!$L$16"}</definedName>
    <definedName name="chuyen" localSheetId="7" hidden="1">{"'Sheet1'!$L$16"}</definedName>
    <definedName name="chuyen" localSheetId="8" hidden="1">{"'Sheet1'!$L$16"}</definedName>
    <definedName name="chuyen" localSheetId="11" hidden="1">{"'Sheet1'!$L$16"}</definedName>
    <definedName name="chuyen" localSheetId="14" hidden="1">{"'Sheet1'!$L$16"}</definedName>
    <definedName name="chuyen" localSheetId="15" hidden="1">{"'Sheet1'!$L$16"}</definedName>
    <definedName name="chuyen" localSheetId="16" hidden="1">{"'Sheet1'!$L$16"}</definedName>
    <definedName name="chuyen" localSheetId="17" hidden="1">{"'Sheet1'!$L$16"}</definedName>
    <definedName name="chuyen" localSheetId="18" hidden="1">{"'Sheet1'!$L$16"}</definedName>
    <definedName name="chuyen" localSheetId="19" hidden="1">{"'Sheet1'!$L$16"}</definedName>
    <definedName name="chuyen" hidden="1">{"'Sheet1'!$L$16"}</definedName>
    <definedName name="CI_PTVT" localSheetId="0">#REF!</definedName>
    <definedName name="CI_PTVT" localSheetId="1">#REF!</definedName>
    <definedName name="CI_PTVT">#REF!</definedName>
    <definedName name="City" localSheetId="0">#REF!</definedName>
    <definedName name="City" localSheetId="1">#REF!</definedName>
    <definedName name="City">#REF!</definedName>
    <definedName name="CK" localSheetId="0">#REF!</definedName>
    <definedName name="CK" localSheetId="1">#REF!</definedName>
    <definedName name="CK">#REF!</definedName>
    <definedName name="ckn">#N/A</definedName>
    <definedName name="ckna">#N/A</definedName>
    <definedName name="CL" localSheetId="0">#REF!</definedName>
    <definedName name="CL" localSheetId="1">#REF!</definedName>
    <definedName name="CL" localSheetId="11">#REF!</definedName>
    <definedName name="CL">#REF!</definedName>
    <definedName name="CLECH_0.4" localSheetId="0">#REF!</definedName>
    <definedName name="CLECH_0.4" localSheetId="1">#REF!</definedName>
    <definedName name="CLECH_0.4" localSheetId="11">#REF!</definedName>
    <definedName name="CLECH_0.4">#REF!</definedName>
    <definedName name="CLGia" localSheetId="0">#REF!</definedName>
    <definedName name="CLGia" localSheetId="1">#REF!</definedName>
    <definedName name="CLGia" localSheetId="11">#REF!</definedName>
    <definedName name="CLGia">#REF!</definedName>
    <definedName name="CLVC3">0.1</definedName>
    <definedName name="CLVC35" localSheetId="0">#REF!</definedName>
    <definedName name="CLVC35" localSheetId="1">#REF!</definedName>
    <definedName name="CLVC35" localSheetId="11">#REF!</definedName>
    <definedName name="CLVC35">#REF!</definedName>
    <definedName name="CLVCTB" localSheetId="0">#REF!</definedName>
    <definedName name="CLVCTB" localSheetId="1">#REF!</definedName>
    <definedName name="CLVCTB" localSheetId="11">#REF!</definedName>
    <definedName name="CLVCTB">#REF!</definedName>
    <definedName name="clvl" localSheetId="0">#REF!</definedName>
    <definedName name="clvl" localSheetId="1">#REF!</definedName>
    <definedName name="clvl" localSheetId="11">#REF!</definedName>
    <definedName name="clvl">#REF!</definedName>
    <definedName name="cm" localSheetId="0">#REF!</definedName>
    <definedName name="cm" localSheetId="1">#REF!</definedName>
    <definedName name="cm">#REF!</definedName>
    <definedName name="cn" localSheetId="0">#REF!</definedName>
    <definedName name="cn" localSheetId="1">#REF!</definedName>
    <definedName name="cn">#REF!</definedName>
    <definedName name="CNC" localSheetId="0">#REF!</definedName>
    <definedName name="CNC" localSheetId="1">#REF!</definedName>
    <definedName name="CNC">#REF!</definedName>
    <definedName name="CND" localSheetId="0">#REF!</definedName>
    <definedName name="CND" localSheetId="1">#REF!</definedName>
    <definedName name="CND">#REF!</definedName>
    <definedName name="CNG" localSheetId="0">#REF!</definedName>
    <definedName name="CNG" localSheetId="1">#REF!</definedName>
    <definedName name="CNG">#REF!</definedName>
    <definedName name="Co" localSheetId="0">#REF!</definedName>
    <definedName name="Co" localSheetId="1">#REF!</definedName>
    <definedName name="Co">#REF!</definedName>
    <definedName name="co." localSheetId="0">#REF!</definedName>
    <definedName name="co." localSheetId="1">#REF!</definedName>
    <definedName name="co.">#REF!</definedName>
    <definedName name="co.." localSheetId="0">#REF!</definedName>
    <definedName name="co.." localSheetId="1">#REF!</definedName>
    <definedName name="co..">#REF!</definedName>
    <definedName name="co_cau_ktqd" hidden="1">#N/A</definedName>
    <definedName name="co_cau_ktqd_1">"#REF!"</definedName>
    <definedName name="coc" localSheetId="0">#REF!</definedName>
    <definedName name="coc" localSheetId="1">#REF!</definedName>
    <definedName name="coc" localSheetId="11">#REF!</definedName>
    <definedName name="coc">#REF!</definedName>
    <definedName name="Coc_60" localSheetId="0" hidden="1">{"'Sheet1'!$L$16"}</definedName>
    <definedName name="Coc_60" localSheetId="1" hidden="1">{"'Sheet1'!$L$16"}</definedName>
    <definedName name="Coc_60" localSheetId="11" hidden="1">{"'Sheet1'!$L$16"}</definedName>
    <definedName name="Coc_60" localSheetId="14" hidden="1">{"'Sheet1'!$L$16"}</definedName>
    <definedName name="Coc_60" localSheetId="15" hidden="1">{"'Sheet1'!$L$16"}</definedName>
    <definedName name="Coc_60" localSheetId="16" hidden="1">{"'Sheet1'!$L$16"}</definedName>
    <definedName name="Coc_60" localSheetId="17" hidden="1">{"'Sheet1'!$L$16"}</definedName>
    <definedName name="Coc_60" localSheetId="18" hidden="1">{"'Sheet1'!$L$16"}</definedName>
    <definedName name="Coc_60" localSheetId="19" hidden="1">{"'Sheet1'!$L$16"}</definedName>
    <definedName name="Coc_60" hidden="1">{"'Sheet1'!$L$16"}</definedName>
    <definedName name="Coc_BTCT" localSheetId="0">#REF!</definedName>
    <definedName name="Coc_BTCT" localSheetId="1">#REF!</definedName>
    <definedName name="Coc_BTCT">#REF!</definedName>
    <definedName name="CoCauN" localSheetId="0" hidden="1">{"'Sheet1'!$L$16"}</definedName>
    <definedName name="CoCauN" localSheetId="1" hidden="1">{"'Sheet1'!$L$16"}</definedName>
    <definedName name="CoCauN" localSheetId="11" hidden="1">{"'Sheet1'!$L$16"}</definedName>
    <definedName name="CoCauN" localSheetId="14" hidden="1">{"'Sheet1'!$L$16"}</definedName>
    <definedName name="CoCauN" localSheetId="15" hidden="1">{"'Sheet1'!$L$16"}</definedName>
    <definedName name="CoCauN" localSheetId="16" hidden="1">{"'Sheet1'!$L$16"}</definedName>
    <definedName name="CoCauN" localSheetId="17" hidden="1">{"'Sheet1'!$L$16"}</definedName>
    <definedName name="CoCauN" localSheetId="18" hidden="1">{"'Sheet1'!$L$16"}</definedName>
    <definedName name="CoCauN" localSheetId="19" hidden="1">{"'Sheet1'!$L$16"}</definedName>
    <definedName name="CoCauN" hidden="1">{"'Sheet1'!$L$16"}</definedName>
    <definedName name="cocbtct" localSheetId="0">#REF!</definedName>
    <definedName name="cocbtct" localSheetId="1">#REF!</definedName>
    <definedName name="cocbtct">#REF!</definedName>
    <definedName name="cocot" localSheetId="0">#REF!</definedName>
    <definedName name="cocot" localSheetId="1">#REF!</definedName>
    <definedName name="cocot">#REF!</definedName>
    <definedName name="cocott" localSheetId="0">#REF!</definedName>
    <definedName name="cocott" localSheetId="1">#REF!</definedName>
    <definedName name="cocott">#REF!</definedName>
    <definedName name="coctram6m" localSheetId="11">#REF!</definedName>
    <definedName name="coctram6m">'[2]R&amp;P'!$G$90</definedName>
    <definedName name="coctre" localSheetId="0">#REF!</definedName>
    <definedName name="coctre" localSheetId="1">#REF!</definedName>
    <definedName name="coctre" localSheetId="11">#REF!</definedName>
    <definedName name="coctre">#REF!</definedName>
    <definedName name="cocvt">#N/A</definedName>
    <definedName name="Code" localSheetId="0" hidden="1">#REF!</definedName>
    <definedName name="Code" localSheetId="1" hidden="1">#REF!</definedName>
    <definedName name="Code" localSheetId="11" hidden="1">#REF!</definedName>
    <definedName name="Code" localSheetId="14" hidden="1">#REF!</definedName>
    <definedName name="Code" localSheetId="15" hidden="1">#REF!</definedName>
    <definedName name="Code" localSheetId="17" hidden="1">#REF!</definedName>
    <definedName name="Code" localSheetId="18" hidden="1">#REF!</definedName>
    <definedName name="Code" hidden="1">#REF!</definedName>
    <definedName name="Cöï_ly_vaän_chuyeãn" localSheetId="0">#REF!</definedName>
    <definedName name="Cöï_ly_vaän_chuyeãn" localSheetId="1">#REF!</definedName>
    <definedName name="Cöï_ly_vaän_chuyeãn" localSheetId="14">#REF!</definedName>
    <definedName name="Cöï_ly_vaän_chuyeãn">#REF!</definedName>
    <definedName name="CÖÏ_LY_VAÄN_CHUYEÅN" localSheetId="0">#REF!</definedName>
    <definedName name="CÖÏ_LY_VAÄN_CHUYEÅN" localSheetId="1">#REF!</definedName>
    <definedName name="CÖÏ_LY_VAÄN_CHUYEÅN" localSheetId="14">#REF!</definedName>
    <definedName name="CÖÏ_LY_VAÄN_CHUYEÅN">#REF!</definedName>
    <definedName name="Combined_A">#N/A</definedName>
    <definedName name="Combined_B">#N/A</definedName>
    <definedName name="Comm" localSheetId="0">BlankMacro1</definedName>
    <definedName name="Comm" localSheetId="1">BlankMacro1</definedName>
    <definedName name="Comm" localSheetId="11">BlankMacro1</definedName>
    <definedName name="Comm" localSheetId="14">BlankMacro1</definedName>
    <definedName name="Comm" localSheetId="19">BlankMacro1</definedName>
    <definedName name="Comm">BlankMacro1</definedName>
    <definedName name="COMMON" localSheetId="0">#REF!</definedName>
    <definedName name="COMMON" localSheetId="1">#REF!</definedName>
    <definedName name="COMMON" localSheetId="11">#REF!</definedName>
    <definedName name="COMMON" localSheetId="14">#REF!</definedName>
    <definedName name="COMMON" localSheetId="19">#REF!</definedName>
    <definedName name="COMMON">#REF!</definedName>
    <definedName name="comong" localSheetId="0">#REF!</definedName>
    <definedName name="comong" localSheetId="1">#REF!</definedName>
    <definedName name="comong" localSheetId="14">#REF!</definedName>
    <definedName name="comong">#REF!</definedName>
    <definedName name="Company" localSheetId="0">#REF!</definedName>
    <definedName name="Company" localSheetId="1">#REF!</definedName>
    <definedName name="Company">#REF!</definedName>
    <definedName name="CON_DUCT" localSheetId="0">#REF!</definedName>
    <definedName name="CON_DUCT" localSheetId="1">#REF!</definedName>
    <definedName name="CON_DUCT">#REF!</definedName>
    <definedName name="CON_EQP_COS" localSheetId="0">#REF!</definedName>
    <definedName name="CON_EQP_COS" localSheetId="1">#REF!</definedName>
    <definedName name="CON_EQP_COS">#REF!</definedName>
    <definedName name="CON_EQP_COST" localSheetId="0">#REF!</definedName>
    <definedName name="CON_EQP_COST" localSheetId="1">#REF!</definedName>
    <definedName name="CON_EQP_COST">#REF!</definedName>
    <definedName name="cong">#N/A</definedName>
    <definedName name="Cong_HM_DTCT" localSheetId="0">#REF!</definedName>
    <definedName name="Cong_HM_DTCT" localSheetId="1">#REF!</definedName>
    <definedName name="Cong_HM_DTCT" localSheetId="11">#REF!</definedName>
    <definedName name="Cong_HM_DTCT">#REF!</definedName>
    <definedName name="Cong_M_DTCT" localSheetId="0">#REF!</definedName>
    <definedName name="Cong_M_DTCT" localSheetId="1">#REF!</definedName>
    <definedName name="Cong_M_DTCT" localSheetId="11">#REF!</definedName>
    <definedName name="Cong_M_DTCT">#REF!</definedName>
    <definedName name="Cong_NC_DTCT" localSheetId="0">#REF!</definedName>
    <definedName name="Cong_NC_DTCT" localSheetId="1">#REF!</definedName>
    <definedName name="Cong_NC_DTCT" localSheetId="11">#REF!</definedName>
    <definedName name="Cong_NC_DTCT">#REF!</definedName>
    <definedName name="Cong_VL_DTCT" localSheetId="0">#REF!</definedName>
    <definedName name="Cong_VL_DTCT" localSheetId="1">#REF!</definedName>
    <definedName name="Cong_VL_DTCT">#REF!</definedName>
    <definedName name="congbengam" localSheetId="0">#REF!</definedName>
    <definedName name="congbengam" localSheetId="1">#REF!</definedName>
    <definedName name="congbengam">#REF!</definedName>
    <definedName name="congbenuoc" localSheetId="0">#REF!</definedName>
    <definedName name="congbenuoc" localSheetId="1">#REF!</definedName>
    <definedName name="congbenuoc">#REF!</definedName>
    <definedName name="congcoc" localSheetId="0">#REF!</definedName>
    <definedName name="congcoc" localSheetId="1">#REF!</definedName>
    <definedName name="congcoc">#REF!</definedName>
    <definedName name="congcocot" localSheetId="0">#REF!</definedName>
    <definedName name="congcocot" localSheetId="1">#REF!</definedName>
    <definedName name="congcocot">#REF!</definedName>
    <definedName name="congcocott" localSheetId="0">#REF!</definedName>
    <definedName name="congcocott" localSheetId="1">#REF!</definedName>
    <definedName name="congcocott">#REF!</definedName>
    <definedName name="congcomong" localSheetId="0">#REF!</definedName>
    <definedName name="congcomong" localSheetId="1">#REF!</definedName>
    <definedName name="congcomong">#REF!</definedName>
    <definedName name="congcottron" localSheetId="0">#REF!</definedName>
    <definedName name="congcottron" localSheetId="1">#REF!</definedName>
    <definedName name="congcottron">#REF!</definedName>
    <definedName name="congcotvuong" localSheetId="0">#REF!</definedName>
    <definedName name="congcotvuong" localSheetId="1">#REF!</definedName>
    <definedName name="congcotvuong">#REF!</definedName>
    <definedName name="congdam" localSheetId="0">#REF!</definedName>
    <definedName name="congdam" localSheetId="1">#REF!</definedName>
    <definedName name="congdam">#REF!</definedName>
    <definedName name="congdan1" localSheetId="0">#REF!</definedName>
    <definedName name="congdan1" localSheetId="1">#REF!</definedName>
    <definedName name="congdan1">#REF!</definedName>
    <definedName name="congdan2" localSheetId="0">#REF!</definedName>
    <definedName name="congdan2" localSheetId="1">#REF!</definedName>
    <definedName name="congdan2">#REF!</definedName>
    <definedName name="congdandusan" localSheetId="0">#REF!</definedName>
    <definedName name="congdandusan" localSheetId="1">#REF!</definedName>
    <definedName name="congdandusan">#REF!</definedName>
    <definedName name="conglanhto" localSheetId="0">#REF!</definedName>
    <definedName name="conglanhto" localSheetId="1">#REF!</definedName>
    <definedName name="conglanhto">#REF!</definedName>
    <definedName name="congmong" localSheetId="0">#REF!</definedName>
    <definedName name="congmong" localSheetId="1">#REF!</definedName>
    <definedName name="congmong">#REF!</definedName>
    <definedName name="congmongbang" localSheetId="0">#REF!</definedName>
    <definedName name="congmongbang" localSheetId="1">#REF!</definedName>
    <definedName name="congmongbang">#REF!</definedName>
    <definedName name="congmongdon" localSheetId="0">#REF!</definedName>
    <definedName name="congmongdon" localSheetId="1">#REF!</definedName>
    <definedName name="congmongdon">#REF!</definedName>
    <definedName name="CONGPA1" localSheetId="0" hidden="1">{"'Sheet1'!$L$16"}</definedName>
    <definedName name="CONGPA1" localSheetId="1" hidden="1">{"'Sheet1'!$L$16"}</definedName>
    <definedName name="CONGPA1" localSheetId="7" hidden="1">{"'Sheet1'!$L$16"}</definedName>
    <definedName name="CONGPA1" localSheetId="8" hidden="1">{"'Sheet1'!$L$16"}</definedName>
    <definedName name="CONGPA1" localSheetId="11" hidden="1">{"'Sheet1'!$L$16"}</definedName>
    <definedName name="CONGPA1" localSheetId="14" hidden="1">{"'Sheet1'!$L$16"}</definedName>
    <definedName name="CONGPA1" localSheetId="15" hidden="1">{"'Sheet1'!$L$16"}</definedName>
    <definedName name="CONGPA1" localSheetId="16" hidden="1">{"'Sheet1'!$L$16"}</definedName>
    <definedName name="CONGPA1" localSheetId="17" hidden="1">{"'Sheet1'!$L$16"}</definedName>
    <definedName name="CONGPA1" localSheetId="18" hidden="1">{"'Sheet1'!$L$16"}</definedName>
    <definedName name="CONGPA1" localSheetId="19" hidden="1">{"'Sheet1'!$L$16"}</definedName>
    <definedName name="CONGPA1" hidden="1">{"'Sheet1'!$L$16"}</definedName>
    <definedName name="congpanen" localSheetId="0">#REF!</definedName>
    <definedName name="congpanen" localSheetId="1">#REF!</definedName>
    <definedName name="congpanen">#REF!</definedName>
    <definedName name="congsan" localSheetId="0">#REF!</definedName>
    <definedName name="congsan" localSheetId="1">#REF!</definedName>
    <definedName name="congsan">#REF!</definedName>
    <definedName name="congthang" localSheetId="0">#REF!</definedName>
    <definedName name="congthang" localSheetId="1">#REF!</definedName>
    <definedName name="congthang">#REF!</definedName>
    <definedName name="CongVattu" localSheetId="0">#REF!</definedName>
    <definedName name="CongVattu" localSheetId="1">#REF!</definedName>
    <definedName name="CongVattu">#REF!</definedName>
    <definedName name="conroom" localSheetId="0">#REF!</definedName>
    <definedName name="conroom" localSheetId="1">#REF!</definedName>
    <definedName name="conroom">#REF!</definedName>
    <definedName name="CONST_EQ" localSheetId="0">#REF!</definedName>
    <definedName name="CONST_EQ" localSheetId="1">#REF!</definedName>
    <definedName name="CONST_EQ">#REF!</definedName>
    <definedName name="CONT" localSheetId="0">#REF!</definedName>
    <definedName name="CONT" localSheetId="1">#REF!</definedName>
    <definedName name="CONT">#REF!</definedName>
    <definedName name="Content1" localSheetId="0">ErrorHandler_1</definedName>
    <definedName name="Content1" localSheetId="1">ErrorHandler_1</definedName>
    <definedName name="Content1" localSheetId="11">ErrorHandler_1</definedName>
    <definedName name="Content1" localSheetId="14">ErrorHandler_1</definedName>
    <definedName name="Content1" localSheetId="19">ErrorHandler_1</definedName>
    <definedName name="Content1">ErrorHandler_1</definedName>
    <definedName name="Continue" localSheetId="0">#REF!</definedName>
    <definedName name="Continue" localSheetId="1">#REF!</definedName>
    <definedName name="Continue" localSheetId="11">#REF!</definedName>
    <definedName name="Continue" localSheetId="14">#REF!</definedName>
    <definedName name="Continue" localSheetId="19">#REF!</definedName>
    <definedName name="Continue">#REF!</definedName>
    <definedName name="Cost" localSheetId="0">#REF!</definedName>
    <definedName name="Cost" localSheetId="1">#REF!</definedName>
    <definedName name="Cost" localSheetId="14">#REF!</definedName>
    <definedName name="Cost">#REF!</definedName>
    <definedName name="COT" localSheetId="0">#REF!</definedName>
    <definedName name="COT" localSheetId="1">#REF!</definedName>
    <definedName name="COT">#REF!</definedName>
    <definedName name="cot7.5" localSheetId="0">#REF!</definedName>
    <definedName name="cot7.5" localSheetId="1">#REF!</definedName>
    <definedName name="cot7.5">#REF!</definedName>
    <definedName name="cot8.5" localSheetId="0">#REF!</definedName>
    <definedName name="cot8.5" localSheetId="1">#REF!</definedName>
    <definedName name="cot8.5">#REF!</definedName>
    <definedName name="cotbienbao" localSheetId="11">#REF!</definedName>
    <definedName name="cotbienbao">'[2]R&amp;P'!$G$100</definedName>
    <definedName name="cotdo" localSheetId="0">#REF!</definedName>
    <definedName name="cotdo" localSheetId="1">#REF!</definedName>
    <definedName name="cotdo" localSheetId="11">#REF!</definedName>
    <definedName name="cotdo">#REF!</definedName>
    <definedName name="CotM" localSheetId="0">#REF!</definedName>
    <definedName name="CotM" localSheetId="1">#REF!</definedName>
    <definedName name="CotM">#REF!</definedName>
    <definedName name="Cotsatma">9726</definedName>
    <definedName name="CotSau" localSheetId="0">#REF!</definedName>
    <definedName name="CotSau" localSheetId="1">#REF!</definedName>
    <definedName name="CotSau" localSheetId="11">#REF!</definedName>
    <definedName name="CotSau">#REF!</definedName>
    <definedName name="Cotthepma">9726</definedName>
    <definedName name="cottra" localSheetId="0">#REF!</definedName>
    <definedName name="cottra" localSheetId="1">#REF!</definedName>
    <definedName name="cottra" localSheetId="11">#REF!</definedName>
    <definedName name="cottra">#REF!</definedName>
    <definedName name="cottron" localSheetId="0">#REF!</definedName>
    <definedName name="cottron" localSheetId="1">#REF!</definedName>
    <definedName name="cottron" localSheetId="11">#REF!</definedName>
    <definedName name="cottron">#REF!</definedName>
    <definedName name="cotvuong" localSheetId="0">#REF!</definedName>
    <definedName name="cotvuong" localSheetId="1">#REF!</definedName>
    <definedName name="cotvuong" localSheetId="11">#REF!</definedName>
    <definedName name="cotvuong">#REF!</definedName>
    <definedName name="COÙ" localSheetId="0">#REF!</definedName>
    <definedName name="COÙ" localSheetId="1">#REF!</definedName>
    <definedName name="COÙ">#REF!</definedName>
    <definedName name="Country" localSheetId="0">#REF!</definedName>
    <definedName name="Country" localSheetId="1">#REF!</definedName>
    <definedName name="Country">#REF!</definedName>
    <definedName name="COVER" localSheetId="0">#REF!</definedName>
    <definedName name="COVER" localSheetId="1">#REF!</definedName>
    <definedName name="COVER">#REF!</definedName>
    <definedName name="CP" localSheetId="0" hidden="1">#REF!</definedName>
    <definedName name="CP" localSheetId="1" hidden="1">#REF!</definedName>
    <definedName name="CP" localSheetId="15" hidden="1">#REF!</definedName>
    <definedName name="CP" localSheetId="17" hidden="1">#REF!</definedName>
    <definedName name="CP" localSheetId="18" hidden="1">#REF!</definedName>
    <definedName name="CP" hidden="1">#REF!</definedName>
    <definedName name="cp.1" localSheetId="0">#REF!</definedName>
    <definedName name="cp.1" localSheetId="1">#REF!</definedName>
    <definedName name="cp.1">#REF!</definedName>
    <definedName name="cp.2" localSheetId="0">#REF!</definedName>
    <definedName name="cp.2" localSheetId="1">#REF!</definedName>
    <definedName name="cp.2">#REF!</definedName>
    <definedName name="CP.M10.1a" localSheetId="0">#REF!</definedName>
    <definedName name="CP.M10.1a" localSheetId="1">#REF!</definedName>
    <definedName name="CP.M10.1a">#REF!</definedName>
    <definedName name="CP.M10.1b" localSheetId="0">#REF!</definedName>
    <definedName name="CP.M10.1b" localSheetId="1">#REF!</definedName>
    <definedName name="CP.M10.1b">#REF!</definedName>
    <definedName name="CP.M10.1c" localSheetId="0">#REF!</definedName>
    <definedName name="CP.M10.1c" localSheetId="1">#REF!</definedName>
    <definedName name="CP.M10.1c">#REF!</definedName>
    <definedName name="CP.M10.1d" localSheetId="0">#REF!</definedName>
    <definedName name="CP.M10.1d" localSheetId="1">#REF!</definedName>
    <definedName name="CP.M10.1d">#REF!</definedName>
    <definedName name="CP.M10.1e" localSheetId="0">#REF!</definedName>
    <definedName name="CP.M10.1e" localSheetId="1">#REF!</definedName>
    <definedName name="CP.M10.1e">#REF!</definedName>
    <definedName name="CP.M10.2a" localSheetId="0">#REF!</definedName>
    <definedName name="CP.M10.2a" localSheetId="1">#REF!</definedName>
    <definedName name="CP.M10.2a">#REF!</definedName>
    <definedName name="CP.M10.2b" localSheetId="0">#REF!</definedName>
    <definedName name="CP.M10.2b" localSheetId="1">#REF!</definedName>
    <definedName name="CP.M10.2b">#REF!</definedName>
    <definedName name="CP.M10.2c" localSheetId="0">#REF!</definedName>
    <definedName name="CP.M10.2c" localSheetId="1">#REF!</definedName>
    <definedName name="CP.M10.2c">#REF!</definedName>
    <definedName name="CP.M10.2d" localSheetId="0">#REF!</definedName>
    <definedName name="CP.M10.2d" localSheetId="1">#REF!</definedName>
    <definedName name="CP.M10.2d">#REF!</definedName>
    <definedName name="CP.M10.2e" localSheetId="0">#REF!</definedName>
    <definedName name="CP.M10.2e" localSheetId="1">#REF!</definedName>
    <definedName name="CP.M10.2e">#REF!</definedName>
    <definedName name="CP.MDTa" localSheetId="0">#REF!</definedName>
    <definedName name="CP.MDTa" localSheetId="1">#REF!</definedName>
    <definedName name="CP.MDTa">#REF!</definedName>
    <definedName name="CP.MDTb" localSheetId="0">#REF!</definedName>
    <definedName name="CP.MDTb" localSheetId="1">#REF!</definedName>
    <definedName name="CP.MDTb">#REF!</definedName>
    <definedName name="CP.MDTc" localSheetId="0">#REF!</definedName>
    <definedName name="CP.MDTc" localSheetId="1">#REF!</definedName>
    <definedName name="CP.MDTc">#REF!</definedName>
    <definedName name="CP.MDTd" localSheetId="0">#REF!</definedName>
    <definedName name="CP.MDTd" localSheetId="1">#REF!</definedName>
    <definedName name="CP.MDTd">#REF!</definedName>
    <definedName name="CP.MDTe" localSheetId="0">#REF!</definedName>
    <definedName name="CP.MDTe" localSheetId="1">#REF!</definedName>
    <definedName name="CP.MDTe">#REF!</definedName>
    <definedName name="CP_SKC" localSheetId="0">#REF!</definedName>
    <definedName name="CP_SKC" localSheetId="1">#REF!</definedName>
    <definedName name="CP_SKC">#REF!</definedName>
    <definedName name="cpc" localSheetId="0">#REF!</definedName>
    <definedName name="cpc" localSheetId="1">#REF!</definedName>
    <definedName name="cpc">#REF!</definedName>
    <definedName name="cpdd1" localSheetId="0">#REF!</definedName>
    <definedName name="cpdd1" localSheetId="1">#REF!</definedName>
    <definedName name="cpdd1">#REF!</definedName>
    <definedName name="cpddhh" localSheetId="0">#REF!</definedName>
    <definedName name="cpddhh" localSheetId="1">#REF!</definedName>
    <definedName name="cpddhh">#REF!</definedName>
    <definedName name="cpk" localSheetId="0">#REF!</definedName>
    <definedName name="cpk" localSheetId="1">#REF!</definedName>
    <definedName name="cpk">#REF!</definedName>
    <definedName name="cpmtc" localSheetId="0">#REF!</definedName>
    <definedName name="cpmtc" localSheetId="1">#REF!</definedName>
    <definedName name="cpmtc">#REF!</definedName>
    <definedName name="cpnc" localSheetId="0">#REF!</definedName>
    <definedName name="cpnc" localSheetId="1">#REF!</definedName>
    <definedName name="cpnc">#REF!</definedName>
    <definedName name="cps" localSheetId="0">#REF!</definedName>
    <definedName name="cps" localSheetId="1">#REF!</definedName>
    <definedName name="cps">#REF!</definedName>
    <definedName name="CPTK" localSheetId="0">#REF!</definedName>
    <definedName name="CPTK" localSheetId="1">#REF!</definedName>
    <definedName name="CPTK">#REF!</definedName>
    <definedName name="cptt" localSheetId="0">#REF!</definedName>
    <definedName name="cptt" localSheetId="1">#REF!</definedName>
    <definedName name="cptt">#REF!</definedName>
    <definedName name="CPVC100" localSheetId="0">#REF!</definedName>
    <definedName name="CPVC100" localSheetId="1">#REF!</definedName>
    <definedName name="CPVC100">#REF!</definedName>
    <definedName name="CPVC35" localSheetId="0">#REF!</definedName>
    <definedName name="CPVC35" localSheetId="1">#REF!</definedName>
    <definedName name="CPVC35">#REF!</definedName>
    <definedName name="CPVCDN" localSheetId="0">#REF!</definedName>
    <definedName name="CPVCDN" localSheetId="1">#REF!</definedName>
    <definedName name="CPVCDN">#REF!</definedName>
    <definedName name="cpvl" localSheetId="0">#REF!</definedName>
    <definedName name="cpvl" localSheetId="1">#REF!</definedName>
    <definedName name="cpvl">#REF!</definedName>
    <definedName name="cr" localSheetId="0">#REF!</definedName>
    <definedName name="cr" localSheetId="1">#REF!</definedName>
    <definedName name="cr">#REF!</definedName>
    <definedName name="CRD" localSheetId="0">#REF!</definedName>
    <definedName name="CRD" localSheetId="1">#REF!</definedName>
    <definedName name="CRD">#REF!</definedName>
    <definedName name="CRITINST" localSheetId="0">#REF!</definedName>
    <definedName name="CRITINST" localSheetId="1">#REF!</definedName>
    <definedName name="CRITINST">#REF!</definedName>
    <definedName name="CRITPURC" localSheetId="0">#REF!</definedName>
    <definedName name="CRITPURC" localSheetId="1">#REF!</definedName>
    <definedName name="CRITPURC">#REF!</definedName>
    <definedName name="CRS" localSheetId="0">#REF!</definedName>
    <definedName name="CRS" localSheetId="1">#REF!</definedName>
    <definedName name="CRS">#REF!</definedName>
    <definedName name="CS" localSheetId="0">#REF!</definedName>
    <definedName name="CS" localSheetId="1">#REF!</definedName>
    <definedName name="CS">#REF!</definedName>
    <definedName name="CS_10" localSheetId="0">#REF!</definedName>
    <definedName name="CS_10" localSheetId="1">#REF!</definedName>
    <definedName name="CS_10">#REF!</definedName>
    <definedName name="CS_100" localSheetId="0">#REF!</definedName>
    <definedName name="CS_100" localSheetId="1">#REF!</definedName>
    <definedName name="CS_100">#REF!</definedName>
    <definedName name="CS_10S" localSheetId="0">#REF!</definedName>
    <definedName name="CS_10S" localSheetId="1">#REF!</definedName>
    <definedName name="CS_10S">#REF!</definedName>
    <definedName name="CS_120" localSheetId="0">#REF!</definedName>
    <definedName name="CS_120" localSheetId="1">#REF!</definedName>
    <definedName name="CS_120">#REF!</definedName>
    <definedName name="CS_140" localSheetId="0">#REF!</definedName>
    <definedName name="CS_140" localSheetId="1">#REF!</definedName>
    <definedName name="CS_140">#REF!</definedName>
    <definedName name="CS_160" localSheetId="0">#REF!</definedName>
    <definedName name="CS_160" localSheetId="1">#REF!</definedName>
    <definedName name="CS_160">#REF!</definedName>
    <definedName name="CS_20" localSheetId="0">#REF!</definedName>
    <definedName name="CS_20" localSheetId="1">#REF!</definedName>
    <definedName name="CS_20">#REF!</definedName>
    <definedName name="CS_30" localSheetId="0">#REF!</definedName>
    <definedName name="CS_30" localSheetId="1">#REF!</definedName>
    <definedName name="CS_30">#REF!</definedName>
    <definedName name="CS_40" localSheetId="0">#REF!</definedName>
    <definedName name="CS_40" localSheetId="1">#REF!</definedName>
    <definedName name="CS_40">#REF!</definedName>
    <definedName name="CS_40S" localSheetId="0">#REF!</definedName>
    <definedName name="CS_40S" localSheetId="1">#REF!</definedName>
    <definedName name="CS_40S">#REF!</definedName>
    <definedName name="CS_5S" localSheetId="0">#REF!</definedName>
    <definedName name="CS_5S" localSheetId="1">#REF!</definedName>
    <definedName name="CS_5S">#REF!</definedName>
    <definedName name="CS_60" localSheetId="0">#REF!</definedName>
    <definedName name="CS_60" localSheetId="1">#REF!</definedName>
    <definedName name="CS_60">#REF!</definedName>
    <definedName name="CS_61" localSheetId="0">#REF!</definedName>
    <definedName name="CS_61" localSheetId="1">#REF!</definedName>
    <definedName name="CS_61">#REF!</definedName>
    <definedName name="CS_6S" localSheetId="0">#REF!</definedName>
    <definedName name="CS_6S" localSheetId="1">#REF!</definedName>
    <definedName name="CS_6S">#REF!</definedName>
    <definedName name="CS_80" localSheetId="0">#REF!</definedName>
    <definedName name="CS_80" localSheetId="1">#REF!</definedName>
    <definedName name="CS_80">#REF!</definedName>
    <definedName name="CS_80S" localSheetId="0">#REF!</definedName>
    <definedName name="CS_80S" localSheetId="1">#REF!</definedName>
    <definedName name="CS_80S">#REF!</definedName>
    <definedName name="CS_STD" localSheetId="0">#REF!</definedName>
    <definedName name="CS_STD" localSheetId="1">#REF!</definedName>
    <definedName name="CS_STD">#REF!</definedName>
    <definedName name="CS_XS" localSheetId="0">#REF!</definedName>
    <definedName name="CS_XS" localSheetId="1">#REF!</definedName>
    <definedName name="CS_XS">#REF!</definedName>
    <definedName name="CS_XXS" localSheetId="0">#REF!</definedName>
    <definedName name="CS_XXS" localSheetId="1">#REF!</definedName>
    <definedName name="CS_XXS">#REF!</definedName>
    <definedName name="csd3p" localSheetId="0">#REF!</definedName>
    <definedName name="csd3p" localSheetId="1">#REF!</definedName>
    <definedName name="csd3p">#REF!</definedName>
    <definedName name="csddg1p" localSheetId="0">#REF!</definedName>
    <definedName name="csddg1p" localSheetId="1">#REF!</definedName>
    <definedName name="csddg1p">#REF!</definedName>
    <definedName name="csddt1p" localSheetId="0">#REF!</definedName>
    <definedName name="csddt1p" localSheetId="1">#REF!</definedName>
    <definedName name="csddt1p">#REF!</definedName>
    <definedName name="csht3p" localSheetId="0">#REF!</definedName>
    <definedName name="csht3p" localSheetId="1">#REF!</definedName>
    <definedName name="csht3p">#REF!</definedName>
    <definedName name="ct" localSheetId="0" hidden="1">{"'Sheet1'!$L$16"}</definedName>
    <definedName name="ct" localSheetId="1" hidden="1">{"'Sheet1'!$L$16"}</definedName>
    <definedName name="ct" localSheetId="7" hidden="1">{"'Sheet1'!$L$16"}</definedName>
    <definedName name="ct" localSheetId="8" hidden="1">{"'Sheet1'!$L$16"}</definedName>
    <definedName name="ct" localSheetId="11" hidden="1">{"'Sheet1'!$L$16"}</definedName>
    <definedName name="ct" localSheetId="14" hidden="1">{"'Sheet1'!$L$16"}</definedName>
    <definedName name="ct" localSheetId="15" hidden="1">{"'Sheet1'!$L$16"}</definedName>
    <definedName name="ct" localSheetId="16" hidden="1">{"'Sheet1'!$L$16"}</definedName>
    <definedName name="ct" localSheetId="17" hidden="1">{"'Sheet1'!$L$16"}</definedName>
    <definedName name="ct" localSheetId="18" hidden="1">{"'Sheet1'!$L$16"}</definedName>
    <definedName name="ct" localSheetId="19" hidden="1">{"'Sheet1'!$L$16"}</definedName>
    <definedName name="ct" hidden="1">{"'Sheet1'!$L$16"}</definedName>
    <definedName name="CT.M10.1" localSheetId="0">#REF!</definedName>
    <definedName name="CT.M10.1" localSheetId="1">#REF!</definedName>
    <definedName name="CT.M10.1">#REF!</definedName>
    <definedName name="CT.M10.2" localSheetId="0">#REF!</definedName>
    <definedName name="CT.M10.2" localSheetId="1">#REF!</definedName>
    <definedName name="CT.M10.2">#REF!</definedName>
    <definedName name="CT.MDT" localSheetId="0">#REF!</definedName>
    <definedName name="CT.MDT" localSheetId="1">#REF!</definedName>
    <definedName name="CT.MDT">#REF!</definedName>
    <definedName name="CT_50" localSheetId="0">#REF!</definedName>
    <definedName name="CT_50" localSheetId="1">#REF!</definedName>
    <definedName name="CT_50">#REF!</definedName>
    <definedName name="CT_MCX" localSheetId="0">#REF!</definedName>
    <definedName name="CT_MCX" localSheetId="1">#REF!</definedName>
    <definedName name="CT_MCX">#REF!</definedName>
    <definedName name="ctbb" localSheetId="0">#REF!</definedName>
    <definedName name="ctbb" localSheetId="1">#REF!</definedName>
    <definedName name="ctbb">#REF!</definedName>
    <definedName name="CTCT1" localSheetId="0" hidden="1">{"'Sheet1'!$L$16"}</definedName>
    <definedName name="CTCT1" localSheetId="1" hidden="1">{"'Sheet1'!$L$16"}</definedName>
    <definedName name="CTCT1" localSheetId="7" hidden="1">{"'Sheet1'!$L$16"}</definedName>
    <definedName name="CTCT1" localSheetId="8" hidden="1">{"'Sheet1'!$L$16"}</definedName>
    <definedName name="CTCT1" localSheetId="11" hidden="1">{"'Sheet1'!$L$16"}</definedName>
    <definedName name="CTCT1" localSheetId="14" hidden="1">{"'Sheet1'!$L$16"}</definedName>
    <definedName name="CTCT1" localSheetId="15" hidden="1">{"'Sheet1'!$L$16"}</definedName>
    <definedName name="CTCT1" localSheetId="16" hidden="1">{"'Sheet1'!$L$16"}</definedName>
    <definedName name="CTCT1" localSheetId="17" hidden="1">{"'Sheet1'!$L$16"}</definedName>
    <definedName name="CTCT1" localSheetId="18" hidden="1">{"'Sheet1'!$L$16"}</definedName>
    <definedName name="CTCT1" localSheetId="19" hidden="1">{"'Sheet1'!$L$16"}</definedName>
    <definedName name="CTCT1" hidden="1">{"'Sheet1'!$L$16"}</definedName>
    <definedName name="ctdn9697" localSheetId="0">#REF!</definedName>
    <definedName name="ctdn9697" localSheetId="1">#REF!</definedName>
    <definedName name="ctdn9697">#REF!</definedName>
    <definedName name="CTHT" localSheetId="0">#REF!</definedName>
    <definedName name="CTHT" localSheetId="1">#REF!</definedName>
    <definedName name="CTHT">#REF!</definedName>
    <definedName name="ctiep" localSheetId="0">#REF!</definedName>
    <definedName name="ctiep" localSheetId="1">#REF!</definedName>
    <definedName name="ctiep">#REF!</definedName>
    <definedName name="CTIET" localSheetId="0">#REF!</definedName>
    <definedName name="CTIET" localSheetId="1">#REF!</definedName>
    <definedName name="CTIET">#REF!</definedName>
    <definedName name="ctieu" localSheetId="0" hidden="1">{"'Sheet1'!$L$16"}</definedName>
    <definedName name="ctieu" localSheetId="1" hidden="1">{"'Sheet1'!$L$16"}</definedName>
    <definedName name="ctieu" localSheetId="7" hidden="1">{"'Sheet1'!$L$16"}</definedName>
    <definedName name="ctieu" localSheetId="8" hidden="1">{"'Sheet1'!$L$16"}</definedName>
    <definedName name="ctieu" localSheetId="11" hidden="1">{"'Sheet1'!$L$16"}</definedName>
    <definedName name="ctieu" localSheetId="14" hidden="1">{"'Sheet1'!$L$16"}</definedName>
    <definedName name="ctieu" localSheetId="15" hidden="1">{"'Sheet1'!$L$16"}</definedName>
    <definedName name="ctieu" localSheetId="16" hidden="1">{"'Sheet1'!$L$16"}</definedName>
    <definedName name="ctieu" localSheetId="17" hidden="1">{"'Sheet1'!$L$16"}</definedName>
    <definedName name="ctieu" localSheetId="18" hidden="1">{"'Sheet1'!$L$16"}</definedName>
    <definedName name="ctieu" localSheetId="19" hidden="1">{"'Sheet1'!$L$16"}</definedName>
    <definedName name="ctieu" hidden="1">{"'Sheet1'!$L$16"}</definedName>
    <definedName name="ctmai" localSheetId="0">#REF!</definedName>
    <definedName name="ctmai" localSheetId="1">#REF!</definedName>
    <definedName name="ctmai">#REF!</definedName>
    <definedName name="ctong" localSheetId="0">#REF!</definedName>
    <definedName name="ctong" localSheetId="1">#REF!</definedName>
    <definedName name="ctong">#REF!</definedName>
    <definedName name="CTRAM" localSheetId="0">#REF!</definedName>
    <definedName name="CTRAM" localSheetId="1">#REF!</definedName>
    <definedName name="CTRAM">#REF!</definedName>
    <definedName name="ctre" localSheetId="0">#REF!</definedName>
    <definedName name="ctre" localSheetId="1">#REF!</definedName>
    <definedName name="ctre">#REF!</definedName>
    <definedName name="CTY_TNHH_SX_TM__NHÖ_QUYEÀN">#N/A</definedName>
    <definedName name="cu" localSheetId="0">#REF!</definedName>
    <definedName name="cu" localSheetId="1">#REF!</definedName>
    <definedName name="cu" localSheetId="11">#REF!</definedName>
    <definedName name="cu">#REF!</definedName>
    <definedName name="CU_LY" localSheetId="0">#REF!</definedName>
    <definedName name="CU_LY" localSheetId="1">#REF!</definedName>
    <definedName name="CU_LY" localSheetId="11">#REF!</definedName>
    <definedName name="CU_LY">#REF!</definedName>
    <definedName name="CU_LY_VAN_CHUYEN_GIA_QUYEN" localSheetId="0">#REF!</definedName>
    <definedName name="CU_LY_VAN_CHUYEN_GIA_QUYEN" localSheetId="1">#REF!</definedName>
    <definedName name="CU_LY_VAN_CHUYEN_GIA_QUYEN" localSheetId="11">#REF!</definedName>
    <definedName name="CU_LY_VAN_CHUYEN_GIA_QUYEN">#REF!</definedName>
    <definedName name="CU_LY_VAN_CHUYEN_THU_CONG" localSheetId="0">#REF!</definedName>
    <definedName name="CU_LY_VAN_CHUYEN_THU_CONG" localSheetId="1">#REF!</definedName>
    <definedName name="CU_LY_VAN_CHUYEN_THU_CONG">#REF!</definedName>
    <definedName name="cu_ly1" localSheetId="0">#REF!</definedName>
    <definedName name="cu_ly1" localSheetId="1">#REF!</definedName>
    <definedName name="cu_ly1">#REF!</definedName>
    <definedName name="cuaong">#N/A</definedName>
    <definedName name="cui" localSheetId="0">#REF!</definedName>
    <definedName name="cui" localSheetId="1">#REF!</definedName>
    <definedName name="cui" localSheetId="11">#REF!</definedName>
    <definedName name="cui">#REF!</definedName>
    <definedName name="CuLy" localSheetId="0">#REF!</definedName>
    <definedName name="CuLy" localSheetId="1">#REF!</definedName>
    <definedName name="CuLy" localSheetId="11">#REF!</definedName>
    <definedName name="CuLy">#REF!</definedName>
    <definedName name="CuLy_Q" localSheetId="0">#REF!</definedName>
    <definedName name="CuLy_Q" localSheetId="1">#REF!</definedName>
    <definedName name="CuLy_Q" localSheetId="11">#REF!</definedName>
    <definedName name="CuLy_Q">#REF!</definedName>
    <definedName name="cun" localSheetId="0">#REF!</definedName>
    <definedName name="cun" localSheetId="1">#REF!</definedName>
    <definedName name="cun">#REF!</definedName>
    <definedName name="cuoc_vc" localSheetId="0">#REF!</definedName>
    <definedName name="cuoc_vc" localSheetId="1">#REF!</definedName>
    <definedName name="cuoc_vc">#REF!</definedName>
    <definedName name="cuoc_vc1" localSheetId="0">#REF!</definedName>
    <definedName name="cuoc_vc1" localSheetId="1">#REF!</definedName>
    <definedName name="cuoc_vc1">#REF!</definedName>
    <definedName name="CuocVC" localSheetId="0">#REF!</definedName>
    <definedName name="CuocVC" localSheetId="1">#REF!</definedName>
    <definedName name="CuocVC">#REF!</definedName>
    <definedName name="cuonong">#N/A</definedName>
    <definedName name="CURRENCY" localSheetId="0">#REF!</definedName>
    <definedName name="CURRENCY" localSheetId="1">#REF!</definedName>
    <definedName name="CURRENCY" localSheetId="11">#REF!</definedName>
    <definedName name="CURRENCY">#REF!</definedName>
    <definedName name="cutback" localSheetId="11">#REF!</definedName>
    <definedName name="cutback">'[2]R&amp;P'!$G$24</definedName>
    <definedName name="cv" localSheetId="11">#REF!</definedName>
    <definedName name="cv">[12]gvl!$N$17</definedName>
    <definedName name="CV.M10.1" localSheetId="0">#REF!</definedName>
    <definedName name="CV.M10.1" localSheetId="1">#REF!</definedName>
    <definedName name="CV.M10.1" localSheetId="11">#REF!</definedName>
    <definedName name="CV.M10.1" localSheetId="14">#REF!</definedName>
    <definedName name="CV.M10.1" localSheetId="19">#REF!</definedName>
    <definedName name="CV.M10.1">#REF!</definedName>
    <definedName name="CV.M10.2" localSheetId="0">#REF!</definedName>
    <definedName name="CV.M10.2" localSheetId="1">#REF!</definedName>
    <definedName name="CV.M10.2" localSheetId="14">#REF!</definedName>
    <definedName name="CV.M10.2">#REF!</definedName>
    <definedName name="CV.MDT" localSheetId="0">#REF!</definedName>
    <definedName name="CV.MDT" localSheetId="1">#REF!</definedName>
    <definedName name="CV.MDT" localSheetId="14">#REF!</definedName>
    <definedName name="CV.MDT">#REF!</definedName>
    <definedName name="cvc" localSheetId="0">#REF!</definedName>
    <definedName name="cvc" localSheetId="1">#REF!</definedName>
    <definedName name="cvc">#REF!</definedName>
    <definedName name="CVC_Q" localSheetId="0">#REF!</definedName>
    <definedName name="CVC_Q" localSheetId="1">#REF!</definedName>
    <definedName name="CVC_Q">#REF!</definedName>
    <definedName name="cx" localSheetId="0">#REF!</definedName>
    <definedName name="cx" localSheetId="1">#REF!</definedName>
    <definedName name="cx">#REF!</definedName>
    <definedName name="Cy" localSheetId="0">#REF!</definedName>
    <definedName name="Cy" localSheetId="1">#REF!</definedName>
    <definedName name="Cy">#REF!</definedName>
    <definedName name="Cz" localSheetId="0">#REF!</definedName>
    <definedName name="Cz" localSheetId="1">#REF!</definedName>
    <definedName name="Cz">#REF!</definedName>
    <definedName name="d" localSheetId="0" hidden="1">{"'Sheet1'!$L$16"}</definedName>
    <definedName name="d" localSheetId="1" hidden="1">{"'Sheet1'!$L$16"}</definedName>
    <definedName name="d" localSheetId="11" hidden="1">{"'Sheet1'!$L$16"}</definedName>
    <definedName name="d" localSheetId="14" hidden="1">{"'Sheet1'!$L$16"}</definedName>
    <definedName name="d" localSheetId="15" hidden="1">{"'Sheet1'!$L$16"}</definedName>
    <definedName name="d" localSheetId="16" hidden="1">{"'Sheet1'!$L$16"}</definedName>
    <definedName name="d" localSheetId="17" hidden="1">{"'Sheet1'!$L$16"}</definedName>
    <definedName name="d" localSheetId="18" hidden="1">{"'Sheet1'!$L$16"}</definedName>
    <definedName name="d" localSheetId="19" hidden="1">{"'Sheet1'!$L$16"}</definedName>
    <definedName name="d" hidden="1">{"'Sheet1'!$L$16"}</definedName>
    <definedName name="Ð" localSheetId="14">BlankMacro1</definedName>
    <definedName name="Ð">#N/A</definedName>
    <definedName name="d." localSheetId="0">#REF!</definedName>
    <definedName name="d." localSheetId="1">#REF!</definedName>
    <definedName name="d." localSheetId="11">#REF!</definedName>
    <definedName name="d." localSheetId="14">#REF!</definedName>
    <definedName name="d." localSheetId="19">#REF!</definedName>
    <definedName name="d.">#REF!</definedName>
    <definedName name="D.M10.1a" localSheetId="0">#REF!</definedName>
    <definedName name="D.M10.1a" localSheetId="1">#REF!</definedName>
    <definedName name="D.M10.1a" localSheetId="14">#REF!</definedName>
    <definedName name="D.M10.1a">#REF!</definedName>
    <definedName name="D.M10.1b" localSheetId="0">#REF!</definedName>
    <definedName name="D.M10.1b" localSheetId="1">#REF!</definedName>
    <definedName name="D.M10.1b">#REF!</definedName>
    <definedName name="D.M10.2a" localSheetId="0">#REF!</definedName>
    <definedName name="D.M10.2a" localSheetId="1">#REF!</definedName>
    <definedName name="D.M10.2a">#REF!</definedName>
    <definedName name="D.M10.2b" localSheetId="0">#REF!</definedName>
    <definedName name="D.M10.2b" localSheetId="1">#REF!</definedName>
    <definedName name="D.M10.2b">#REF!</definedName>
    <definedName name="D.MDTa" localSheetId="0">#REF!</definedName>
    <definedName name="D.MDTa" localSheetId="1">#REF!</definedName>
    <definedName name="D.MDTa">#REF!</definedName>
    <definedName name="D.MDTb" localSheetId="0">#REF!</definedName>
    <definedName name="D.MDTb" localSheetId="1">#REF!</definedName>
    <definedName name="D.MDTb">#REF!</definedName>
    <definedName name="d_" localSheetId="0">#REF!</definedName>
    <definedName name="d_" localSheetId="1">#REF!</definedName>
    <definedName name="d_">#REF!</definedName>
    <definedName name="D_7101A_B" localSheetId="0">#REF!</definedName>
    <definedName name="D_7101A_B" localSheetId="1">#REF!</definedName>
    <definedName name="D_7101A_B">#REF!</definedName>
    <definedName name="D_n" localSheetId="0">#REF!</definedName>
    <definedName name="D_n" localSheetId="1">#REF!</definedName>
    <definedName name="D_n">#REF!</definedName>
    <definedName name="d0.5" localSheetId="0">#REF!</definedName>
    <definedName name="d0.5" localSheetId="1">#REF!</definedName>
    <definedName name="d0.5">#REF!</definedName>
    <definedName name="d1." localSheetId="0">#REF!</definedName>
    <definedName name="d1." localSheetId="1">#REF!</definedName>
    <definedName name="d1.">#REF!</definedName>
    <definedName name="d1.2" localSheetId="0">#REF!</definedName>
    <definedName name="d1.2" localSheetId="1">#REF!</definedName>
    <definedName name="d1.2">#REF!</definedName>
    <definedName name="d1_" localSheetId="0">#REF!</definedName>
    <definedName name="d1_" localSheetId="1">#REF!</definedName>
    <definedName name="d1_">#REF!</definedName>
    <definedName name="d2." localSheetId="0">#REF!</definedName>
    <definedName name="d2." localSheetId="1">#REF!</definedName>
    <definedName name="d2.">#REF!</definedName>
    <definedName name="d2.4" localSheetId="0">#REF!</definedName>
    <definedName name="d2.4" localSheetId="1">#REF!</definedName>
    <definedName name="d2.4">#REF!</definedName>
    <definedName name="d2_" localSheetId="0">#REF!</definedName>
    <definedName name="d2_" localSheetId="1">#REF!</definedName>
    <definedName name="d2_">#REF!</definedName>
    <definedName name="d3." localSheetId="0">#REF!</definedName>
    <definedName name="d3." localSheetId="1">#REF!</definedName>
    <definedName name="d3.">#REF!</definedName>
    <definedName name="d3_" localSheetId="0">#REF!</definedName>
    <definedName name="d3_" localSheetId="1">#REF!</definedName>
    <definedName name="d3_">#REF!</definedName>
    <definedName name="d4.6" localSheetId="0">#REF!</definedName>
    <definedName name="d4.6" localSheetId="1">#REF!</definedName>
    <definedName name="d4.6">#REF!</definedName>
    <definedName name="d6.8" localSheetId="0">#REF!</definedName>
    <definedName name="d6.8" localSheetId="1">#REF!</definedName>
    <definedName name="d6.8">#REF!</definedName>
    <definedName name="da_hoc_xay" localSheetId="0">#REF!</definedName>
    <definedName name="da_hoc_xay" localSheetId="1">#REF!</definedName>
    <definedName name="da_hoc_xay">#REF!</definedName>
    <definedName name="da05.1" localSheetId="0">#REF!</definedName>
    <definedName name="da05.1" localSheetId="1">#REF!</definedName>
    <definedName name="da05.1">#REF!</definedName>
    <definedName name="da1.2" localSheetId="0">#REF!</definedName>
    <definedName name="da1.2" localSheetId="1">#REF!</definedName>
    <definedName name="da1.2">#REF!</definedName>
    <definedName name="da1x0.5">#N/A</definedName>
    <definedName name="da1x1" localSheetId="11">#REF!</definedName>
    <definedName name="da1x1">'[2]R&amp;P'!$G$39</definedName>
    <definedName name="da1x2" localSheetId="0">#REF!</definedName>
    <definedName name="da1x2" localSheetId="1">#REF!</definedName>
    <definedName name="da1x2" localSheetId="11">#REF!</definedName>
    <definedName name="da1x2">#REF!</definedName>
    <definedName name="da1x22" localSheetId="0">#REF!</definedName>
    <definedName name="da1x22" localSheetId="1">#REF!</definedName>
    <definedName name="da1x22" localSheetId="11">#REF!</definedName>
    <definedName name="da1x22">#REF!</definedName>
    <definedName name="da1x23" localSheetId="0">#REF!</definedName>
    <definedName name="da1x23" localSheetId="1">#REF!</definedName>
    <definedName name="da1x23">#REF!</definedName>
    <definedName name="da1x24" localSheetId="0">#REF!</definedName>
    <definedName name="da1x24" localSheetId="1">#REF!</definedName>
    <definedName name="da1x24">#REF!</definedName>
    <definedName name="da1x25" localSheetId="0">#REF!</definedName>
    <definedName name="da1x25" localSheetId="1">#REF!</definedName>
    <definedName name="da1x25">#REF!</definedName>
    <definedName name="da2.4" localSheetId="0">#REF!</definedName>
    <definedName name="da2.4" localSheetId="1">#REF!</definedName>
    <definedName name="da2.4">#REF!</definedName>
    <definedName name="da4.6" localSheetId="0">#REF!</definedName>
    <definedName name="da4.6" localSheetId="1">#REF!</definedName>
    <definedName name="da4.6">#REF!</definedName>
    <definedName name="DACAN" localSheetId="0">#REF!</definedName>
    <definedName name="DACAN" localSheetId="1">#REF!</definedName>
    <definedName name="DACAN">#REF!</definedName>
    <definedName name="dacat">#N/A</definedName>
    <definedName name="dahoc" localSheetId="0">#REF!</definedName>
    <definedName name="dahoc" localSheetId="1">#REF!</definedName>
    <definedName name="dahoc" localSheetId="11">#REF!</definedName>
    <definedName name="dahoc">#REF!</definedName>
    <definedName name="dam" localSheetId="0">#REF!</definedName>
    <definedName name="dam" localSheetId="1">#REF!</definedName>
    <definedName name="dam">78000</definedName>
    <definedName name="dam_24" localSheetId="0">#REF!</definedName>
    <definedName name="dam_24" localSheetId="1">#REF!</definedName>
    <definedName name="dam_24" localSheetId="11">#REF!</definedName>
    <definedName name="dam_24">#REF!</definedName>
    <definedName name="dam_cau_BTCT" localSheetId="0">#REF!</definedName>
    <definedName name="dam_cau_BTCT" localSheetId="1">#REF!</definedName>
    <definedName name="dam_cau_BTCT">#REF!</definedName>
    <definedName name="damban0.4" localSheetId="0">#REF!</definedName>
    <definedName name="damban0.4" localSheetId="1">#REF!</definedName>
    <definedName name="damban0.4">#REF!</definedName>
    <definedName name="damban0.6" localSheetId="0">#REF!</definedName>
    <definedName name="damban0.6" localSheetId="1">#REF!</definedName>
    <definedName name="damban0.6">#REF!</definedName>
    <definedName name="damban0.8" localSheetId="0">#REF!</definedName>
    <definedName name="damban0.8" localSheetId="1">#REF!</definedName>
    <definedName name="damban0.8">#REF!</definedName>
    <definedName name="damban1">#N/A</definedName>
    <definedName name="damban1kw" localSheetId="11">#REF!</definedName>
    <definedName name="damban1kw">'[2]R&amp;P'!$G$281</definedName>
    <definedName name="dambaoGT" localSheetId="0">#REF!</definedName>
    <definedName name="dambaoGT" localSheetId="1">#REF!</definedName>
    <definedName name="dambaoGT" localSheetId="11">#REF!</definedName>
    <definedName name="dambaoGT">#REF!</definedName>
    <definedName name="damcanh1" localSheetId="0">#REF!</definedName>
    <definedName name="damcanh1" localSheetId="1">#REF!</definedName>
    <definedName name="damcanh1" localSheetId="11">#REF!</definedName>
    <definedName name="damcanh1">#REF!</definedName>
    <definedName name="damchancuu5.5" localSheetId="0">#REF!</definedName>
    <definedName name="damchancuu5.5" localSheetId="1">#REF!</definedName>
    <definedName name="damchancuu5.5">#REF!</definedName>
    <definedName name="damchancuu9" localSheetId="0">#REF!</definedName>
    <definedName name="damchancuu9" localSheetId="1">#REF!</definedName>
    <definedName name="damchancuu9">#REF!</definedName>
    <definedName name="damcoc60" localSheetId="11">#REF!</definedName>
    <definedName name="damcoc60">'[2]R&amp;P'!$G$164</definedName>
    <definedName name="damcoc80" localSheetId="11">#REF!</definedName>
    <definedName name="damcoc80">'[2]R&amp;P'!$G$165</definedName>
    <definedName name="damdui1.5" localSheetId="11">#REF!</definedName>
    <definedName name="damdui1.5">'[2]R&amp;P'!$G$286</definedName>
    <definedName name="DamNgang" localSheetId="0">#REF!</definedName>
    <definedName name="DamNgang" localSheetId="1">#REF!</definedName>
    <definedName name="DamNgang" localSheetId="11">#REF!</definedName>
    <definedName name="DamNgang">#REF!</definedName>
    <definedName name="damrung15" localSheetId="0">#REF!</definedName>
    <definedName name="damrung15" localSheetId="1">#REF!</definedName>
    <definedName name="damrung15">#REF!</definedName>
    <definedName name="damrung18" localSheetId="0">#REF!</definedName>
    <definedName name="damrung18" localSheetId="1">#REF!</definedName>
    <definedName name="damrung18">#REF!</definedName>
    <definedName name="damrung8" localSheetId="0">#REF!</definedName>
    <definedName name="damrung8" localSheetId="1">#REF!</definedName>
    <definedName name="damrung8">#REF!</definedName>
    <definedName name="damtay60" localSheetId="0">#REF!</definedName>
    <definedName name="damtay60" localSheetId="1">#REF!</definedName>
    <definedName name="damtay60">#REF!</definedName>
    <definedName name="damtay80" localSheetId="0">#REF!</definedName>
    <definedName name="damtay80" localSheetId="1">#REF!</definedName>
    <definedName name="damtay80">#REF!</definedName>
    <definedName name="Dan_dung" localSheetId="0">#REF!</definedName>
    <definedName name="Dan_dung" localSheetId="1">#REF!</definedName>
    <definedName name="Dan_dung">#REF!</definedName>
    <definedName name="danducsan" localSheetId="0">#REF!</definedName>
    <definedName name="danducsan" localSheetId="1">#REF!</definedName>
    <definedName name="danducsan">#REF!</definedName>
    <definedName name="Dang" localSheetId="0" hidden="1">#REF!</definedName>
    <definedName name="Dang" localSheetId="1" hidden="1">#REF!</definedName>
    <definedName name="Dang" localSheetId="17" hidden="1">#REF!</definedName>
    <definedName name="Dang" localSheetId="18" hidden="1">#REF!</definedName>
    <definedName name="Dang" hidden="1">#REF!</definedName>
    <definedName name="DANHMUC_NVL" localSheetId="0">#REF!</definedName>
    <definedName name="DANHMUC_NVL" localSheetId="1">#REF!</definedName>
    <definedName name="DANHMUC_NVL">#REF!</definedName>
    <definedName name="DANHMUC_TP" localSheetId="0">#REF!</definedName>
    <definedName name="DANHMUC_TP" localSheetId="1">#REF!</definedName>
    <definedName name="DANHMUC_TP">#REF!</definedName>
    <definedName name="dao" localSheetId="0">#REF!</definedName>
    <definedName name="dao" localSheetId="1">#REF!</definedName>
    <definedName name="dao">#REF!</definedName>
    <definedName name="dao_dap_dat" localSheetId="0">#REF!</definedName>
    <definedName name="dao_dap_dat" localSheetId="1">#REF!</definedName>
    <definedName name="dao_dap_dat">#REF!</definedName>
    <definedName name="dao0.4">#N/A</definedName>
    <definedName name="dao0.6">#N/A</definedName>
    <definedName name="dao0.65" localSheetId="11">#REF!</definedName>
    <definedName name="dao0.65">'[2]R&amp;P'!$G$124</definedName>
    <definedName name="dao0.8">#N/A</definedName>
    <definedName name="dao1.0" localSheetId="11">#REF!</definedName>
    <definedName name="dao1.0">'[2]R&amp;P'!$G$125</definedName>
    <definedName name="dao1.2">#N/A</definedName>
    <definedName name="dao1.25">#N/A</definedName>
    <definedName name="dap" localSheetId="0">#REF!</definedName>
    <definedName name="dap" localSheetId="1">#REF!</definedName>
    <definedName name="dap" localSheetId="11">#REF!</definedName>
    <definedName name="dap">#REF!</definedName>
    <definedName name="DAT" localSheetId="0">#REF!</definedName>
    <definedName name="DAT" localSheetId="1">#REF!</definedName>
    <definedName name="DAT" localSheetId="11">#REF!</definedName>
    <definedName name="DAT">#REF!</definedName>
    <definedName name="DATA" localSheetId="0">#REF!</definedName>
    <definedName name="DATA" localSheetId="1">#REF!</definedName>
    <definedName name="DATA" localSheetId="11">#REF!</definedName>
    <definedName name="DATA">#REF!</definedName>
    <definedName name="DATA_DATA2_List" localSheetId="0">#REF!</definedName>
    <definedName name="DATA_DATA2_List" localSheetId="1">#REF!</definedName>
    <definedName name="DATA_DATA2_List">#REF!</definedName>
    <definedName name="data1" localSheetId="0" hidden="1">#REF!</definedName>
    <definedName name="data1" localSheetId="1" hidden="1">#REF!</definedName>
    <definedName name="data1" localSheetId="15" hidden="1">#REF!</definedName>
    <definedName name="data1" localSheetId="17" hidden="1">#REF!</definedName>
    <definedName name="data1" localSheetId="18" hidden="1">#REF!</definedName>
    <definedName name="data1" hidden="1">#REF!</definedName>
    <definedName name="Data11" localSheetId="0">#REF!</definedName>
    <definedName name="Data11" localSheetId="1">#REF!</definedName>
    <definedName name="Data11">#REF!</definedName>
    <definedName name="data2" localSheetId="0" hidden="1">#REF!</definedName>
    <definedName name="data2" localSheetId="1" hidden="1">#REF!</definedName>
    <definedName name="data2" localSheetId="15" hidden="1">#REF!</definedName>
    <definedName name="data2" localSheetId="17" hidden="1">#REF!</definedName>
    <definedName name="data2" localSheetId="18" hidden="1">#REF!</definedName>
    <definedName name="data2" hidden="1">#REF!</definedName>
    <definedName name="data3" localSheetId="0" hidden="1">#REF!</definedName>
    <definedName name="data3" localSheetId="1" hidden="1">#REF!</definedName>
    <definedName name="data3" localSheetId="15" hidden="1">#REF!</definedName>
    <definedName name="data3" localSheetId="17" hidden="1">#REF!</definedName>
    <definedName name="data3" localSheetId="18" hidden="1">#REF!</definedName>
    <definedName name="data3" hidden="1">#REF!</definedName>
    <definedName name="Data41" localSheetId="0">#REF!</definedName>
    <definedName name="Data41" localSheetId="1">#REF!</definedName>
    <definedName name="Data41">#REF!</definedName>
    <definedName name="data5" localSheetId="0">#REF!</definedName>
    <definedName name="data5" localSheetId="1">#REF!</definedName>
    <definedName name="data5">#REF!</definedName>
    <definedName name="data6" localSheetId="0">#REF!</definedName>
    <definedName name="data6" localSheetId="1">#REF!</definedName>
    <definedName name="data6">#REF!</definedName>
    <definedName name="data7" localSheetId="0">#REF!</definedName>
    <definedName name="data7" localSheetId="1">#REF!</definedName>
    <definedName name="data7">#REF!</definedName>
    <definedName name="data8" localSheetId="0">#REF!</definedName>
    <definedName name="data8" localSheetId="1">#REF!</definedName>
    <definedName name="data8">#REF!</definedName>
    <definedName name="_xlnm.Database" localSheetId="0">#REF!</definedName>
    <definedName name="_xlnm.Database" localSheetId="1">#REF!</definedName>
    <definedName name="_xlnm.Database">#REF!</definedName>
    <definedName name="DataFilter" localSheetId="11">#REF!</definedName>
    <definedName name="DataFilter">[13]!DataFilter</definedName>
    <definedName name="DataSort" localSheetId="11">#REF!</definedName>
    <definedName name="DataSort">[13]!DataSort</definedName>
    <definedName name="DATATKDT" localSheetId="0">#REF!</definedName>
    <definedName name="DATATKDT" localSheetId="1">#REF!</definedName>
    <definedName name="DATATKDT" localSheetId="11">#REF!</definedName>
    <definedName name="DATATKDT" localSheetId="14">#REF!</definedName>
    <definedName name="DATATKDT" localSheetId="19">#REF!</definedName>
    <definedName name="DATATKDT">#REF!</definedName>
    <definedName name="DATDAO" localSheetId="0">#REF!</definedName>
    <definedName name="DATDAO" localSheetId="1">#REF!</definedName>
    <definedName name="DATDAO" localSheetId="14">#REF!</definedName>
    <definedName name="DATDAO">#REF!</definedName>
    <definedName name="datdo" localSheetId="0">#REF!</definedName>
    <definedName name="datdo" localSheetId="1">#REF!</definedName>
    <definedName name="datdo" localSheetId="14">#REF!</definedName>
    <definedName name="datdo">#REF!</definedName>
    <definedName name="dathai" localSheetId="0">#REF!</definedName>
    <definedName name="dathai" localSheetId="1">#REF!</definedName>
    <definedName name="dathai">#REF!</definedName>
    <definedName name="datnen" localSheetId="0">#REF!</definedName>
    <definedName name="datnen" localSheetId="1">#REF!</definedName>
    <definedName name="datnen">#REF!</definedName>
    <definedName name="day" localSheetId="0">#REF!</definedName>
    <definedName name="day" localSheetId="1">#REF!</definedName>
    <definedName name="day">#REF!</definedName>
    <definedName name="dayccham" localSheetId="0">#REF!</definedName>
    <definedName name="dayccham" localSheetId="1">#REF!</definedName>
    <definedName name="dayccham">#REF!</definedName>
    <definedName name="daychay">#N/A</definedName>
    <definedName name="daydien" localSheetId="0">#REF!</definedName>
    <definedName name="daydien" localSheetId="1">#REF!</definedName>
    <definedName name="daydien" localSheetId="11">#REF!</definedName>
    <definedName name="daydien">#REF!</definedName>
    <definedName name="dayno" localSheetId="0">#REF!</definedName>
    <definedName name="dayno" localSheetId="1">#REF!</definedName>
    <definedName name="dayno" localSheetId="11">#REF!</definedName>
    <definedName name="dayno">#REF!</definedName>
    <definedName name="dba" localSheetId="0">#REF!</definedName>
    <definedName name="dba" localSheetId="1">#REF!</definedName>
    <definedName name="dba" localSheetId="11">#REF!</definedName>
    <definedName name="dba">#REF!</definedName>
    <definedName name="dban" localSheetId="0">#REF!</definedName>
    <definedName name="dban" localSheetId="1">#REF!</definedName>
    <definedName name="dban">#REF!</definedName>
    <definedName name="dbhdkx12.5" localSheetId="0">#REF!</definedName>
    <definedName name="dbhdkx12.5" localSheetId="1">#REF!</definedName>
    <definedName name="dbhdkx12.5">#REF!</definedName>
    <definedName name="dbhdkx18" localSheetId="0">#REF!</definedName>
    <definedName name="dbhdkx18" localSheetId="1">#REF!</definedName>
    <definedName name="dbhdkx18">#REF!</definedName>
    <definedName name="dbhdkx25" localSheetId="0">#REF!</definedName>
    <definedName name="dbhdkx25" localSheetId="1">#REF!</definedName>
    <definedName name="dbhdkx25">#REF!</definedName>
    <definedName name="dbhdkx26.5" localSheetId="0">#REF!</definedName>
    <definedName name="dbhdkx26.5" localSheetId="1">#REF!</definedName>
    <definedName name="dbhdkx26.5">#REF!</definedName>
    <definedName name="dbhdkx9" localSheetId="0">#REF!</definedName>
    <definedName name="dbhdkx9" localSheetId="1">#REF!</definedName>
    <definedName name="dbhdkx9">#REF!</definedName>
    <definedName name="dbhth16" localSheetId="0">#REF!</definedName>
    <definedName name="dbhth16" localSheetId="1">#REF!</definedName>
    <definedName name="dbhth16">#REF!</definedName>
    <definedName name="dbhth17.5" localSheetId="0">#REF!</definedName>
    <definedName name="dbhth17.5" localSheetId="1">#REF!</definedName>
    <definedName name="dbhth17.5">#REF!</definedName>
    <definedName name="dbhth25" localSheetId="0">#REF!</definedName>
    <definedName name="dbhth25" localSheetId="1">#REF!</definedName>
    <definedName name="dbhth25">#REF!</definedName>
    <definedName name="dbs" localSheetId="0">#REF!</definedName>
    <definedName name="dbs" localSheetId="1">#REF!</definedName>
    <definedName name="dbs">#REF!</definedName>
    <definedName name="dc" localSheetId="0">#REF!</definedName>
    <definedName name="dc" localSheetId="1">#REF!</definedName>
    <definedName name="dc">#REF!</definedName>
    <definedName name="dche" localSheetId="0">#REF!</definedName>
    <definedName name="dche" localSheetId="1">#REF!</definedName>
    <definedName name="dche">#REF!</definedName>
    <definedName name="DCL_22">12117600</definedName>
    <definedName name="DCL_35">25490000</definedName>
    <definedName name="dcp" localSheetId="0">#REF!</definedName>
    <definedName name="dcp" localSheetId="1">#REF!</definedName>
    <definedName name="dcp" localSheetId="11">#REF!</definedName>
    <definedName name="dcp">#REF!</definedName>
    <definedName name="dct" localSheetId="0">#REF!</definedName>
    <definedName name="dct" localSheetId="1">#REF!</definedName>
    <definedName name="dct">#REF!</definedName>
    <definedName name="DD" localSheetId="0">#REF!</definedName>
    <definedName name="DD" localSheetId="1">#REF!</definedName>
    <definedName name="DD">#REF!</definedName>
    <definedName name="dđ" localSheetId="0" hidden="1">{"'Sheet1'!$L$16"}</definedName>
    <definedName name="dđ" localSheetId="1" hidden="1">{"'Sheet1'!$L$16"}</definedName>
    <definedName name="dđ" localSheetId="7" hidden="1">{"'Sheet1'!$L$16"}</definedName>
    <definedName name="dđ" localSheetId="8" hidden="1">{"'Sheet1'!$L$16"}</definedName>
    <definedName name="dđ" localSheetId="11" hidden="1">{"'Sheet1'!$L$16"}</definedName>
    <definedName name="dđ" localSheetId="14" hidden="1">{"'Sheet1'!$L$16"}</definedName>
    <definedName name="dđ" localSheetId="15" hidden="1">{"'Sheet1'!$L$16"}</definedName>
    <definedName name="dđ" localSheetId="16" hidden="1">{"'Sheet1'!$L$16"}</definedName>
    <definedName name="dđ" localSheetId="17" hidden="1">{"'Sheet1'!$L$16"}</definedName>
    <definedName name="dđ" localSheetId="18" hidden="1">{"'Sheet1'!$L$16"}</definedName>
    <definedName name="dđ" localSheetId="19" hidden="1">{"'Sheet1'!$L$16"}</definedName>
    <definedName name="dđ" hidden="1">{"'Sheet1'!$L$16"}</definedName>
    <definedName name="DD.2002" localSheetId="0">#REF!</definedName>
    <definedName name="DD.2002" localSheetId="1">#REF!</definedName>
    <definedName name="DD.2002">#REF!</definedName>
    <definedName name="DD.T1" localSheetId="0">#REF!</definedName>
    <definedName name="DD.T1" localSheetId="1">#REF!</definedName>
    <definedName name="DD.T1">#REF!</definedName>
    <definedName name="DD.T2" localSheetId="0">#REF!</definedName>
    <definedName name="DD.T2" localSheetId="1">#REF!</definedName>
    <definedName name="DD.T2">#REF!</definedName>
    <definedName name="DD.T3" localSheetId="0">#REF!</definedName>
    <definedName name="DD.T3" localSheetId="1">#REF!</definedName>
    <definedName name="DD.T3">#REF!</definedName>
    <definedName name="DD.T4" localSheetId="0">#REF!</definedName>
    <definedName name="DD.T4" localSheetId="1">#REF!</definedName>
    <definedName name="DD.T4">#REF!</definedName>
    <definedName name="DD.T5" localSheetId="0">#REF!</definedName>
    <definedName name="DD.T5" localSheetId="1">#REF!</definedName>
    <definedName name="DD.T5">#REF!</definedName>
    <definedName name="DD.T6" localSheetId="0">#REF!</definedName>
    <definedName name="DD.T6" localSheetId="1">#REF!</definedName>
    <definedName name="DD.T6">#REF!</definedName>
    <definedName name="dd1x2" localSheetId="11">#REF!</definedName>
    <definedName name="dd1x2">[12]gvl!$N$9</definedName>
    <definedName name="dd4x6" localSheetId="0">#REF!</definedName>
    <definedName name="dd4x6" localSheetId="1">#REF!</definedName>
    <definedName name="dd4x6" localSheetId="11">#REF!</definedName>
    <definedName name="dd4x6" localSheetId="14">#REF!</definedName>
    <definedName name="dd4x6" localSheetId="19">#REF!</definedName>
    <definedName name="dd4x6">#REF!</definedName>
    <definedName name="ddam" localSheetId="0">#REF!</definedName>
    <definedName name="ddam" localSheetId="1">#REF!</definedName>
    <definedName name="ddam" localSheetId="14">#REF!</definedName>
    <definedName name="ddam">#REF!</definedName>
    <definedName name="dday" localSheetId="0">#REF!</definedName>
    <definedName name="dday" localSheetId="1">#REF!</definedName>
    <definedName name="dday" localSheetId="14">#REF!</definedName>
    <definedName name="dday">#REF!</definedName>
    <definedName name="ddd" localSheetId="0" hidden="1">{"'Sheet1'!$L$16"}</definedName>
    <definedName name="ddd" localSheetId="1" hidden="1">{"'Sheet1'!$L$16"}</definedName>
    <definedName name="ddd" localSheetId="7" hidden="1">{"'Sheet1'!$L$16"}</definedName>
    <definedName name="ddd" localSheetId="8" hidden="1">{"'Sheet1'!$L$16"}</definedName>
    <definedName name="ddd" localSheetId="11" hidden="1">{"'Sheet1'!$L$16"}</definedName>
    <definedName name="ddd" localSheetId="14" hidden="1">{"'Sheet1'!$L$16"}</definedName>
    <definedName name="ddd" localSheetId="15" hidden="1">{"'Sheet1'!$L$16"}</definedName>
    <definedName name="ddd" localSheetId="16" hidden="1">{"'Sheet1'!$L$16"}</definedName>
    <definedName name="ddd" localSheetId="17" hidden="1">{"'Sheet1'!$L$16"}</definedName>
    <definedName name="ddd" localSheetId="18" hidden="1">{"'Sheet1'!$L$16"}</definedName>
    <definedName name="ddd" localSheetId="19" hidden="1">{"'Sheet1'!$L$16"}</definedName>
    <definedName name="ddd" hidden="1">{"'Sheet1'!$L$16"}</definedName>
    <definedName name="dddem">0.1</definedName>
    <definedName name="dden" localSheetId="0">#REF!</definedName>
    <definedName name="dden" localSheetId="1">#REF!</definedName>
    <definedName name="dden" localSheetId="11">#REF!</definedName>
    <definedName name="dden">#REF!</definedName>
    <definedName name="DDHT" localSheetId="0">#REF!</definedName>
    <definedName name="DDHT" localSheetId="1">#REF!</definedName>
    <definedName name="DDHT" localSheetId="11">#REF!</definedName>
    <definedName name="DDHT">#REF!</definedName>
    <definedName name="ddia" localSheetId="0">#REF!</definedName>
    <definedName name="ddia" localSheetId="1">#REF!</definedName>
    <definedName name="ddia" localSheetId="11">#REF!</definedName>
    <definedName name="ddia">#REF!</definedName>
    <definedName name="DDK" localSheetId="0">#REF!</definedName>
    <definedName name="DDK" localSheetId="1">#REF!</definedName>
    <definedName name="DDK">#REF!</definedName>
    <definedName name="de" localSheetId="0">#REF!</definedName>
    <definedName name="de" localSheetId="1">#REF!</definedName>
    <definedName name="de">#REF!</definedName>
    <definedName name="de_" localSheetId="0">#REF!</definedName>
    <definedName name="de_" localSheetId="1">#REF!</definedName>
    <definedName name="de_">#REF!</definedName>
    <definedName name="dec" localSheetId="0" hidden="1">{"Offgrid",#N/A,FALSE,"OFFGRID";"Region",#N/A,FALSE,"REGION";"Offgrid -2",#N/A,FALSE,"OFFGRID";"WTP",#N/A,FALSE,"WTP";"WTP -2",#N/A,FALSE,"WTP";"Project",#N/A,FALSE,"PROJECT";"Summary -2",#N/A,FALSE,"SUMMARY"}</definedName>
    <definedName name="dec" localSheetId="1" hidden="1">{"Offgrid",#N/A,FALSE,"OFFGRID";"Region",#N/A,FALSE,"REGION";"Offgrid -2",#N/A,FALSE,"OFFGRID";"WTP",#N/A,FALSE,"WTP";"WTP -2",#N/A,FALSE,"WTP";"Project",#N/A,FALSE,"PROJECT";"Summary -2",#N/A,FALSE,"SUMMARY"}</definedName>
    <definedName name="dec" localSheetId="7" hidden="1">{"Offgrid",#N/A,FALSE,"OFFGRID";"Region",#N/A,FALSE,"REGION";"Offgrid -2",#N/A,FALSE,"OFFGRID";"WTP",#N/A,FALSE,"WTP";"WTP -2",#N/A,FALSE,"WTP";"Project",#N/A,FALSE,"PROJECT";"Summary -2",#N/A,FALSE,"SUMMARY"}</definedName>
    <definedName name="dec" localSheetId="8" hidden="1">{"Offgrid",#N/A,FALSE,"OFFGRID";"Region",#N/A,FALSE,"REGION";"Offgrid -2",#N/A,FALSE,"OFFGRID";"WTP",#N/A,FALSE,"WTP";"WTP -2",#N/A,FALSE,"WTP";"Project",#N/A,FALSE,"PROJECT";"Summary -2",#N/A,FALSE,"SUMMARY"}</definedName>
    <definedName name="dec" localSheetId="11" hidden="1">{"Offgrid",#N/A,FALSE,"OFFGRID";"Region",#N/A,FALSE,"REGION";"Offgrid -2",#N/A,FALSE,"OFFGRID";"WTP",#N/A,FALSE,"WTP";"WTP -2",#N/A,FALSE,"WTP";"Project",#N/A,FALSE,"PROJECT";"Summary -2",#N/A,FALSE,"SUMMARY"}</definedName>
    <definedName name="dec" localSheetId="14" hidden="1">{"Offgrid",#N/A,FALSE,"OFFGRID";"Region",#N/A,FALSE,"REGION";"Offgrid -2",#N/A,FALSE,"OFFGRID";"WTP",#N/A,FALSE,"WTP";"WTP -2",#N/A,FALSE,"WTP";"Project",#N/A,FALSE,"PROJECT";"Summary -2",#N/A,FALSE,"SUMMARY"}</definedName>
    <definedName name="dec" localSheetId="15" hidden="1">{"Offgrid",#N/A,FALSE,"OFFGRID";"Region",#N/A,FALSE,"REGION";"Offgrid -2",#N/A,FALSE,"OFFGRID";"WTP",#N/A,FALSE,"WTP";"WTP -2",#N/A,FALSE,"WTP";"Project",#N/A,FALSE,"PROJECT";"Summary -2",#N/A,FALSE,"SUMMARY"}</definedName>
    <definedName name="dec" localSheetId="16" hidden="1">{"Offgrid",#N/A,FALSE,"OFFGRID";"Region",#N/A,FALSE,"REGION";"Offgrid -2",#N/A,FALSE,"OFFGRID";"WTP",#N/A,FALSE,"WTP";"WTP -2",#N/A,FALSE,"WTP";"Project",#N/A,FALSE,"PROJECT";"Summary -2",#N/A,FALSE,"SUMMARY"}</definedName>
    <definedName name="dec" localSheetId="17" hidden="1">{"Offgrid",#N/A,FALSE,"OFFGRID";"Region",#N/A,FALSE,"REGION";"Offgrid -2",#N/A,FALSE,"OFFGRID";"WTP",#N/A,FALSE,"WTP";"WTP -2",#N/A,FALSE,"WTP";"Project",#N/A,FALSE,"PROJECT";"Summary -2",#N/A,FALSE,"SUMMARY"}</definedName>
    <definedName name="dec" localSheetId="18" hidden="1">{"Offgrid",#N/A,FALSE,"OFFGRID";"Region",#N/A,FALSE,"REGION";"Offgrid -2",#N/A,FALSE,"OFFGRID";"WTP",#N/A,FALSE,"WTP";"WTP -2",#N/A,FALSE,"WTP";"Project",#N/A,FALSE,"PROJECT";"Summary -2",#N/A,FALSE,"SUMMARY"}</definedName>
    <definedName name="dec" localSheetId="19" hidden="1">{"Offgrid",#N/A,FALSE,"OFFGRID";"Region",#N/A,FALSE,"REGION";"Offgrid -2",#N/A,FALSE,"OFFGRID";"WTP",#N/A,FALSE,"WTP";"WTP -2",#N/A,FALSE,"WTP";"Project",#N/A,FALSE,"PROJECT";"Summary -2",#N/A,FALSE,"SUMMARY"}</definedName>
    <definedName name="dec" hidden="1">{"Offgrid",#N/A,FALSE,"OFFGRID";"Region",#N/A,FALSE,"REGION";"Offgrid -2",#N/A,FALSE,"OFFGRID";"WTP",#N/A,FALSE,"WTP";"WTP -2",#N/A,FALSE,"WTP";"Project",#N/A,FALSE,"PROJECT";"Summary -2",#N/A,FALSE,"SUMMARY"}</definedName>
    <definedName name="Delta">#N/A</definedName>
    <definedName name="DEMI1">#N/A</definedName>
    <definedName name="DEMI2">#N/A</definedName>
    <definedName name="demunc" localSheetId="0">#REF!</definedName>
    <definedName name="demunc" localSheetId="1">#REF!</definedName>
    <definedName name="demunc" localSheetId="11">#REF!</definedName>
    <definedName name="demunc">#REF!</definedName>
    <definedName name="den_bu" localSheetId="0">#REF!</definedName>
    <definedName name="den_bu" localSheetId="1">#REF!</definedName>
    <definedName name="den_bu" localSheetId="11">#REF!</definedName>
    <definedName name="den_bu">#REF!</definedName>
    <definedName name="denbu" localSheetId="0">#REF!</definedName>
    <definedName name="denbu" localSheetId="1">#REF!</definedName>
    <definedName name="denbu" localSheetId="11">#REF!</definedName>
    <definedName name="denbu">#REF!</definedName>
    <definedName name="DenBuGiaiPhong" localSheetId="0">#REF!</definedName>
    <definedName name="DenBuGiaiPhong" localSheetId="1">#REF!</definedName>
    <definedName name="DenBuGiaiPhong">#REF!</definedName>
    <definedName name="DenDK" localSheetId="0" hidden="1">{"'Sheet1'!$L$16"}</definedName>
    <definedName name="DenDK" localSheetId="1" hidden="1">{"'Sheet1'!$L$16"}</definedName>
    <definedName name="DenDK" localSheetId="7" hidden="1">{"'Sheet1'!$L$16"}</definedName>
    <definedName name="DenDK" localSheetId="8" hidden="1">{"'Sheet1'!$L$16"}</definedName>
    <definedName name="DenDK" localSheetId="11" hidden="1">{"'Sheet1'!$L$16"}</definedName>
    <definedName name="DenDK" localSheetId="14" hidden="1">{"'Sheet1'!$L$16"}</definedName>
    <definedName name="DenDK" localSheetId="15" hidden="1">{"'Sheet1'!$L$16"}</definedName>
    <definedName name="DenDK" localSheetId="16" hidden="1">{"'Sheet1'!$L$16"}</definedName>
    <definedName name="DenDK" localSheetId="17" hidden="1">{"'Sheet1'!$L$16"}</definedName>
    <definedName name="DenDK" localSheetId="18" hidden="1">{"'Sheet1'!$L$16"}</definedName>
    <definedName name="DenDK" localSheetId="19" hidden="1">{"'Sheet1'!$L$16"}</definedName>
    <definedName name="DenDK" hidden="1">{"'Sheet1'!$L$16"}</definedName>
    <definedName name="DENEO" localSheetId="0">#REF!</definedName>
    <definedName name="DENEO" localSheetId="1">#REF!</definedName>
    <definedName name="DENEO">#REF!</definedName>
    <definedName name="DESC" localSheetId="0">#REF!</definedName>
    <definedName name="DESC" localSheetId="1">#REF!</definedName>
    <definedName name="DESC">#REF!</definedName>
    <definedName name="DESCRIPTION" localSheetId="0">#REF!</definedName>
    <definedName name="DESCRIPTION" localSheetId="1">#REF!</definedName>
    <definedName name="DESCRIPTION">#REF!</definedName>
    <definedName name="Det32x3" localSheetId="0">#REF!</definedName>
    <definedName name="Det32x3" localSheetId="1">#REF!</definedName>
    <definedName name="Det32x3">#REF!</definedName>
    <definedName name="Det35x3" localSheetId="0">#REF!</definedName>
    <definedName name="Det35x3" localSheetId="1">#REF!</definedName>
    <definedName name="Det35x3">#REF!</definedName>
    <definedName name="Det40x4" localSheetId="0">#REF!</definedName>
    <definedName name="Det40x4" localSheetId="1">#REF!</definedName>
    <definedName name="Det40x4">#REF!</definedName>
    <definedName name="Det50x5" localSheetId="0">#REF!</definedName>
    <definedName name="Det50x5" localSheetId="1">#REF!</definedName>
    <definedName name="Det50x5">#REF!</definedName>
    <definedName name="Det63x6" localSheetId="0">#REF!</definedName>
    <definedName name="Det63x6" localSheetId="1">#REF!</definedName>
    <definedName name="Det63x6">#REF!</definedName>
    <definedName name="Det75x6" localSheetId="0">#REF!</definedName>
    <definedName name="Det75x6" localSheetId="1">#REF!</definedName>
    <definedName name="Det75x6">#REF!</definedName>
    <definedName name="DEW" localSheetId="0">#REF!</definedName>
    <definedName name="DEW" localSheetId="1">#REF!</definedName>
    <definedName name="DEW">#REF!</definedName>
    <definedName name="df" localSheetId="0">#REF!</definedName>
    <definedName name="df" localSheetId="1">#REF!</definedName>
    <definedName name="df">#REF!</definedName>
    <definedName name="DFD" localSheetId="0" hidden="1">{"'Sheet1'!$L$16"}</definedName>
    <definedName name="DFD" localSheetId="1" hidden="1">{"'Sheet1'!$L$16"}</definedName>
    <definedName name="DFD" localSheetId="7" hidden="1">{"'Sheet1'!$L$16"}</definedName>
    <definedName name="DFD" localSheetId="8" hidden="1">{"'Sheet1'!$L$16"}</definedName>
    <definedName name="DFD" localSheetId="11" hidden="1">{"'Sheet1'!$L$16"}</definedName>
    <definedName name="DFD" localSheetId="14" hidden="1">{"'Sheet1'!$L$16"}</definedName>
    <definedName name="DFD" localSheetId="19" hidden="1">{"'Sheet1'!$L$16"}</definedName>
    <definedName name="DFD" hidden="1">{"'Sheet1'!$L$16"}</definedName>
    <definedName name="DFext" localSheetId="0">#REF!</definedName>
    <definedName name="DFext" localSheetId="1">#REF!</definedName>
    <definedName name="DFext">#REF!</definedName>
    <definedName name="dfg" localSheetId="0" hidden="1">{"'Sheet1'!$L$16"}</definedName>
    <definedName name="dfg" localSheetId="1" hidden="1">{"'Sheet1'!$L$16"}</definedName>
    <definedName name="dfg" localSheetId="11" hidden="1">{"'Sheet1'!$L$16"}</definedName>
    <definedName name="dfg" localSheetId="14" hidden="1">{"'Sheet1'!$L$16"}</definedName>
    <definedName name="dfg" localSheetId="15" hidden="1">{"'Sheet1'!$L$16"}</definedName>
    <definedName name="dfg" localSheetId="16" hidden="1">{"'Sheet1'!$L$16"}</definedName>
    <definedName name="dfg" localSheetId="17" hidden="1">{"'Sheet1'!$L$16"}</definedName>
    <definedName name="dfg" localSheetId="18" hidden="1">{"'Sheet1'!$L$16"}</definedName>
    <definedName name="dfg" localSheetId="19" hidden="1">{"'Sheet1'!$L$16"}</definedName>
    <definedName name="dfg" hidden="1">{"'Sheet1'!$L$16"}</definedName>
    <definedName name="dfggggggg" localSheetId="0" hidden="1">{"'Sheet1'!$L$16"}</definedName>
    <definedName name="dfggggggg" localSheetId="1" hidden="1">{"'Sheet1'!$L$16"}</definedName>
    <definedName name="dfggggggg" localSheetId="7" hidden="1">{"'Sheet1'!$L$16"}</definedName>
    <definedName name="dfggggggg" localSheetId="8" hidden="1">{"'Sheet1'!$L$16"}</definedName>
    <definedName name="dfggggggg" localSheetId="11" hidden="1">{"'Sheet1'!$L$16"}</definedName>
    <definedName name="dfggggggg" localSheetId="14" hidden="1">{"'Sheet1'!$L$16"}</definedName>
    <definedName name="dfggggggg" localSheetId="15" hidden="1">{"'Sheet1'!$L$16"}</definedName>
    <definedName name="dfggggggg" localSheetId="16" hidden="1">{"'Sheet1'!$L$16"}</definedName>
    <definedName name="dfggggggg" localSheetId="17" hidden="1">{"'Sheet1'!$L$16"}</definedName>
    <definedName name="dfggggggg" localSheetId="18" hidden="1">{"'Sheet1'!$L$16"}</definedName>
    <definedName name="dfggggggg" localSheetId="19" hidden="1">{"'Sheet1'!$L$16"}</definedName>
    <definedName name="dfggggggg" hidden="1">{"'Sheet1'!$L$16"}</definedName>
    <definedName name="dflk">#N/A</definedName>
    <definedName name="DFSDF" localSheetId="0" hidden="1">{"'Sheet1'!$L$16"}</definedName>
    <definedName name="DFSDF" localSheetId="1" hidden="1">{"'Sheet1'!$L$16"}</definedName>
    <definedName name="DFSDF" localSheetId="11" hidden="1">{"'Sheet1'!$L$16"}</definedName>
    <definedName name="DFSDF" localSheetId="14" hidden="1">{"'Sheet1'!$L$16"}</definedName>
    <definedName name="DFSDF" localSheetId="15" hidden="1">{"'Sheet1'!$L$16"}</definedName>
    <definedName name="DFSDF" localSheetId="16" hidden="1">{"'Sheet1'!$L$16"}</definedName>
    <definedName name="DFSDF" localSheetId="17" hidden="1">{"'Sheet1'!$L$16"}</definedName>
    <definedName name="DFSDF" localSheetId="18" hidden="1">{"'Sheet1'!$L$16"}</definedName>
    <definedName name="DFSDF" localSheetId="19" hidden="1">{"'Sheet1'!$L$16"}</definedName>
    <definedName name="DFSDF" hidden="1">{"'Sheet1'!$L$16"}</definedName>
    <definedName name="DFvext" localSheetId="0">#REF!</definedName>
    <definedName name="DFvext" localSheetId="1">#REF!</definedName>
    <definedName name="DFvext">#REF!</definedName>
    <definedName name="dfvssd" localSheetId="0" hidden="1">#REF!</definedName>
    <definedName name="dfvssd" localSheetId="1" hidden="1">#REF!</definedName>
    <definedName name="dfvssd" localSheetId="17" hidden="1">#REF!</definedName>
    <definedName name="dfvssd" localSheetId="18" hidden="1">#REF!</definedName>
    <definedName name="dfvssd" hidden="1">#REF!</definedName>
    <definedName name="dg" localSheetId="0">#REF!</definedName>
    <definedName name="dg" localSheetId="1">#REF!</definedName>
    <definedName name="dg">#REF!</definedName>
    <definedName name="dg_5cau" localSheetId="0">#REF!</definedName>
    <definedName name="dg_5cau" localSheetId="1">#REF!</definedName>
    <definedName name="dg_5cau">#REF!</definedName>
    <definedName name="DG_M_C_X" localSheetId="0">#REF!</definedName>
    <definedName name="DG_M_C_X" localSheetId="1">#REF!</definedName>
    <definedName name="DG_M_C_X">#REF!</definedName>
    <definedName name="dgbdII" localSheetId="0">#REF!</definedName>
    <definedName name="dgbdII" localSheetId="1">#REF!</definedName>
    <definedName name="dgbdII">#REF!</definedName>
    <definedName name="dgc" localSheetId="0">#REF!</definedName>
    <definedName name="dgc" localSheetId="1">#REF!</definedName>
    <definedName name="dgc">#REF!</definedName>
    <definedName name="DGCT_T.Quy_P.Thuy_Q">#N/A</definedName>
    <definedName name="DGCT_TRAUQUYPHUTHUY_HN">#N/A</definedName>
    <definedName name="DGCTI592" localSheetId="0">#REF!</definedName>
    <definedName name="DGCTI592" localSheetId="1">#REF!</definedName>
    <definedName name="DGCTI592" localSheetId="11">#REF!</definedName>
    <definedName name="DGCTI592">#REF!</definedName>
    <definedName name="dgctp2" localSheetId="0" hidden="1">{"'Sheet1'!$L$16"}</definedName>
    <definedName name="dgctp2" localSheetId="1" hidden="1">{"'Sheet1'!$L$16"}</definedName>
    <definedName name="dgctp2" localSheetId="11" hidden="1">{"'Sheet1'!$L$16"}</definedName>
    <definedName name="dgctp2" localSheetId="14" hidden="1">{"'Sheet1'!$L$16"}</definedName>
    <definedName name="dgctp2" localSheetId="15" hidden="1">{"'Sheet1'!$L$16"}</definedName>
    <definedName name="dgctp2" localSheetId="16" hidden="1">{"'Sheet1'!$L$16"}</definedName>
    <definedName name="dgctp2" localSheetId="17" hidden="1">{"'Sheet1'!$L$16"}</definedName>
    <definedName name="dgctp2" localSheetId="18" hidden="1">{"'Sheet1'!$L$16"}</definedName>
    <definedName name="dgctp2" localSheetId="19" hidden="1">{"'Sheet1'!$L$16"}</definedName>
    <definedName name="dgctp2" hidden="1">{"'Sheet1'!$L$16"}</definedName>
    <definedName name="dgd" localSheetId="0">#REF!</definedName>
    <definedName name="dgd" localSheetId="1">#REF!</definedName>
    <definedName name="dgd">#REF!</definedName>
    <definedName name="dgfg" localSheetId="0" hidden="1">{"'Sheet1'!$L$16"}</definedName>
    <definedName name="dgfg" localSheetId="1" hidden="1">{"'Sheet1'!$L$16"}</definedName>
    <definedName name="dgfg" localSheetId="7" hidden="1">{"'Sheet1'!$L$16"}</definedName>
    <definedName name="dgfg" localSheetId="8" hidden="1">{"'Sheet1'!$L$16"}</definedName>
    <definedName name="dgfg" localSheetId="11" hidden="1">{"'Sheet1'!$L$16"}</definedName>
    <definedName name="dgfg" localSheetId="14" hidden="1">{"'Sheet1'!$L$16"}</definedName>
    <definedName name="dgfg" localSheetId="15" hidden="1">{"'Sheet1'!$L$16"}</definedName>
    <definedName name="dgfg" localSheetId="16" hidden="1">{"'Sheet1'!$L$16"}</definedName>
    <definedName name="dgfg" localSheetId="17" hidden="1">{"'Sheet1'!$L$16"}</definedName>
    <definedName name="dgfg" localSheetId="18" hidden="1">{"'Sheet1'!$L$16"}</definedName>
    <definedName name="dgfg" localSheetId="19" hidden="1">{"'Sheet1'!$L$16"}</definedName>
    <definedName name="dgfg" hidden="1">{"'Sheet1'!$L$16"}</definedName>
    <definedName name="dghp" localSheetId="0">#REF!</definedName>
    <definedName name="dghp" localSheetId="1">#REF!</definedName>
    <definedName name="dghp">#REF!</definedName>
    <definedName name="DGIA" localSheetId="0">#REF!</definedName>
    <definedName name="DGIA" localSheetId="1">#REF!</definedName>
    <definedName name="DGIA">#REF!</definedName>
    <definedName name="DGIA2" localSheetId="0">#REF!</definedName>
    <definedName name="DGIA2" localSheetId="1">#REF!</definedName>
    <definedName name="DGIA2">#REF!</definedName>
    <definedName name="DGiaDZ" localSheetId="0">#REF!</definedName>
    <definedName name="DGiaDZ" localSheetId="1">#REF!</definedName>
    <definedName name="DGiaDZ">#REF!</definedName>
    <definedName name="DGiaNCTr" localSheetId="0">#REF!</definedName>
    <definedName name="DGiaNCTr" localSheetId="1">#REF!</definedName>
    <definedName name="DGiaNCTr">#REF!</definedName>
    <definedName name="DGiaTBA" localSheetId="0">#REF!</definedName>
    <definedName name="DGiaTBA" localSheetId="1">#REF!</definedName>
    <definedName name="DGiaTBA">#REF!</definedName>
    <definedName name="DGiaTr" localSheetId="0">#REF!</definedName>
    <definedName name="DGiaTr" localSheetId="1">#REF!</definedName>
    <definedName name="DGiaTr">#REF!</definedName>
    <definedName name="DGNC" localSheetId="0">#REF!</definedName>
    <definedName name="DGNC" localSheetId="1">#REF!</definedName>
    <definedName name="DGNC">#REF!</definedName>
    <definedName name="dgqndn" localSheetId="0">#REF!</definedName>
    <definedName name="dgqndn" localSheetId="1">#REF!</definedName>
    <definedName name="dgqndn">#REF!</definedName>
    <definedName name="dgthss3" localSheetId="0">#REF!</definedName>
    <definedName name="dgthss3" localSheetId="1">#REF!</definedName>
    <definedName name="dgthss3">#REF!</definedName>
    <definedName name="DGTV" localSheetId="0">#REF!</definedName>
    <definedName name="DGTV" localSheetId="1">#REF!</definedName>
    <definedName name="DGTV">#REF!</definedName>
    <definedName name="dgvl" localSheetId="0">#REF!</definedName>
    <definedName name="dgvl" localSheetId="1">#REF!</definedName>
    <definedName name="dgvl">#REF!</definedName>
    <definedName name="DGVT" localSheetId="0">#REF!</definedName>
    <definedName name="DGVT" localSheetId="1">#REF!</definedName>
    <definedName name="DGVT">#REF!</definedName>
    <definedName name="DGVtu" localSheetId="0">#REF!</definedName>
    <definedName name="DGVtu" localSheetId="1">#REF!</definedName>
    <definedName name="DGVtu">#REF!</definedName>
    <definedName name="DGVUA" localSheetId="0">#REF!</definedName>
    <definedName name="DGVUA" localSheetId="1">#REF!</definedName>
    <definedName name="DGVUA">#REF!</definedName>
    <definedName name="DGXDTT" localSheetId="0">#REF!</definedName>
    <definedName name="DGXDTT" localSheetId="1">#REF!</definedName>
    <definedName name="DGXDTT">#REF!</definedName>
    <definedName name="dh" localSheetId="0">#REF!</definedName>
    <definedName name="dh" localSheetId="1">#REF!</definedName>
    <definedName name="dh">#REF!</definedName>
    <definedName name="dhb" localSheetId="0">#REF!</definedName>
    <definedName name="dhb" localSheetId="1">#REF!</definedName>
    <definedName name="dhb">#REF!</definedName>
    <definedName name="dhoc" localSheetId="0">#REF!</definedName>
    <definedName name="dhoc" localSheetId="1">#REF!</definedName>
    <definedName name="dhoc">#REF!</definedName>
    <definedName name="dhom" localSheetId="0">#REF!</definedName>
    <definedName name="dhom" localSheetId="1">#REF!</definedName>
    <definedName name="dhom">#REF!</definedName>
    <definedName name="dien" localSheetId="0" hidden="1">{"'Sheet1'!$L$16"}</definedName>
    <definedName name="dien" localSheetId="1" hidden="1">{"'Sheet1'!$L$16"}</definedName>
    <definedName name="dien" localSheetId="7" hidden="1">{"'Sheet1'!$L$16"}</definedName>
    <definedName name="dien" localSheetId="8" hidden="1">{"'Sheet1'!$L$16"}</definedName>
    <definedName name="dien" localSheetId="11" hidden="1">{"'Sheet1'!$L$16"}</definedName>
    <definedName name="dien" localSheetId="14" hidden="1">{"'Sheet1'!$L$16"}</definedName>
    <definedName name="dien" localSheetId="15" hidden="1">{"'Sheet1'!$L$16"}</definedName>
    <definedName name="dien" localSheetId="16" hidden="1">{"'Sheet1'!$L$16"}</definedName>
    <definedName name="dien" localSheetId="17" hidden="1">{"'Sheet1'!$L$16"}</definedName>
    <definedName name="dien" localSheetId="18" hidden="1">{"'Sheet1'!$L$16"}</definedName>
    <definedName name="dien" localSheetId="19" hidden="1">{"'Sheet1'!$L$16"}</definedName>
    <definedName name="dien" hidden="1">{"'Sheet1'!$L$16"}</definedName>
    <definedName name="dienluc" localSheetId="0" hidden="1">{#N/A,#N/A,FALSE,"Chi tiÆt"}</definedName>
    <definedName name="dienluc" localSheetId="1" hidden="1">{#N/A,#N/A,FALSE,"Chi tiÆt"}</definedName>
    <definedName name="dienluc" localSheetId="7" hidden="1">{#N/A,#N/A,FALSE,"Chi tiÆt"}</definedName>
    <definedName name="dienluc" localSheetId="8" hidden="1">{#N/A,#N/A,FALSE,"Chi tiÆt"}</definedName>
    <definedName name="dienluc" localSheetId="11" hidden="1">{#N/A,#N/A,FALSE,"Chi tiÆt"}</definedName>
    <definedName name="dienluc" localSheetId="14" hidden="1">{#N/A,#N/A,FALSE,"Chi tiÆt"}</definedName>
    <definedName name="dienluc" localSheetId="15" hidden="1">{#N/A,#N/A,FALSE,"Chi tiÆt"}</definedName>
    <definedName name="dienluc" localSheetId="16" hidden="1">{#N/A,#N/A,FALSE,"Chi tiÆt"}</definedName>
    <definedName name="dienluc" localSheetId="17" hidden="1">{#N/A,#N/A,FALSE,"Chi tiÆt"}</definedName>
    <definedName name="dienluc" localSheetId="18" hidden="1">{#N/A,#N/A,FALSE,"Chi tiÆt"}</definedName>
    <definedName name="dienluc" localSheetId="19" hidden="1">{#N/A,#N/A,FALSE,"Chi tiÆt"}</definedName>
    <definedName name="dienluc" hidden="1">{#N/A,#N/A,FALSE,"Chi tiÆt"}</definedName>
    <definedName name="dientichck" localSheetId="0">#REF!</definedName>
    <definedName name="dientichck" localSheetId="1">#REF!</definedName>
    <definedName name="dientichck" localSheetId="11">#REF!</definedName>
    <definedName name="dientichck">#REF!</definedName>
    <definedName name="dim" localSheetId="0">#REF!</definedName>
    <definedName name="dim" localSheetId="1">#REF!</definedName>
    <definedName name="dim" localSheetId="11">#REF!</definedName>
    <definedName name="dim">#REF!</definedName>
    <definedName name="dinh2" localSheetId="0">#REF!</definedName>
    <definedName name="dinh2" localSheetId="1">#REF!</definedName>
    <definedName name="dinh2" localSheetId="11">#REF!</definedName>
    <definedName name="dinh2">#REF!</definedName>
    <definedName name="dinhkhongphanquang" localSheetId="11">#REF!</definedName>
    <definedName name="dinhkhongphanquang">'[2]R&amp;P'!$G$110</definedName>
    <definedName name="Dinhmuc" localSheetId="0">#REF!</definedName>
    <definedName name="Dinhmuc" localSheetId="1">#REF!</definedName>
    <definedName name="Dinhmuc" localSheetId="11">#REF!</definedName>
    <definedName name="Dinhmuc">#REF!</definedName>
    <definedName name="dinhphanquang" localSheetId="11">#REF!</definedName>
    <definedName name="dinhphanquang">'[2]R&amp;P'!$G$109</definedName>
    <definedName name="dis_s" localSheetId="0">#REF!</definedName>
    <definedName name="dis_s" localSheetId="1">#REF!</definedName>
    <definedName name="dis_s" localSheetId="11">#REF!</definedName>
    <definedName name="dis_s">#REF!</definedName>
    <definedName name="Discount" localSheetId="0" hidden="1">#REF!</definedName>
    <definedName name="Discount" localSheetId="1" hidden="1">#REF!</definedName>
    <definedName name="Discount" localSheetId="14" hidden="1">#REF!</definedName>
    <definedName name="Discount" localSheetId="15" hidden="1">#REF!</definedName>
    <definedName name="Discount" localSheetId="16" hidden="1">#REF!</definedName>
    <definedName name="Discount" localSheetId="17" hidden="1">#REF!</definedName>
    <definedName name="Discount" localSheetId="18" hidden="1">#REF!</definedName>
    <definedName name="Discount" hidden="1">#REF!</definedName>
    <definedName name="display_area_2" localSheetId="0" hidden="1">#REF!</definedName>
    <definedName name="display_area_2" localSheetId="1" hidden="1">#REF!</definedName>
    <definedName name="display_area_2" localSheetId="14" hidden="1">#REF!</definedName>
    <definedName name="display_area_2" localSheetId="15" hidden="1">#REF!</definedName>
    <definedName name="display_area_2" localSheetId="17" hidden="1">#REF!</definedName>
    <definedName name="display_area_2" localSheetId="18" hidden="1">#REF!</definedName>
    <definedName name="display_area_2" hidden="1">#REF!</definedName>
    <definedName name="dk" localSheetId="0">#REF!</definedName>
    <definedName name="dk" localSheetId="1">#REF!</definedName>
    <definedName name="dk">#REF!</definedName>
    <definedName name="DL10HT" localSheetId="0">#REF!</definedName>
    <definedName name="DL10HT" localSheetId="1">#REF!</definedName>
    <definedName name="DL10HT">#REF!</definedName>
    <definedName name="DL11HT" localSheetId="0">#REF!</definedName>
    <definedName name="DL11HT" localSheetId="1">#REF!</definedName>
    <definedName name="DL11HT">#REF!</definedName>
    <definedName name="DL12HT" localSheetId="0">#REF!</definedName>
    <definedName name="DL12HT" localSheetId="1">#REF!</definedName>
    <definedName name="DL12HT">#REF!</definedName>
    <definedName name="DL13HT" localSheetId="0">#REF!</definedName>
    <definedName name="DL13HT" localSheetId="1">#REF!</definedName>
    <definedName name="DL13HT">#REF!</definedName>
    <definedName name="DL14HT" localSheetId="0">#REF!</definedName>
    <definedName name="DL14HT" localSheetId="1">#REF!</definedName>
    <definedName name="DL14HT">#REF!</definedName>
    <definedName name="DL17HT" localSheetId="0">#REF!</definedName>
    <definedName name="DL17HT" localSheetId="1">#REF!</definedName>
    <definedName name="DL17HT">#REF!</definedName>
    <definedName name="DL18HT" localSheetId="0">#REF!</definedName>
    <definedName name="DL18HT" localSheetId="1">#REF!</definedName>
    <definedName name="DL18HT">#REF!</definedName>
    <definedName name="DL1HT" localSheetId="0">#REF!</definedName>
    <definedName name="DL1HT" localSheetId="1">#REF!</definedName>
    <definedName name="DL1HT">#REF!</definedName>
    <definedName name="DL21HT" localSheetId="0">#REF!</definedName>
    <definedName name="DL21HT" localSheetId="1">#REF!</definedName>
    <definedName name="DL21HT">#REF!</definedName>
    <definedName name="DL22HT" localSheetId="0">#REF!</definedName>
    <definedName name="DL22HT" localSheetId="1">#REF!</definedName>
    <definedName name="DL22HT">#REF!</definedName>
    <definedName name="DL23HT" localSheetId="0">#REF!</definedName>
    <definedName name="DL23HT" localSheetId="1">#REF!</definedName>
    <definedName name="DL23HT">#REF!</definedName>
    <definedName name="DL24HT" localSheetId="0">#REF!</definedName>
    <definedName name="DL24HT" localSheetId="1">#REF!</definedName>
    <definedName name="DL24HT">#REF!</definedName>
    <definedName name="DL25HT" localSheetId="0">#REF!</definedName>
    <definedName name="DL25HT" localSheetId="1">#REF!</definedName>
    <definedName name="DL25HT">#REF!</definedName>
    <definedName name="DL26HT" localSheetId="0">#REF!</definedName>
    <definedName name="DL26HT" localSheetId="1">#REF!</definedName>
    <definedName name="DL26HT">#REF!</definedName>
    <definedName name="DL2HT" localSheetId="0">#REF!</definedName>
    <definedName name="DL2HT" localSheetId="1">#REF!</definedName>
    <definedName name="DL2HT">#REF!</definedName>
    <definedName name="DL3HT" localSheetId="0">#REF!</definedName>
    <definedName name="DL3HT" localSheetId="1">#REF!</definedName>
    <definedName name="DL3HT">#REF!</definedName>
    <definedName name="DL4HT" localSheetId="0">#REF!</definedName>
    <definedName name="DL4HT" localSheetId="1">#REF!</definedName>
    <definedName name="DL4HT">#REF!</definedName>
    <definedName name="DL5HT" localSheetId="0">#REF!</definedName>
    <definedName name="DL5HT" localSheetId="1">#REF!</definedName>
    <definedName name="DL5HT">#REF!</definedName>
    <definedName name="DL6HT" localSheetId="0">#REF!</definedName>
    <definedName name="DL6HT" localSheetId="1">#REF!</definedName>
    <definedName name="DL6HT">#REF!</definedName>
    <definedName name="DL7HT" localSheetId="0">#REF!</definedName>
    <definedName name="DL7HT" localSheetId="1">#REF!</definedName>
    <definedName name="DL7HT">#REF!</definedName>
    <definedName name="DL8HT" localSheetId="0">#REF!</definedName>
    <definedName name="DL8HT" localSheetId="1">#REF!</definedName>
    <definedName name="DL8HT">#REF!</definedName>
    <definedName name="DL9HT" localSheetId="0">#REF!</definedName>
    <definedName name="DL9HT" localSheetId="1">#REF!</definedName>
    <definedName name="DL9HT">#REF!</definedName>
    <definedName name="DLCC" localSheetId="0">#REF!</definedName>
    <definedName name="DLCC" localSheetId="1">#REF!</definedName>
    <definedName name="DLCC">#REF!</definedName>
    <definedName name="DM" localSheetId="0">#REF!</definedName>
    <definedName name="DM" localSheetId="1">#REF!</definedName>
    <definedName name="DM">#REF!</definedName>
    <definedName name="dm56bxd" localSheetId="0">#REF!</definedName>
    <definedName name="dm56bxd" localSheetId="1">#REF!</definedName>
    <definedName name="dm56bxd">#REF!</definedName>
    <definedName name="dmat" localSheetId="0">#REF!</definedName>
    <definedName name="dmat" localSheetId="1">#REF!</definedName>
    <definedName name="dmat">#REF!</definedName>
    <definedName name="dmh" localSheetId="0">#REF!</definedName>
    <definedName name="dmh" localSheetId="1">#REF!</definedName>
    <definedName name="dmh">#REF!</definedName>
    <definedName name="dmoi" localSheetId="0">#REF!</definedName>
    <definedName name="dmoi" localSheetId="1">#REF!</definedName>
    <definedName name="dmoi">#REF!</definedName>
    <definedName name="DN" localSheetId="0">#REF!</definedName>
    <definedName name="DN" localSheetId="1">#REF!</definedName>
    <definedName name="DN">#REF!</definedName>
    <definedName name="DNNN" localSheetId="0">#REF!</definedName>
    <definedName name="DNNN" localSheetId="1">#REF!</definedName>
    <definedName name="DNNN">#REF!</definedName>
    <definedName name="DÑt45x4" localSheetId="0">#REF!</definedName>
    <definedName name="DÑt45x4" localSheetId="1">#REF!</definedName>
    <definedName name="DÑt45x4">#REF!</definedName>
    <definedName name="Do.dang.2001" localSheetId="0">#REF!</definedName>
    <definedName name="Do.dang.2001" localSheetId="1">#REF!</definedName>
    <definedName name="Do.dang.2001">#REF!</definedName>
    <definedName name="Do.dang.31.10" localSheetId="0">#REF!</definedName>
    <definedName name="Do.dang.31.10" localSheetId="1">#REF!</definedName>
    <definedName name="Do.dang.31.10">#REF!</definedName>
    <definedName name="doan1" localSheetId="0">#REF!</definedName>
    <definedName name="doan1" localSheetId="1">#REF!</definedName>
    <definedName name="doan1">#REF!</definedName>
    <definedName name="doan2" localSheetId="0">#REF!</definedName>
    <definedName name="doan2" localSheetId="1">#REF!</definedName>
    <definedName name="doan2">#REF!</definedName>
    <definedName name="doan3" localSheetId="0">#REF!</definedName>
    <definedName name="doan3" localSheetId="1">#REF!</definedName>
    <definedName name="doan3">#REF!</definedName>
    <definedName name="doan4" localSheetId="0">#REF!</definedName>
    <definedName name="doan4" localSheetId="1">#REF!</definedName>
    <definedName name="doan4">#REF!</definedName>
    <definedName name="doan5" localSheetId="0">#REF!</definedName>
    <definedName name="doan5" localSheetId="1">#REF!</definedName>
    <definedName name="doan5">#REF!</definedName>
    <definedName name="doan6" localSheetId="0">#REF!</definedName>
    <definedName name="doan6" localSheetId="1">#REF!</definedName>
    <definedName name="doan6">#REF!</definedName>
    <definedName name="dobt" localSheetId="0">#REF!</definedName>
    <definedName name="dobt" localSheetId="1">#REF!</definedName>
    <definedName name="dobt">#REF!</definedName>
    <definedName name="Doc" localSheetId="0">#REF!</definedName>
    <definedName name="Doc" localSheetId="1">#REF!</definedName>
    <definedName name="Doc">#REF!</definedName>
    <definedName name="docdoc">0.03125</definedName>
    <definedName name="Document_array" localSheetId="0">{"Book1"}</definedName>
    <definedName name="Document_array" localSheetId="1">{"Book1"}</definedName>
    <definedName name="Document_array" localSheetId="7">{"Book1"}</definedName>
    <definedName name="Document_array" localSheetId="8">{"Book1"}</definedName>
    <definedName name="Document_array" localSheetId="11">{"Book1"}</definedName>
    <definedName name="Document_array" localSheetId="14">{"Book1"}</definedName>
    <definedName name="Document_array" localSheetId="19">{"Book1"}</definedName>
    <definedName name="Document_array">{"Book1"}</definedName>
    <definedName name="Documents_array" localSheetId="0">#REF!</definedName>
    <definedName name="Documents_array" localSheetId="1">#REF!</definedName>
    <definedName name="Documents_array">#REF!</definedName>
    <definedName name="Doku" localSheetId="0">#REF!</definedName>
    <definedName name="Doku" localSheetId="1">#REF!</definedName>
    <definedName name="Doku">#REF!</definedName>
    <definedName name="Domgia4" localSheetId="0">#REF!</definedName>
    <definedName name="Domgia4" localSheetId="1">#REF!</definedName>
    <definedName name="Domgia4">#REF!</definedName>
    <definedName name="Don.gia" localSheetId="0">#REF!</definedName>
    <definedName name="Don.gia" localSheetId="1">#REF!</definedName>
    <definedName name="Don.gia">#REF!</definedName>
    <definedName name="DON_GIA_3282" localSheetId="0">#REF!</definedName>
    <definedName name="DON_GIA_3282" localSheetId="1">#REF!</definedName>
    <definedName name="DON_GIA_3282">#REF!</definedName>
    <definedName name="DON_GIA_3283" localSheetId="0">#REF!</definedName>
    <definedName name="DON_GIA_3283" localSheetId="1">#REF!</definedName>
    <definedName name="DON_GIA_3283">#REF!</definedName>
    <definedName name="DON_GIA_3285" localSheetId="0">#REF!</definedName>
    <definedName name="DON_GIA_3285" localSheetId="1">#REF!</definedName>
    <definedName name="DON_GIA_3285">#REF!</definedName>
    <definedName name="DON_GIA_VAN_CHUYEN_36" localSheetId="0">#REF!</definedName>
    <definedName name="DON_GIA_VAN_CHUYEN_36" localSheetId="1">#REF!</definedName>
    <definedName name="DON_GIA_VAN_CHUYEN_36">#REF!</definedName>
    <definedName name="Dong_A">#N/A</definedName>
    <definedName name="Dong_B">#N/A</definedName>
    <definedName name="Dong_coc" localSheetId="0">#REF!</definedName>
    <definedName name="Dong_coc" localSheetId="1">#REF!</definedName>
    <definedName name="Dong_coc" localSheetId="11">#REF!</definedName>
    <definedName name="Dong_coc">#REF!</definedName>
    <definedName name="dongia" localSheetId="0">#REF!</definedName>
    <definedName name="dongia" localSheetId="1">#REF!</definedName>
    <definedName name="dongia" localSheetId="11">#REF!</definedName>
    <definedName name="dongia">#REF!</definedName>
    <definedName name="Dongia2" localSheetId="0">#REF!</definedName>
    <definedName name="Dongia2" localSheetId="1">#REF!</definedName>
    <definedName name="Dongia2" localSheetId="11">#REF!</definedName>
    <definedName name="Dongia2">#REF!</definedName>
    <definedName name="Dongia3" localSheetId="0">#REF!</definedName>
    <definedName name="Dongia3" localSheetId="1">#REF!</definedName>
    <definedName name="Dongia3">#REF!</definedName>
    <definedName name="Dongia4" localSheetId="0">#REF!</definedName>
    <definedName name="Dongia4" localSheetId="1">#REF!</definedName>
    <definedName name="Dongia4">#REF!</definedName>
    <definedName name="Dongia5" localSheetId="0">#REF!</definedName>
    <definedName name="Dongia5" localSheetId="1">#REF!</definedName>
    <definedName name="Dongia5">#REF!</definedName>
    <definedName name="Dongia6" localSheetId="0">#REF!</definedName>
    <definedName name="Dongia6" localSheetId="1">#REF!</definedName>
    <definedName name="Dongia6">#REF!</definedName>
    <definedName name="Dot" localSheetId="0" hidden="1">{"'Sheet1'!$L$16"}</definedName>
    <definedName name="Dot" localSheetId="1" hidden="1">{"'Sheet1'!$L$16"}</definedName>
    <definedName name="Dot" localSheetId="11" hidden="1">{"'Sheet1'!$L$16"}</definedName>
    <definedName name="Dot" localSheetId="14" hidden="1">{"'Sheet1'!$L$16"}</definedName>
    <definedName name="Dot" localSheetId="15" hidden="1">{"'Sheet1'!$L$16"}</definedName>
    <definedName name="Dot" localSheetId="16" hidden="1">{"'Sheet1'!$L$16"}</definedName>
    <definedName name="Dot" localSheetId="17" hidden="1">{"'Sheet1'!$L$16"}</definedName>
    <definedName name="Dot" localSheetId="18" hidden="1">{"'Sheet1'!$L$16"}</definedName>
    <definedName name="Dot" localSheetId="19" hidden="1">{"'Sheet1'!$L$16"}</definedName>
    <definedName name="Dot" hidden="1">{"'Sheet1'!$L$16"}</definedName>
    <definedName name="dotcong">1</definedName>
    <definedName name="DPHT250" localSheetId="0">#REF!</definedName>
    <definedName name="DPHT250" localSheetId="1">#REF!</definedName>
    <definedName name="DPHT250" localSheetId="11">#REF!</definedName>
    <definedName name="DPHT250">#REF!</definedName>
    <definedName name="DPHT350" localSheetId="0">#REF!</definedName>
    <definedName name="DPHT350" localSheetId="1">#REF!</definedName>
    <definedName name="DPHT350" localSheetId="11">#REF!</definedName>
    <definedName name="DPHT350">#REF!</definedName>
    <definedName name="DPHT50" localSheetId="0">#REF!</definedName>
    <definedName name="DPHT50" localSheetId="1">#REF!</definedName>
    <definedName name="DPHT50" localSheetId="11">#REF!</definedName>
    <definedName name="DPHT50">#REF!</definedName>
    <definedName name="dps" localSheetId="0">#REF!</definedName>
    <definedName name="dps" localSheetId="1">#REF!</definedName>
    <definedName name="dps">#REF!</definedName>
    <definedName name="drf" localSheetId="0" hidden="1">#REF!</definedName>
    <definedName name="drf" localSheetId="1" hidden="1">#REF!</definedName>
    <definedName name="drf" localSheetId="15" hidden="1">#REF!</definedName>
    <definedName name="drf" localSheetId="17" hidden="1">#REF!</definedName>
    <definedName name="drf" localSheetId="18" hidden="1">#REF!</definedName>
    <definedName name="drf" hidden="1">#REF!</definedName>
    <definedName name="drn" localSheetId="0">#REF!</definedName>
    <definedName name="drn" localSheetId="1">#REF!</definedName>
    <definedName name="drn">#REF!</definedName>
    <definedName name="Drop1">"Drop Down 3"</definedName>
    <definedName name="Drop2">#N/A</definedName>
    <definedName name="Drop3">#N/A</definedName>
    <definedName name="drop4">#N/A</definedName>
    <definedName name="dry.." localSheetId="0">#REF!</definedName>
    <definedName name="dry.." localSheetId="1">#REF!</definedName>
    <definedName name="dry.." localSheetId="11">#REF!</definedName>
    <definedName name="dry..">#REF!</definedName>
    <definedName name="ds" localSheetId="0" hidden="1">{#N/A,#N/A,FALSE,"Chi tiÆt"}</definedName>
    <definedName name="ds" localSheetId="1" hidden="1">{#N/A,#N/A,FALSE,"Chi tiÆt"}</definedName>
    <definedName name="ds" localSheetId="7" hidden="1">{#N/A,#N/A,FALSE,"Chi tiÆt"}</definedName>
    <definedName name="ds" localSheetId="8" hidden="1">{#N/A,#N/A,FALSE,"Chi tiÆt"}</definedName>
    <definedName name="ds" localSheetId="11" hidden="1">{#N/A,#N/A,FALSE,"Chi tiÆt"}</definedName>
    <definedName name="ds" localSheetId="14" hidden="1">{#N/A,#N/A,FALSE,"Chi tiÆt"}</definedName>
    <definedName name="ds" localSheetId="15" hidden="1">{#N/A,#N/A,FALSE,"Chi tiÆt"}</definedName>
    <definedName name="ds" localSheetId="16" hidden="1">{#N/A,#N/A,FALSE,"Chi tiÆt"}</definedName>
    <definedName name="ds" localSheetId="17" hidden="1">{#N/A,#N/A,FALSE,"Chi tiÆt"}</definedName>
    <definedName name="ds" localSheetId="18" hidden="1">{#N/A,#N/A,FALSE,"Chi tiÆt"}</definedName>
    <definedName name="ds" localSheetId="19" hidden="1">{#N/A,#N/A,FALSE,"Chi tiÆt"}</definedName>
    <definedName name="ds" hidden="1">{#N/A,#N/A,FALSE,"Chi tiÆt"}</definedName>
    <definedName name="ds_" localSheetId="0">#REF!</definedName>
    <definedName name="ds_" localSheetId="1">#REF!</definedName>
    <definedName name="ds_" localSheetId="11">#REF!</definedName>
    <definedName name="ds_">#REF!</definedName>
    <definedName name="DS1p1vc" localSheetId="0">#REF!</definedName>
    <definedName name="DS1p1vc" localSheetId="1">#REF!</definedName>
    <definedName name="DS1p1vc" localSheetId="11">#REF!</definedName>
    <definedName name="DS1p1vc">#REF!</definedName>
    <definedName name="ds1p2nc" localSheetId="0">#REF!</definedName>
    <definedName name="ds1p2nc" localSheetId="1">#REF!</definedName>
    <definedName name="ds1p2nc" localSheetId="11">#REF!</definedName>
    <definedName name="ds1p2nc">#REF!</definedName>
    <definedName name="ds1p2vc" localSheetId="0">#REF!</definedName>
    <definedName name="ds1p2vc" localSheetId="1">#REF!</definedName>
    <definedName name="ds1p2vc">#REF!</definedName>
    <definedName name="ds1pnc" localSheetId="0">#REF!</definedName>
    <definedName name="ds1pnc" localSheetId="1">#REF!</definedName>
    <definedName name="ds1pnc">#REF!</definedName>
    <definedName name="ds1pvl" localSheetId="0">#REF!</definedName>
    <definedName name="ds1pvl" localSheetId="1">#REF!</definedName>
    <definedName name="ds1pvl">#REF!</definedName>
    <definedName name="ds3pctnc" localSheetId="0">#REF!</definedName>
    <definedName name="ds3pctnc" localSheetId="1">#REF!</definedName>
    <definedName name="ds3pctnc">#REF!</definedName>
    <definedName name="ds3pctvc" localSheetId="0">#REF!</definedName>
    <definedName name="ds3pctvc" localSheetId="1">#REF!</definedName>
    <definedName name="ds3pctvc">#REF!</definedName>
    <definedName name="ds3pctvl" localSheetId="0">#REF!</definedName>
    <definedName name="ds3pctvl" localSheetId="1">#REF!</definedName>
    <definedName name="ds3pctvl">#REF!</definedName>
    <definedName name="ds3pnc" localSheetId="0">#REF!</definedName>
    <definedName name="ds3pnc" localSheetId="1">#REF!</definedName>
    <definedName name="ds3pnc">#REF!</definedName>
    <definedName name="ds3pvl" localSheetId="0">#REF!</definedName>
    <definedName name="ds3pvl" localSheetId="1">#REF!</definedName>
    <definedName name="ds3pvl">#REF!</definedName>
    <definedName name="dsc" localSheetId="0">#REF!</definedName>
    <definedName name="dsc" localSheetId="1">#REF!</definedName>
    <definedName name="dsc">#REF!</definedName>
    <definedName name="dsc_" localSheetId="0">#REF!</definedName>
    <definedName name="dsc_" localSheetId="1">#REF!</definedName>
    <definedName name="dsc_">#REF!</definedName>
    <definedName name="dsd" localSheetId="0">#REF!</definedName>
    <definedName name="dsd" localSheetId="1">#REF!</definedName>
    <definedName name="dsd">#REF!</definedName>
    <definedName name="dsf" localSheetId="0">#REF!</definedName>
    <definedName name="dsf" localSheetId="1">#REF!</definedName>
    <definedName name="dsf">#REF!</definedName>
    <definedName name="dsfsd" localSheetId="0" hidden="1">#REF!</definedName>
    <definedName name="dsfsd" localSheetId="1" hidden="1">#REF!</definedName>
    <definedName name="dsfsd" localSheetId="16" hidden="1">#REF!</definedName>
    <definedName name="dsfsd" localSheetId="17" hidden="1">#REF!</definedName>
    <definedName name="dsfsd" localSheetId="18" hidden="1">#REF!</definedName>
    <definedName name="dsfsd" hidden="1">#REF!</definedName>
    <definedName name="dsfsdf" localSheetId="0" hidden="1">{"'Sheet1'!$L$16"}</definedName>
    <definedName name="dsfsdf" localSheetId="1" hidden="1">{"'Sheet1'!$L$16"}</definedName>
    <definedName name="dsfsdf" localSheetId="7" hidden="1">{"'Sheet1'!$L$16"}</definedName>
    <definedName name="dsfsdf" localSheetId="8" hidden="1">{"'Sheet1'!$L$16"}</definedName>
    <definedName name="dsfsdf" localSheetId="11" hidden="1">{"'Sheet1'!$L$16"}</definedName>
    <definedName name="dsfsdf" localSheetId="14" hidden="1">{"'Sheet1'!$L$16"}</definedName>
    <definedName name="dsfsdf" localSheetId="15" hidden="1">{"'Sheet1'!$L$16"}</definedName>
    <definedName name="dsfsdf" localSheetId="16" hidden="1">{"'Sheet1'!$L$16"}</definedName>
    <definedName name="dsfsdf" localSheetId="17" hidden="1">{"'Sheet1'!$L$16"}</definedName>
    <definedName name="dsfsdf" localSheetId="18" hidden="1">{"'Sheet1'!$L$16"}</definedName>
    <definedName name="dsfsdf" localSheetId="19" hidden="1">{"'Sheet1'!$L$16"}</definedName>
    <definedName name="dsfsdf" hidden="1">{"'Sheet1'!$L$16"}</definedName>
    <definedName name="dsh" localSheetId="0" hidden="1">#REF!</definedName>
    <definedName name="dsh" localSheetId="1" hidden="1">#REF!</definedName>
    <definedName name="dsh" localSheetId="15" hidden="1">#REF!</definedName>
    <definedName name="dsh" localSheetId="17" hidden="1">#REF!</definedName>
    <definedName name="dsh" localSheetId="18" hidden="1">#REF!</definedName>
    <definedName name="dsh" hidden="1">#REF!</definedName>
    <definedName name="dsjk" localSheetId="0" hidden="1">{"'Sheet1'!$L$16"}</definedName>
    <definedName name="dsjk" localSheetId="1" hidden="1">{"'Sheet1'!$L$16"}</definedName>
    <definedName name="dsjk" localSheetId="7" hidden="1">{"'Sheet1'!$L$16"}</definedName>
    <definedName name="dsjk" localSheetId="8" hidden="1">{"'Sheet1'!$L$16"}</definedName>
    <definedName name="dsjk" localSheetId="11" hidden="1">{"'Sheet1'!$L$16"}</definedName>
    <definedName name="dsjk" localSheetId="14" hidden="1">{"'Sheet1'!$L$16"}</definedName>
    <definedName name="dsjk" localSheetId="15" hidden="1">{"'Sheet1'!$L$16"}</definedName>
    <definedName name="dsjk" localSheetId="16" hidden="1">{"'Sheet1'!$L$16"}</definedName>
    <definedName name="dsjk" localSheetId="17" hidden="1">{"'Sheet1'!$L$16"}</definedName>
    <definedName name="dsjk" localSheetId="18" hidden="1">{"'Sheet1'!$L$16"}</definedName>
    <definedName name="dsjk" localSheetId="19" hidden="1">{"'Sheet1'!$L$16"}</definedName>
    <definedName name="dsjk" hidden="1">{"'Sheet1'!$L$16"}</definedName>
    <definedName name="DSPK1p1nc" localSheetId="0">#REF!</definedName>
    <definedName name="DSPK1p1nc" localSheetId="1">#REF!</definedName>
    <definedName name="DSPK1p1nc">#REF!</definedName>
    <definedName name="DSPK1p1vl" localSheetId="0">#REF!</definedName>
    <definedName name="DSPK1p1vl" localSheetId="1">#REF!</definedName>
    <definedName name="DSPK1p1vl">#REF!</definedName>
    <definedName name="DSPK1pm" localSheetId="0">#REF!</definedName>
    <definedName name="DSPK1pm" localSheetId="1">#REF!</definedName>
    <definedName name="DSPK1pm">#REF!</definedName>
    <definedName name="DSPK1pnc" localSheetId="0">#REF!</definedName>
    <definedName name="DSPK1pnc" localSheetId="1">#REF!</definedName>
    <definedName name="DSPK1pnc">#REF!</definedName>
    <definedName name="DSPK1pvl" localSheetId="0">#REF!</definedName>
    <definedName name="DSPK1pvl" localSheetId="1">#REF!</definedName>
    <definedName name="DSPK1pvl">#REF!</definedName>
    <definedName name="DSPK3pct" localSheetId="0">#REF!</definedName>
    <definedName name="DSPK3pct" localSheetId="1">#REF!</definedName>
    <definedName name="DSPK3pct">#REF!</definedName>
    <definedName name="DSPK3pm" localSheetId="0">#REF!</definedName>
    <definedName name="DSPK3pm" localSheetId="1">#REF!</definedName>
    <definedName name="DSPK3pm">#REF!</definedName>
    <definedName name="DSPKhtdl" localSheetId="0">#REF!</definedName>
    <definedName name="DSPKhtdl" localSheetId="1">#REF!</definedName>
    <definedName name="DSPKhtdl">#REF!</definedName>
    <definedName name="DSPKhthh" localSheetId="0">#REF!</definedName>
    <definedName name="DSPKhthh" localSheetId="1">#REF!</definedName>
    <definedName name="DSPKhthh">#REF!</definedName>
    <definedName name="DSTD_Clear" localSheetId="14">#REF!</definedName>
    <definedName name="DSTD_Clear">#N/A</definedName>
    <definedName name="DSUMDATA" localSheetId="0">#REF!</definedName>
    <definedName name="DSUMDATA" localSheetId="1">#REF!</definedName>
    <definedName name="DSUMDATA" localSheetId="14">#REF!</definedName>
    <definedName name="DSUMDATA" localSheetId="19">#REF!</definedName>
    <definedName name="DSUMDATA">#REF!</definedName>
    <definedName name="DSVN" localSheetId="0">#REF!</definedName>
    <definedName name="DSVN" localSheetId="1">#REF!</definedName>
    <definedName name="DSVN" localSheetId="14">#REF!</definedName>
    <definedName name="DSVN">#REF!</definedName>
    <definedName name="dt" localSheetId="0">#REF!</definedName>
    <definedName name="dt" localSheetId="1">#REF!</definedName>
    <definedName name="dt" localSheetId="14">#REF!</definedName>
    <definedName name="dt">#REF!</definedName>
    <definedName name="DT_SKC" localSheetId="0">#REF!</definedName>
    <definedName name="DT_SKC" localSheetId="1">#REF!</definedName>
    <definedName name="DT_SKC">#REF!</definedName>
    <definedName name="DT_VKHNN" localSheetId="0">#REF!</definedName>
    <definedName name="DT_VKHNN" localSheetId="1">#REF!</definedName>
    <definedName name="DT_VKHNN">#REF!</definedName>
    <definedName name="dt10.1" localSheetId="0" hidden="1">{"'Sheet1'!$L$16"}</definedName>
    <definedName name="dt10.1" localSheetId="1" hidden="1">{"'Sheet1'!$L$16"}</definedName>
    <definedName name="dt10.1" localSheetId="7" hidden="1">{"'Sheet1'!$L$16"}</definedName>
    <definedName name="dt10.1" localSheetId="8" hidden="1">{"'Sheet1'!$L$16"}</definedName>
    <definedName name="dt10.1" localSheetId="11" hidden="1">{"'Sheet1'!$L$16"}</definedName>
    <definedName name="dt10.1" localSheetId="14" hidden="1">{"'Sheet1'!$L$16"}</definedName>
    <definedName name="dt10.1" localSheetId="15" hidden="1">{"'Sheet1'!$L$16"}</definedName>
    <definedName name="dt10.1" localSheetId="16" hidden="1">{"'Sheet1'!$L$16"}</definedName>
    <definedName name="dt10.1" localSheetId="17" hidden="1">{"'Sheet1'!$L$16"}</definedName>
    <definedName name="dt10.1" localSheetId="18" hidden="1">{"'Sheet1'!$L$16"}</definedName>
    <definedName name="dt10.1" localSheetId="19" hidden="1">{"'Sheet1'!$L$16"}</definedName>
    <definedName name="dt10.1" hidden="1">{"'Sheet1'!$L$16"}</definedName>
    <definedName name="DT12Dluc" localSheetId="0" hidden="1">{"'Sheet1'!$L$16"}</definedName>
    <definedName name="DT12Dluc" localSheetId="1" hidden="1">{"'Sheet1'!$L$16"}</definedName>
    <definedName name="DT12Dluc" localSheetId="7" hidden="1">{"'Sheet1'!$L$16"}</definedName>
    <definedName name="DT12Dluc" localSheetId="8" hidden="1">{"'Sheet1'!$L$16"}</definedName>
    <definedName name="DT12Dluc" localSheetId="11" hidden="1">{"'Sheet1'!$L$16"}</definedName>
    <definedName name="DT12Dluc" localSheetId="14" hidden="1">{"'Sheet1'!$L$16"}</definedName>
    <definedName name="DT12Dluc" localSheetId="15" hidden="1">{"'Sheet1'!$L$16"}</definedName>
    <definedName name="DT12Dluc" localSheetId="16" hidden="1">{"'Sheet1'!$L$16"}</definedName>
    <definedName name="DT12Dluc" localSheetId="17" hidden="1">{"'Sheet1'!$L$16"}</definedName>
    <definedName name="DT12Dluc" localSheetId="18" hidden="1">{"'Sheet1'!$L$16"}</definedName>
    <definedName name="DT12Dluc" localSheetId="19" hidden="1">{"'Sheet1'!$L$16"}</definedName>
    <definedName name="DT12Dluc" hidden="1">{"'Sheet1'!$L$16"}</definedName>
    <definedName name="DT12HoangThach" localSheetId="0" hidden="1">{"'Sheet1'!$L$16"}</definedName>
    <definedName name="DT12HoangThach" localSheetId="1" hidden="1">{"'Sheet1'!$L$16"}</definedName>
    <definedName name="DT12HoangThach" localSheetId="7" hidden="1">{"'Sheet1'!$L$16"}</definedName>
    <definedName name="DT12HoangThach" localSheetId="8" hidden="1">{"'Sheet1'!$L$16"}</definedName>
    <definedName name="DT12HoangThach" localSheetId="11" hidden="1">{"'Sheet1'!$L$16"}</definedName>
    <definedName name="DT12HoangThach" localSheetId="14" hidden="1">{"'Sheet1'!$L$16"}</definedName>
    <definedName name="DT12HoangThach" localSheetId="15" hidden="1">{"'Sheet1'!$L$16"}</definedName>
    <definedName name="DT12HoangThach" localSheetId="16" hidden="1">{"'Sheet1'!$L$16"}</definedName>
    <definedName name="DT12HoangThach" localSheetId="17" hidden="1">{"'Sheet1'!$L$16"}</definedName>
    <definedName name="DT12HoangThach" localSheetId="18" hidden="1">{"'Sheet1'!$L$16"}</definedName>
    <definedName name="DT12HoangThach" localSheetId="19" hidden="1">{"'Sheet1'!$L$16"}</definedName>
    <definedName name="DT12HoangThach" hidden="1">{"'Sheet1'!$L$16"}</definedName>
    <definedName name="DT8.1" localSheetId="0" hidden="1">{"'Sheet1'!$L$16"}</definedName>
    <definedName name="DT8.1" localSheetId="1" hidden="1">{"'Sheet1'!$L$16"}</definedName>
    <definedName name="DT8.1" localSheetId="7" hidden="1">{"'Sheet1'!$L$16"}</definedName>
    <definedName name="DT8.1" localSheetId="8" hidden="1">{"'Sheet1'!$L$16"}</definedName>
    <definedName name="DT8.1" localSheetId="11" hidden="1">{"'Sheet1'!$L$16"}</definedName>
    <definedName name="DT8.1" localSheetId="14" hidden="1">{"'Sheet1'!$L$16"}</definedName>
    <definedName name="DT8.1" localSheetId="15" hidden="1">{"'Sheet1'!$L$16"}</definedName>
    <definedName name="DT8.1" localSheetId="16" hidden="1">{"'Sheet1'!$L$16"}</definedName>
    <definedName name="DT8.1" localSheetId="17" hidden="1">{"'Sheet1'!$L$16"}</definedName>
    <definedName name="DT8.1" localSheetId="18" hidden="1">{"'Sheet1'!$L$16"}</definedName>
    <definedName name="DT8.1" localSheetId="19" hidden="1">{"'Sheet1'!$L$16"}</definedName>
    <definedName name="DT8.1" hidden="1">{"'Sheet1'!$L$16"}</definedName>
    <definedName name="DT8.2" localSheetId="0" hidden="1">{"'Sheet1'!$L$16"}</definedName>
    <definedName name="DT8.2" localSheetId="1" hidden="1">{"'Sheet1'!$L$16"}</definedName>
    <definedName name="DT8.2" localSheetId="7" hidden="1">{"'Sheet1'!$L$16"}</definedName>
    <definedName name="DT8.2" localSheetId="8" hidden="1">{"'Sheet1'!$L$16"}</definedName>
    <definedName name="DT8.2" localSheetId="11" hidden="1">{"'Sheet1'!$L$16"}</definedName>
    <definedName name="DT8.2" localSheetId="14" hidden="1">{"'Sheet1'!$L$16"}</definedName>
    <definedName name="DT8.2" localSheetId="15" hidden="1">{"'Sheet1'!$L$16"}</definedName>
    <definedName name="DT8.2" localSheetId="16" hidden="1">{"'Sheet1'!$L$16"}</definedName>
    <definedName name="DT8.2" localSheetId="17" hidden="1">{"'Sheet1'!$L$16"}</definedName>
    <definedName name="DT8.2" localSheetId="18" hidden="1">{"'Sheet1'!$L$16"}</definedName>
    <definedName name="DT8.2" localSheetId="19" hidden="1">{"'Sheet1'!$L$16"}</definedName>
    <definedName name="DT8.2" hidden="1">{"'Sheet1'!$L$16"}</definedName>
    <definedName name="dt9.1" localSheetId="0" hidden="1">{#N/A,#N/A,FALSE,"Chi tiÆt"}</definedName>
    <definedName name="dt9.1" localSheetId="1" hidden="1">{#N/A,#N/A,FALSE,"Chi tiÆt"}</definedName>
    <definedName name="dt9.1" localSheetId="7" hidden="1">{#N/A,#N/A,FALSE,"Chi tiÆt"}</definedName>
    <definedName name="dt9.1" localSheetId="8" hidden="1">{#N/A,#N/A,FALSE,"Chi tiÆt"}</definedName>
    <definedName name="dt9.1" localSheetId="11" hidden="1">{#N/A,#N/A,FALSE,"Chi tiÆt"}</definedName>
    <definedName name="dt9.1" localSheetId="14" hidden="1">{#N/A,#N/A,FALSE,"Chi tiÆt"}</definedName>
    <definedName name="dt9.1" localSheetId="15" hidden="1">{#N/A,#N/A,FALSE,"Chi tiÆt"}</definedName>
    <definedName name="dt9.1" localSheetId="16" hidden="1">{#N/A,#N/A,FALSE,"Chi tiÆt"}</definedName>
    <definedName name="dt9.1" localSheetId="17" hidden="1">{#N/A,#N/A,FALSE,"Chi tiÆt"}</definedName>
    <definedName name="dt9.1" localSheetId="18" hidden="1">{#N/A,#N/A,FALSE,"Chi tiÆt"}</definedName>
    <definedName name="dt9.1" localSheetId="19" hidden="1">{#N/A,#N/A,FALSE,"Chi tiÆt"}</definedName>
    <definedName name="dt9.1" hidden="1">{#N/A,#N/A,FALSE,"Chi tiÆt"}</definedName>
    <definedName name="DTCTANG_BD" localSheetId="0">#REF!</definedName>
    <definedName name="DTCTANG_BD" localSheetId="1">#REF!</definedName>
    <definedName name="DTCTANG_BD" localSheetId="11">#REF!</definedName>
    <definedName name="DTCTANG_BD">#REF!</definedName>
    <definedName name="DTCTANG_HT_BD" localSheetId="0">#REF!</definedName>
    <definedName name="DTCTANG_HT_BD" localSheetId="1">#REF!</definedName>
    <definedName name="DTCTANG_HT_BD" localSheetId="11">#REF!</definedName>
    <definedName name="DTCTANG_HT_BD">#REF!</definedName>
    <definedName name="DTCTANG_HT_KT" localSheetId="0">#REF!</definedName>
    <definedName name="DTCTANG_HT_KT" localSheetId="1">#REF!</definedName>
    <definedName name="DTCTANG_HT_KT" localSheetId="11">#REF!</definedName>
    <definedName name="DTCTANG_HT_KT">#REF!</definedName>
    <definedName name="DTCTANG_KT" localSheetId="0">#REF!</definedName>
    <definedName name="DTCTANG_KT" localSheetId="1">#REF!</definedName>
    <definedName name="DTCTANG_KT">#REF!</definedName>
    <definedName name="dtdt" localSheetId="0">#REF!</definedName>
    <definedName name="dtdt" localSheetId="1">#REF!</definedName>
    <definedName name="dtdt">#REF!</definedName>
    <definedName name="dthaihh" localSheetId="0">#REF!</definedName>
    <definedName name="dthaihh" localSheetId="1">#REF!</definedName>
    <definedName name="dthaihh">#REF!</definedName>
    <definedName name="dthft" localSheetId="0" hidden="1">{"'Sheet1'!$L$16"}</definedName>
    <definedName name="dthft" localSheetId="1" hidden="1">{"'Sheet1'!$L$16"}</definedName>
    <definedName name="dthft" localSheetId="7" hidden="1">{"'Sheet1'!$L$16"}</definedName>
    <definedName name="dthft" localSheetId="8" hidden="1">{"'Sheet1'!$L$16"}</definedName>
    <definedName name="dthft" localSheetId="11" hidden="1">{"'Sheet1'!$L$16"}</definedName>
    <definedName name="dthft" localSheetId="14" hidden="1">{"'Sheet1'!$L$16"}</definedName>
    <definedName name="dthft" localSheetId="15" hidden="1">{"'Sheet1'!$L$16"}</definedName>
    <definedName name="dthft" localSheetId="16" hidden="1">{"'Sheet1'!$L$16"}</definedName>
    <definedName name="dthft" localSheetId="17" hidden="1">{"'Sheet1'!$L$16"}</definedName>
    <definedName name="dthft" localSheetId="18" hidden="1">{"'Sheet1'!$L$16"}</definedName>
    <definedName name="dthft" localSheetId="19" hidden="1">{"'Sheet1'!$L$16"}</definedName>
    <definedName name="dthft" hidden="1">{"'Sheet1'!$L$16"}</definedName>
    <definedName name="dtich1" localSheetId="0">#REF!</definedName>
    <definedName name="dtich1" localSheetId="1">#REF!</definedName>
    <definedName name="dtich1">#REF!</definedName>
    <definedName name="dtich2" localSheetId="0">#REF!</definedName>
    <definedName name="dtich2" localSheetId="1">#REF!</definedName>
    <definedName name="dtich2">#REF!</definedName>
    <definedName name="dtich3" localSheetId="0">#REF!</definedName>
    <definedName name="dtich3" localSheetId="1">#REF!</definedName>
    <definedName name="dtich3">#REF!</definedName>
    <definedName name="dtich4" localSheetId="0">#REF!</definedName>
    <definedName name="dtich4" localSheetId="1">#REF!</definedName>
    <definedName name="dtich4">#REF!</definedName>
    <definedName name="dtich5" localSheetId="0">#REF!</definedName>
    <definedName name="dtich5" localSheetId="1">#REF!</definedName>
    <definedName name="dtich5">#REF!</definedName>
    <definedName name="dtich6" localSheetId="0">#REF!</definedName>
    <definedName name="dtich6" localSheetId="1">#REF!</definedName>
    <definedName name="dtich6">#REF!</definedName>
    <definedName name="dtoan" localSheetId="0" hidden="1">{#N/A,#N/A,FALSE,"Chi tiÆt"}</definedName>
    <definedName name="dtoan" localSheetId="1" hidden="1">{#N/A,#N/A,FALSE,"Chi tiÆt"}</definedName>
    <definedName name="dtoan" localSheetId="7" hidden="1">{#N/A,#N/A,FALSE,"Chi tiÆt"}</definedName>
    <definedName name="dtoan" localSheetId="8" hidden="1">{#N/A,#N/A,FALSE,"Chi tiÆt"}</definedName>
    <definedName name="dtoan" localSheetId="11" hidden="1">{#N/A,#N/A,FALSE,"Chi tiÆt"}</definedName>
    <definedName name="dtoan" localSheetId="14" hidden="1">{#N/A,#N/A,FALSE,"Chi tiÆt"}</definedName>
    <definedName name="dtoan" localSheetId="15" hidden="1">{#N/A,#N/A,FALSE,"Chi tiÆt"}</definedName>
    <definedName name="dtoan" localSheetId="16" hidden="1">{#N/A,#N/A,FALSE,"Chi tiÆt"}</definedName>
    <definedName name="dtoan" localSheetId="17" hidden="1">{#N/A,#N/A,FALSE,"Chi tiÆt"}</definedName>
    <definedName name="dtoan" localSheetId="18" hidden="1">{#N/A,#N/A,FALSE,"Chi tiÆt"}</definedName>
    <definedName name="dtoan" localSheetId="19" hidden="1">{#N/A,#N/A,FALSE,"Chi tiÆt"}</definedName>
    <definedName name="dtoan" hidden="1">{#N/A,#N/A,FALSE,"Chi tiÆt"}</definedName>
    <definedName name="DU_TOAN_CHI_TIET_CONG_TO" localSheetId="0">#REF!</definedName>
    <definedName name="DU_TOAN_CHI_TIET_CONG_TO" localSheetId="1">#REF!</definedName>
    <definedName name="DU_TOAN_CHI_TIET_CONG_TO" localSheetId="11">#REF!</definedName>
    <definedName name="DU_TOAN_CHI_TIET_CONG_TO">#REF!</definedName>
    <definedName name="DU_TOAN_CHI_TIET_DZ22KV" localSheetId="0">#REF!</definedName>
    <definedName name="DU_TOAN_CHI_TIET_DZ22KV" localSheetId="1">#REF!</definedName>
    <definedName name="DU_TOAN_CHI_TIET_DZ22KV" localSheetId="11">#REF!</definedName>
    <definedName name="DU_TOAN_CHI_TIET_DZ22KV">#REF!</definedName>
    <definedName name="DU_TOAN_CHI_TIET_KHO_BAI" localSheetId="0">#REF!</definedName>
    <definedName name="DU_TOAN_CHI_TIET_KHO_BAI" localSheetId="1">#REF!</definedName>
    <definedName name="DU_TOAN_CHI_TIET_KHO_BAI" localSheetId="11">#REF!</definedName>
    <definedName name="DU_TOAN_CHI_TIET_KHO_BAI">#REF!</definedName>
    <definedName name="duc" localSheetId="0" hidden="1">{"'Sheet1'!$L$16"}</definedName>
    <definedName name="duc" localSheetId="1" hidden="1">{"'Sheet1'!$L$16"}</definedName>
    <definedName name="duc" localSheetId="7" hidden="1">{"'Sheet1'!$L$16"}</definedName>
    <definedName name="duc" localSheetId="8" hidden="1">{"'Sheet1'!$L$16"}</definedName>
    <definedName name="duc" localSheetId="11" hidden="1">{"'Sheet1'!$L$16"}</definedName>
    <definedName name="duc" localSheetId="14" hidden="1">{"'Sheet1'!$L$16"}</definedName>
    <definedName name="duc" localSheetId="15" hidden="1">{"'Sheet1'!$L$16"}</definedName>
    <definedName name="duc" localSheetId="16" hidden="1">{"'Sheet1'!$L$16"}</definedName>
    <definedName name="duc" localSheetId="17" hidden="1">{"'Sheet1'!$L$16"}</definedName>
    <definedName name="duc" localSheetId="18" hidden="1">{"'Sheet1'!$L$16"}</definedName>
    <definedName name="duc" localSheetId="19" hidden="1">{"'Sheet1'!$L$16"}</definedName>
    <definedName name="duc" hidden="1">{"'Sheet1'!$L$16"}</definedName>
    <definedName name="DUCANH" localSheetId="0" hidden="1">{"'Sheet1'!$L$16"}</definedName>
    <definedName name="DUCANH" localSheetId="1" hidden="1">{"'Sheet1'!$L$16"}</definedName>
    <definedName name="DUCANH" localSheetId="7" hidden="1">{"'Sheet1'!$L$16"}</definedName>
    <definedName name="DUCANH" localSheetId="8" hidden="1">{"'Sheet1'!$L$16"}</definedName>
    <definedName name="DUCANH" localSheetId="11" hidden="1">{"'Sheet1'!$L$16"}</definedName>
    <definedName name="DUCANH" localSheetId="14" hidden="1">{"'Sheet1'!$L$16"}</definedName>
    <definedName name="DUCANH" localSheetId="15" hidden="1">{"'Sheet1'!$L$16"}</definedName>
    <definedName name="DUCANH" localSheetId="16" hidden="1">{"'Sheet1'!$L$16"}</definedName>
    <definedName name="DUCANH" localSheetId="17" hidden="1">{"'Sheet1'!$L$16"}</definedName>
    <definedName name="DUCANH" localSheetId="18" hidden="1">{"'Sheet1'!$L$16"}</definedName>
    <definedName name="DUCANH" localSheetId="19" hidden="1">{"'Sheet1'!$L$16"}</definedName>
    <definedName name="DUCANH" hidden="1">{"'Sheet1'!$L$16"}</definedName>
    <definedName name="duccong">#N/A</definedName>
    <definedName name="dui" localSheetId="0">#REF!</definedName>
    <definedName name="dui" localSheetId="1">#REF!</definedName>
    <definedName name="dui" localSheetId="11">#REF!</definedName>
    <definedName name="dui">#REF!</definedName>
    <definedName name="dung" localSheetId="0" hidden="1">{"'Sheet1'!$L$16"}</definedName>
    <definedName name="dung" localSheetId="1" hidden="1">{"'Sheet1'!$L$16"}</definedName>
    <definedName name="dung" localSheetId="11" hidden="1">{"'Sheet1'!$L$16"}</definedName>
    <definedName name="dung" localSheetId="14" hidden="1">{"'Sheet1'!$L$16"}</definedName>
    <definedName name="dung" localSheetId="15" hidden="1">{"'Sheet1'!$L$16"}</definedName>
    <definedName name="dung" localSheetId="16" hidden="1">{"'Sheet1'!$L$16"}</definedName>
    <definedName name="dung" localSheetId="17" hidden="1">{"'Sheet1'!$L$16"}</definedName>
    <definedName name="dung" localSheetId="18" hidden="1">{"'Sheet1'!$L$16"}</definedName>
    <definedName name="dung" localSheetId="19" hidden="1">{"'Sheet1'!$L$16"}</definedName>
    <definedName name="dung" hidden="1">{"'Sheet1'!$L$16"}</definedName>
    <definedName name="dungkh" localSheetId="0" hidden="1">{"'Sheet1'!$L$16"}</definedName>
    <definedName name="dungkh" localSheetId="1" hidden="1">{"'Sheet1'!$L$16"}</definedName>
    <definedName name="dungkh" localSheetId="7" hidden="1">{"'Sheet1'!$L$16"}</definedName>
    <definedName name="dungkh" localSheetId="8" hidden="1">{"'Sheet1'!$L$16"}</definedName>
    <definedName name="dungkh" localSheetId="11" hidden="1">{"'Sheet1'!$L$16"}</definedName>
    <definedName name="dungkh" localSheetId="14" hidden="1">{"'Sheet1'!$L$16"}</definedName>
    <definedName name="dungkh" localSheetId="15" hidden="1">{"'Sheet1'!$L$16"}</definedName>
    <definedName name="dungkh" localSheetId="16" hidden="1">{"'Sheet1'!$L$16"}</definedName>
    <definedName name="dungkh" localSheetId="17" hidden="1">{"'Sheet1'!$L$16"}</definedName>
    <definedName name="dungkh" localSheetId="18" hidden="1">{"'Sheet1'!$L$16"}</definedName>
    <definedName name="dungkh" localSheetId="19" hidden="1">{"'Sheet1'!$L$16"}</definedName>
    <definedName name="dungkh" hidden="1">{"'Sheet1'!$L$16"}</definedName>
    <definedName name="duoi" localSheetId="0">#REF!</definedName>
    <definedName name="duoi" localSheetId="1">#REF!</definedName>
    <definedName name="duoi">#REF!</definedName>
    <definedName name="Duong_dau_cau" localSheetId="0">#REF!</definedName>
    <definedName name="Duong_dau_cau" localSheetId="1">#REF!</definedName>
    <definedName name="Duong_dau_cau">#REF!</definedName>
    <definedName name="Duongnaco" localSheetId="0" hidden="1">{"'Sheet1'!$L$16"}</definedName>
    <definedName name="Duongnaco" localSheetId="1" hidden="1">{"'Sheet1'!$L$16"}</definedName>
    <definedName name="Duongnaco" localSheetId="11" hidden="1">{"'Sheet1'!$L$16"}</definedName>
    <definedName name="Duongnaco" localSheetId="14" hidden="1">{"'Sheet1'!$L$16"}</definedName>
    <definedName name="Duongnaco" localSheetId="15" hidden="1">{"'Sheet1'!$L$16"}</definedName>
    <definedName name="Duongnaco" localSheetId="16" hidden="1">{"'Sheet1'!$L$16"}</definedName>
    <definedName name="Duongnaco" localSheetId="17" hidden="1">{"'Sheet1'!$L$16"}</definedName>
    <definedName name="Duongnaco" localSheetId="18" hidden="1">{"'Sheet1'!$L$16"}</definedName>
    <definedName name="Duongnaco" localSheetId="19" hidden="1">{"'Sheet1'!$L$16"}</definedName>
    <definedName name="Duongnaco" hidden="1">{"'Sheet1'!$L$16"}</definedName>
    <definedName name="duongvt" localSheetId="0" hidden="1">{"'Sheet1'!$L$16"}</definedName>
    <definedName name="duongvt" localSheetId="1" hidden="1">{"'Sheet1'!$L$16"}</definedName>
    <definedName name="duongvt" localSheetId="11" hidden="1">{"'Sheet1'!$L$16"}</definedName>
    <definedName name="duongvt" localSheetId="14" hidden="1">{"'Sheet1'!$L$16"}</definedName>
    <definedName name="duongvt" localSheetId="15" hidden="1">{"'Sheet1'!$L$16"}</definedName>
    <definedName name="duongvt" localSheetId="16" hidden="1">{"'Sheet1'!$L$16"}</definedName>
    <definedName name="duongvt" localSheetId="17" hidden="1">{"'Sheet1'!$L$16"}</definedName>
    <definedName name="duongvt" localSheetId="18" hidden="1">{"'Sheet1'!$L$16"}</definedName>
    <definedName name="duongvt" localSheetId="19" hidden="1">{"'Sheet1'!$L$16"}</definedName>
    <definedName name="duongvt" hidden="1">{"'Sheet1'!$L$16"}</definedName>
    <definedName name="DuphongBCT" localSheetId="11">#REF!</definedName>
    <definedName name="DuphongBCT" localSheetId="14">#REF!</definedName>
    <definedName name="DuphongBCT">'[10]BANCO (3)'!$K$128</definedName>
    <definedName name="DuphongBGD" localSheetId="0">#REF!</definedName>
    <definedName name="DuphongBGD" localSheetId="1">#REF!</definedName>
    <definedName name="DuphongBGD" localSheetId="11">#REF!</definedName>
    <definedName name="DuphongBGD" localSheetId="14">#REF!</definedName>
    <definedName name="DuphongBGD" localSheetId="19">#REF!</definedName>
    <definedName name="DuphongBGD">#REF!</definedName>
    <definedName name="DuphongBNG" localSheetId="11">#REF!</definedName>
    <definedName name="DuphongBNG" localSheetId="14">#REF!</definedName>
    <definedName name="DuphongBNG">'[10]BANCO (3)'!$K$126</definedName>
    <definedName name="DuphongBNV" localSheetId="0">#REF!</definedName>
    <definedName name="DuphongBNV" localSheetId="1">#REF!</definedName>
    <definedName name="DuphongBNV" localSheetId="11">#REF!</definedName>
    <definedName name="DuphongBNV" localSheetId="14">#REF!</definedName>
    <definedName name="DuphongBNV" localSheetId="19">#REF!</definedName>
    <definedName name="DuphongBNV">#REF!</definedName>
    <definedName name="DuphongBQP" localSheetId="11">#REF!</definedName>
    <definedName name="DuphongBQP" localSheetId="14">#REF!</definedName>
    <definedName name="DuphongBQP">'[10]BANCO (3)'!$K$125</definedName>
    <definedName name="DuphongBTP" localSheetId="0">#REF!</definedName>
    <definedName name="DuphongBTP" localSheetId="1">#REF!</definedName>
    <definedName name="DuphongBTP" localSheetId="11">#REF!</definedName>
    <definedName name="DuphongBTP" localSheetId="14">#REF!</definedName>
    <definedName name="DuphongBTP" localSheetId="19">#REF!</definedName>
    <definedName name="DuphongBTP">#REF!</definedName>
    <definedName name="DuphongCNCHL" localSheetId="0">#REF!</definedName>
    <definedName name="DuphongCNCHL" localSheetId="1">#REF!</definedName>
    <definedName name="DuphongCNCHL" localSheetId="14">#REF!</definedName>
    <definedName name="DuphongCNCHL">#REF!</definedName>
    <definedName name="DuphongDHQGHN" localSheetId="0">#REF!</definedName>
    <definedName name="DuphongDHQGHN" localSheetId="1">#REF!</definedName>
    <definedName name="DuphongDHQGHN" localSheetId="14">#REF!</definedName>
    <definedName name="DuphongDHQGHN">#REF!</definedName>
    <definedName name="DuphongDSVN" localSheetId="0">#REF!</definedName>
    <definedName name="DuphongDSVN" localSheetId="1">#REF!</definedName>
    <definedName name="DuphongDSVN">#REF!</definedName>
    <definedName name="DuphongHCTD" localSheetId="0">#REF!</definedName>
    <definedName name="DuphongHCTD" localSheetId="1">#REF!</definedName>
    <definedName name="DuphongHCTD">#REF!</definedName>
    <definedName name="DuphongHVCT" localSheetId="0">#REF!</definedName>
    <definedName name="DuphongHVCT" localSheetId="1">#REF!</definedName>
    <definedName name="DuphongHVCT">#REF!</definedName>
    <definedName name="DuphongLVH" localSheetId="0">#REF!</definedName>
    <definedName name="DuphongLVH" localSheetId="1">#REF!</definedName>
    <definedName name="DuphongLVH">#REF!</definedName>
    <definedName name="DuphongNHCS" localSheetId="0">#REF!</definedName>
    <definedName name="DuphongNHCS" localSheetId="1">#REF!</definedName>
    <definedName name="DuphongNHCS">#REF!</definedName>
    <definedName name="DuphongNHNN" localSheetId="0">#REF!</definedName>
    <definedName name="DuphongNHNN" localSheetId="1">#REF!</definedName>
    <definedName name="DuphongNHNN">#REF!</definedName>
    <definedName name="DuphongNHPT" localSheetId="0">#REF!</definedName>
    <definedName name="DuphongNHPT" localSheetId="1">#REF!</definedName>
    <definedName name="DuphongNHPT">#REF!</definedName>
    <definedName name="DuphongVKS" localSheetId="11">#REF!</definedName>
    <definedName name="DuphongVKS">'[14]BANCO (2)'!$F$123</definedName>
    <definedName name="DutoanDongmo" localSheetId="0">#REF!</definedName>
    <definedName name="DutoanDongmo" localSheetId="1">#REF!</definedName>
    <definedName name="DutoanDongmo" localSheetId="11">#REF!</definedName>
    <definedName name="DutoanDongmo" localSheetId="14">#REF!</definedName>
    <definedName name="DutoanDongmo" localSheetId="19">#REF!</definedName>
    <definedName name="DutoanDongmo">#REF!</definedName>
    <definedName name="dvgfsgdsdg" localSheetId="0" hidden="1">#REF!</definedName>
    <definedName name="dvgfsgdsdg" localSheetId="1" hidden="1">#REF!</definedName>
    <definedName name="dvgfsgdsdg" localSheetId="14" hidden="1">#REF!</definedName>
    <definedName name="dvgfsgdsdg" localSheetId="17" hidden="1">#REF!</definedName>
    <definedName name="dvgfsgdsdg" localSheetId="18" hidden="1">#REF!</definedName>
    <definedName name="dvgfsgdsdg" hidden="1">#REF!</definedName>
    <definedName name="DWPRICE" localSheetId="0" hidden="1">[15]Quantity!#REF!</definedName>
    <definedName name="DWPRICE" localSheetId="1" hidden="1">[15]Quantity!#REF!</definedName>
    <definedName name="DWPRICE" localSheetId="11" hidden="1">#REF!</definedName>
    <definedName name="DWPRICE" localSheetId="14" hidden="1">#REF!</definedName>
    <definedName name="DWPRICE" localSheetId="15" hidden="1">#REF!</definedName>
    <definedName name="DWPRICE" localSheetId="17" hidden="1">#REF!</definedName>
    <definedName name="DWPRICE" localSheetId="18" hidden="1">#REF!</definedName>
    <definedName name="DWPRICE" hidden="1">[15]Quantity!#REF!</definedName>
    <definedName name="DYÕ" localSheetId="0">#REF!</definedName>
    <definedName name="DYÕ" localSheetId="1">#REF!</definedName>
    <definedName name="DYÕ" localSheetId="11">#REF!</definedName>
    <definedName name="DYÕ" localSheetId="14">#REF!</definedName>
    <definedName name="DYÕ" localSheetId="19">#REF!</definedName>
    <definedName name="DYÕ">#REF!</definedName>
    <definedName name="dyrrrr" localSheetId="0" hidden="1">{#N/A,#N/A,FALSE,"Chung"}</definedName>
    <definedName name="dyrrrr" localSheetId="1" hidden="1">{#N/A,#N/A,FALSE,"Chung"}</definedName>
    <definedName name="dyrrrr" localSheetId="7" hidden="1">{#N/A,#N/A,FALSE,"Chung"}</definedName>
    <definedName name="dyrrrr" localSheetId="8" hidden="1">{#N/A,#N/A,FALSE,"Chung"}</definedName>
    <definedName name="dyrrrr" localSheetId="11" hidden="1">{#N/A,#N/A,FALSE,"Chung"}</definedName>
    <definedName name="dyrrrr" localSheetId="14" hidden="1">{#N/A,#N/A,FALSE,"Chung"}</definedName>
    <definedName name="dyrrrr" localSheetId="15" hidden="1">{#N/A,#N/A,FALSE,"Chung"}</definedName>
    <definedName name="dyrrrr" localSheetId="16" hidden="1">{#N/A,#N/A,FALSE,"Chung"}</definedName>
    <definedName name="dyrrrr" localSheetId="17" hidden="1">{#N/A,#N/A,FALSE,"Chung"}</definedName>
    <definedName name="dyrrrr" localSheetId="18" hidden="1">{#N/A,#N/A,FALSE,"Chung"}</definedName>
    <definedName name="dyrrrr" localSheetId="19" hidden="1">{#N/A,#N/A,FALSE,"Chung"}</definedName>
    <definedName name="dyrrrr" hidden="1">{#N/A,#N/A,FALSE,"Chung"}</definedName>
    <definedName name="e" localSheetId="0">#REF!</definedName>
    <definedName name="e" localSheetId="1">#REF!</definedName>
    <definedName name="e" localSheetId="11">#REF!</definedName>
    <definedName name="e">#REF!</definedName>
    <definedName name="E.chandoc">8.875</definedName>
    <definedName name="E.PC">10.438</definedName>
    <definedName name="E.PVI">12</definedName>
    <definedName name="Ea">2100000</definedName>
    <definedName name="eaya" localSheetId="0">#REF!</definedName>
    <definedName name="eaya" localSheetId="1">#REF!</definedName>
    <definedName name="eaya" localSheetId="11">#REF!</definedName>
    <definedName name="eaya">#REF!</definedName>
    <definedName name="Eb">240000</definedName>
    <definedName name="Ebdam" localSheetId="0">#REF!</definedName>
    <definedName name="Ebdam" localSheetId="1">#REF!</definedName>
    <definedName name="Ebdam" localSheetId="11">#REF!</definedName>
    <definedName name="Ebdam">#REF!</definedName>
    <definedName name="Ec_" localSheetId="0">#REF!</definedName>
    <definedName name="Ec_" localSheetId="1">#REF!</definedName>
    <definedName name="Ec_">#REF!</definedName>
    <definedName name="Ecoc" localSheetId="0">#REF!</definedName>
    <definedName name="Ecoc" localSheetId="1">#REF!</definedName>
    <definedName name="Ecoc">#REF!</definedName>
    <definedName name="Ecot1" localSheetId="0">#REF!</definedName>
    <definedName name="Ecot1" localSheetId="1">#REF!</definedName>
    <definedName name="Ecot1">#REF!</definedName>
    <definedName name="eee" localSheetId="0">#REF!</definedName>
    <definedName name="eee" localSheetId="1">#REF!</definedName>
    <definedName name="eee">#REF!</definedName>
    <definedName name="EI" localSheetId="0">#REF!</definedName>
    <definedName name="EI" localSheetId="1">#REF!</definedName>
    <definedName name="EI">#REF!</definedName>
    <definedName name="elan" localSheetId="0">#REF!</definedName>
    <definedName name="elan" localSheetId="1">#REF!</definedName>
    <definedName name="elan">#REF!</definedName>
    <definedName name="Email" localSheetId="0">#REF!</definedName>
    <definedName name="Email" localSheetId="1">#REF!</definedName>
    <definedName name="Email">#REF!</definedName>
    <definedName name="emb" localSheetId="0">#REF!</definedName>
    <definedName name="emb" localSheetId="1">#REF!</definedName>
    <definedName name="emb">#REF!</definedName>
    <definedName name="En">240000</definedName>
    <definedName name="end" localSheetId="0">#REF!</definedName>
    <definedName name="end" localSheetId="1">#REF!</definedName>
    <definedName name="end" localSheetId="11">#REF!</definedName>
    <definedName name="end">#REF!</definedName>
    <definedName name="End_1" localSheetId="0">#REF!</definedName>
    <definedName name="End_1" localSheetId="1">#REF!</definedName>
    <definedName name="End_1">#REF!</definedName>
    <definedName name="End_10" localSheetId="0">#REF!</definedName>
    <definedName name="End_10" localSheetId="1">#REF!</definedName>
    <definedName name="End_10">#REF!</definedName>
    <definedName name="End_11" localSheetId="0">#REF!</definedName>
    <definedName name="End_11" localSheetId="1">#REF!</definedName>
    <definedName name="End_11">#REF!</definedName>
    <definedName name="End_12" localSheetId="0">#REF!</definedName>
    <definedName name="End_12" localSheetId="1">#REF!</definedName>
    <definedName name="End_12">#REF!</definedName>
    <definedName name="End_13" localSheetId="0">#REF!</definedName>
    <definedName name="End_13" localSheetId="1">#REF!</definedName>
    <definedName name="End_13">#REF!</definedName>
    <definedName name="End_2" localSheetId="0">#REF!</definedName>
    <definedName name="End_2" localSheetId="1">#REF!</definedName>
    <definedName name="End_2">#REF!</definedName>
    <definedName name="End_3" localSheetId="0">#REF!</definedName>
    <definedName name="End_3" localSheetId="1">#REF!</definedName>
    <definedName name="End_3">#REF!</definedName>
    <definedName name="End_4" localSheetId="0">#REF!</definedName>
    <definedName name="End_4" localSheetId="1">#REF!</definedName>
    <definedName name="End_4">#REF!</definedName>
    <definedName name="End_5" localSheetId="0">#REF!</definedName>
    <definedName name="End_5" localSheetId="1">#REF!</definedName>
    <definedName name="End_5">#REF!</definedName>
    <definedName name="End_6" localSheetId="0">#REF!</definedName>
    <definedName name="End_6" localSheetId="1">#REF!</definedName>
    <definedName name="End_6">#REF!</definedName>
    <definedName name="End_7" localSheetId="0">#REF!</definedName>
    <definedName name="End_7" localSheetId="1">#REF!</definedName>
    <definedName name="End_7">#REF!</definedName>
    <definedName name="End_8" localSheetId="0">#REF!</definedName>
    <definedName name="End_8" localSheetId="1">#REF!</definedName>
    <definedName name="End_8">#REF!</definedName>
    <definedName name="End_9" localSheetId="0">#REF!</definedName>
    <definedName name="End_9" localSheetId="1">#REF!</definedName>
    <definedName name="End_9">#REF!</definedName>
    <definedName name="Ep" localSheetId="0">#REF!</definedName>
    <definedName name="Ep" localSheetId="1">#REF!</definedName>
    <definedName name="Ep">#REF!</definedName>
    <definedName name="epcoc">#N/A</definedName>
    <definedName name="epsilon" localSheetId="0">#REF!</definedName>
    <definedName name="epsilon" localSheetId="1">#REF!</definedName>
    <definedName name="epsilon" localSheetId="11">#REF!</definedName>
    <definedName name="epsilon">#REF!</definedName>
    <definedName name="epsilond" localSheetId="0">#REF!</definedName>
    <definedName name="epsilond" localSheetId="1">#REF!</definedName>
    <definedName name="epsilond" localSheetId="11">#REF!</definedName>
    <definedName name="epsilond">#REF!</definedName>
    <definedName name="EQP" localSheetId="0">#REF!</definedName>
    <definedName name="EQP" localSheetId="1">#REF!</definedName>
    <definedName name="EQP" localSheetId="11">#REF!</definedName>
    <definedName name="EQP">#REF!</definedName>
    <definedName name="eqtrwy" localSheetId="0" hidden="1">{"'Sheet1'!$L$16"}</definedName>
    <definedName name="eqtrwy" localSheetId="1" hidden="1">{"'Sheet1'!$L$16"}</definedName>
    <definedName name="eqtrwy" localSheetId="7" hidden="1">{"'Sheet1'!$L$16"}</definedName>
    <definedName name="eqtrwy" localSheetId="8" hidden="1">{"'Sheet1'!$L$16"}</definedName>
    <definedName name="eqtrwy" localSheetId="11" hidden="1">{"'Sheet1'!$L$16"}</definedName>
    <definedName name="eqtrwy" localSheetId="14" hidden="1">{"'Sheet1'!$L$16"}</definedName>
    <definedName name="eqtrwy" localSheetId="15" hidden="1">{"'Sheet1'!$L$16"}</definedName>
    <definedName name="eqtrwy" localSheetId="16" hidden="1">{"'Sheet1'!$L$16"}</definedName>
    <definedName name="eqtrwy" localSheetId="17" hidden="1">{"'Sheet1'!$L$16"}</definedName>
    <definedName name="eqtrwy" localSheetId="18" hidden="1">{"'Sheet1'!$L$16"}</definedName>
    <definedName name="eqtrwy" localSheetId="19" hidden="1">{"'Sheet1'!$L$16"}</definedName>
    <definedName name="eqtrwy" hidden="1">{"'Sheet1'!$L$16"}</definedName>
    <definedName name="Es" localSheetId="0">#REF!</definedName>
    <definedName name="Es" localSheetId="1">#REF!</definedName>
    <definedName name="Es">#REF!</definedName>
    <definedName name="Es_" localSheetId="0">#REF!</definedName>
    <definedName name="Es_" localSheetId="1">#REF!</definedName>
    <definedName name="Es_">#REF!</definedName>
    <definedName name="Est._Vol" localSheetId="0">#REF!</definedName>
    <definedName name="Est._Vol" localSheetId="1">#REF!</definedName>
    <definedName name="Est._Vol">#REF!</definedName>
    <definedName name="eta" localSheetId="0">#REF!</definedName>
    <definedName name="eta" localSheetId="1">#REF!</definedName>
    <definedName name="eta">#REF!</definedName>
    <definedName name="etad" localSheetId="0">#REF!</definedName>
    <definedName name="etad" localSheetId="1">#REF!</definedName>
    <definedName name="etad">#REF!</definedName>
    <definedName name="ewe33e" localSheetId="0" hidden="1">{"'Sheet1'!$L$16"}</definedName>
    <definedName name="ewe33e" localSheetId="1" hidden="1">{"'Sheet1'!$L$16"}</definedName>
    <definedName name="ewe33e" localSheetId="7" hidden="1">{"'Sheet1'!$L$16"}</definedName>
    <definedName name="ewe33e" localSheetId="8" hidden="1">{"'Sheet1'!$L$16"}</definedName>
    <definedName name="ewe33e" localSheetId="11" hidden="1">{"'Sheet1'!$L$16"}</definedName>
    <definedName name="ewe33e" localSheetId="14" hidden="1">{"'Sheet1'!$L$16"}</definedName>
    <definedName name="ewe33e" localSheetId="15" hidden="1">{"'Sheet1'!$L$16"}</definedName>
    <definedName name="ewe33e" localSheetId="16" hidden="1">{"'Sheet1'!$L$16"}</definedName>
    <definedName name="ewe33e" localSheetId="17" hidden="1">{"'Sheet1'!$L$16"}</definedName>
    <definedName name="ewe33e" localSheetId="18" hidden="1">{"'Sheet1'!$L$16"}</definedName>
    <definedName name="ewe33e" localSheetId="19" hidden="1">{"'Sheet1'!$L$16"}</definedName>
    <definedName name="ewe33e" hidden="1">{"'Sheet1'!$L$16"}</definedName>
    <definedName name="ex" localSheetId="0">#REF!</definedName>
    <definedName name="ex" localSheetId="1">#REF!</definedName>
    <definedName name="ex">#REF!</definedName>
    <definedName name="EXC">#N/A</definedName>
    <definedName name="EXCH">#N/A</definedName>
    <definedName name="EXPORT" localSheetId="0">#REF!</definedName>
    <definedName name="EXPORT" localSheetId="1">#REF!</definedName>
    <definedName name="EXPORT" localSheetId="11">#REF!</definedName>
    <definedName name="EXPORT">#REF!</definedName>
    <definedName name="_xlnm.Extract" localSheetId="0">#REF!</definedName>
    <definedName name="_xlnm.Extract" localSheetId="1">#REF!</definedName>
    <definedName name="_xlnm.Extract" localSheetId="11">#REF!</definedName>
    <definedName name="_xlnm.Extract">#REF!</definedName>
    <definedName name="ey" localSheetId="0">#REF!</definedName>
    <definedName name="ey" localSheetId="1">#REF!</definedName>
    <definedName name="ey" localSheetId="14">#REF!</definedName>
    <definedName name="ey" localSheetId="19">#REF!</definedName>
    <definedName name="ey">#REF!</definedName>
    <definedName name="f" localSheetId="0">#REF!</definedName>
    <definedName name="f" localSheetId="1">#REF!</definedName>
    <definedName name="f" localSheetId="14">#REF!</definedName>
    <definedName name="f" localSheetId="19">#REF!</definedName>
    <definedName name="f">#REF!</definedName>
    <definedName name="f_cs" localSheetId="0">#REF!</definedName>
    <definedName name="f_cs" localSheetId="1">#REF!</definedName>
    <definedName name="f_cs">#REF!</definedName>
    <definedName name="F20B86" localSheetId="0">#REF!</definedName>
    <definedName name="F20B86" localSheetId="1">#REF!</definedName>
    <definedName name="F20B86">#REF!</definedName>
    <definedName name="f82E46">#N/A</definedName>
    <definedName name="f92F56" localSheetId="0">#REF!</definedName>
    <definedName name="f92F56" localSheetId="1">#REF!</definedName>
    <definedName name="f92F56" localSheetId="11">#REF!</definedName>
    <definedName name="f92F56">#REF!</definedName>
    <definedName name="faasdf" localSheetId="0" hidden="1">#REF!</definedName>
    <definedName name="faasdf" localSheetId="1" hidden="1">#REF!</definedName>
    <definedName name="faasdf" localSheetId="14" hidden="1">#REF!</definedName>
    <definedName name="faasdf" localSheetId="17" hidden="1">#REF!</definedName>
    <definedName name="faasdf" localSheetId="18" hidden="1">#REF!</definedName>
    <definedName name="faasdf" hidden="1">#REF!</definedName>
    <definedName name="FACTOR" localSheetId="0">#REF!</definedName>
    <definedName name="FACTOR" localSheetId="1">#REF!</definedName>
    <definedName name="FACTOR" localSheetId="14">#REF!</definedName>
    <definedName name="FACTOR">#REF!</definedName>
    <definedName name="factor_g" localSheetId="0">#REF!</definedName>
    <definedName name="factor_g" localSheetId="1">#REF!</definedName>
    <definedName name="factor_g">#REF!</definedName>
    <definedName name="Fax" localSheetId="0">#REF!</definedName>
    <definedName name="Fax" localSheetId="1">#REF!</definedName>
    <definedName name="Fax">#REF!</definedName>
    <definedName name="Fay" localSheetId="0">#REF!</definedName>
    <definedName name="Fay" localSheetId="1">#REF!</definedName>
    <definedName name="Fay">#REF!</definedName>
    <definedName name="fbsdggdsf" localSheetId="0">{"DZ-TDTB2.XLS","Dcksat.xls"}</definedName>
    <definedName name="fbsdggdsf" localSheetId="1">{"DZ-TDTB2.XLS","Dcksat.xls"}</definedName>
    <definedName name="fbsdggdsf" localSheetId="7">{"DZ-TDTB2.XLS","Dcksat.xls"}</definedName>
    <definedName name="fbsdggdsf" localSheetId="8">{"DZ-TDTB2.XLS","Dcksat.xls"}</definedName>
    <definedName name="fbsdggdsf" localSheetId="11">{"DZ-TDTB2.XLS","Dcksat.xls"}</definedName>
    <definedName name="fbsdggdsf" localSheetId="14">{"DZ-TDTB2.XLS","Dcksat.xls"}</definedName>
    <definedName name="fbsdggdsf" localSheetId="19">{"DZ-TDTB2.XLS","Dcksat.xls"}</definedName>
    <definedName name="fbsdggdsf">{"DZ-TDTB2.XLS","Dcksat.xls"}</definedName>
    <definedName name="fbsggdsf" localSheetId="0">{"DZ-TDTB2.XLS","Dcksat.xls"}</definedName>
    <definedName name="fbsggdsf" localSheetId="1">{"DZ-TDTB2.XLS","Dcksat.xls"}</definedName>
    <definedName name="fbsggdsf" localSheetId="7">{"DZ-TDTB2.XLS","Dcksat.xls"}</definedName>
    <definedName name="fbsggdsf" localSheetId="8">{"DZ-TDTB2.XLS","Dcksat.xls"}</definedName>
    <definedName name="fbsggdsf" localSheetId="11">{"DZ-TDTB2.XLS","Dcksat.xls"}</definedName>
    <definedName name="fbsggdsf" localSheetId="14">{"DZ-TDTB2.XLS","Dcksat.xls"}</definedName>
    <definedName name="fbsggdsf" localSheetId="19">{"DZ-TDTB2.XLS","Dcksat.xls"}</definedName>
    <definedName name="fbsggdsf">{"DZ-TDTB2.XLS","Dcksat.xls"}</definedName>
    <definedName name="fc_" localSheetId="0">#REF!</definedName>
    <definedName name="fc_" localSheetId="1">#REF!</definedName>
    <definedName name="fc_" localSheetId="11">#REF!</definedName>
    <definedName name="fc_">#REF!</definedName>
    <definedName name="FC5_total" localSheetId="0">#REF!</definedName>
    <definedName name="FC5_total" localSheetId="1">#REF!</definedName>
    <definedName name="FC5_total" localSheetId="11">#REF!</definedName>
    <definedName name="FC5_total">#REF!</definedName>
    <definedName name="FC6_total" localSheetId="0">#REF!</definedName>
    <definedName name="FC6_total" localSheetId="1">#REF!</definedName>
    <definedName name="FC6_total" localSheetId="11">#REF!</definedName>
    <definedName name="FC6_total">#REF!</definedName>
    <definedName name="fci" localSheetId="0">#REF!</definedName>
    <definedName name="fci" localSheetId="1">#REF!</definedName>
    <definedName name="fci">#REF!</definedName>
    <definedName name="Fcoc" localSheetId="0">#REF!</definedName>
    <definedName name="Fcoc" localSheetId="1">#REF!</definedName>
    <definedName name="Fcoc">#REF!</definedName>
    <definedName name="FCode" localSheetId="0" hidden="1">#REF!</definedName>
    <definedName name="FCode" localSheetId="1" hidden="1">#REF!</definedName>
    <definedName name="FCode" localSheetId="15" hidden="1">#REF!</definedName>
    <definedName name="FCode" localSheetId="17" hidden="1">#REF!</definedName>
    <definedName name="FCode" localSheetId="18" hidden="1">#REF!</definedName>
    <definedName name="FCode" hidden="1">#REF!</definedName>
    <definedName name="fcs" localSheetId="0">#REF!</definedName>
    <definedName name="fcs" localSheetId="1">#REF!</definedName>
    <definedName name="fcs">#REF!</definedName>
    <definedName name="fD" localSheetId="0">#REF!</definedName>
    <definedName name="fD" localSheetId="1">#REF!</definedName>
    <definedName name="fD">#REF!</definedName>
    <definedName name="Fdam" localSheetId="0">#REF!</definedName>
    <definedName name="Fdam" localSheetId="1">#REF!</definedName>
    <definedName name="Fdam">#REF!</definedName>
    <definedName name="Fdaymong" localSheetId="0">#REF!</definedName>
    <definedName name="Fdaymong" localSheetId="1">#REF!</definedName>
    <definedName name="Fdaymong">#REF!</definedName>
    <definedName name="fdfsf" localSheetId="0" hidden="1">{#N/A,#N/A,FALSE,"Chi tiÆt"}</definedName>
    <definedName name="fdfsf" localSheetId="1" hidden="1">{#N/A,#N/A,FALSE,"Chi tiÆt"}</definedName>
    <definedName name="fdfsf" localSheetId="11" hidden="1">{#N/A,#N/A,FALSE,"Chi tiÆt"}</definedName>
    <definedName name="fdfsf" localSheetId="14" hidden="1">{#N/A,#N/A,FALSE,"Chi tiÆt"}</definedName>
    <definedName name="fdfsf" localSheetId="15" hidden="1">{#N/A,#N/A,FALSE,"Chi tiÆt"}</definedName>
    <definedName name="fdfsf" localSheetId="16" hidden="1">{#N/A,#N/A,FALSE,"Chi tiÆt"}</definedName>
    <definedName name="fdfsf" localSheetId="17" hidden="1">{#N/A,#N/A,FALSE,"Chi tiÆt"}</definedName>
    <definedName name="fdfsf" localSheetId="18" hidden="1">{#N/A,#N/A,FALSE,"Chi tiÆt"}</definedName>
    <definedName name="fdfsf" localSheetId="19" hidden="1">{#N/A,#N/A,FALSE,"Chi tiÆt"}</definedName>
    <definedName name="fdfsf" hidden="1">{#N/A,#N/A,FALSE,"Chi tiÆt"}</definedName>
    <definedName name="Fe" localSheetId="0">#REF!</definedName>
    <definedName name="Fe" localSheetId="1">#REF!</definedName>
    <definedName name="Fe" localSheetId="11">#REF!</definedName>
    <definedName name="Fe">#REF!</definedName>
    <definedName name="ff" localSheetId="0">#REF!</definedName>
    <definedName name="ff" localSheetId="1">#REF!</definedName>
    <definedName name="ff" localSheetId="11">#REF!</definedName>
    <definedName name="ff">#REF!</definedName>
    <definedName name="fff" localSheetId="0" hidden="1">{"'Sheet1'!$L$16"}</definedName>
    <definedName name="fff" localSheetId="1" hidden="1">{"'Sheet1'!$L$16"}</definedName>
    <definedName name="fff" localSheetId="7" hidden="1">{"'Sheet1'!$L$16"}</definedName>
    <definedName name="fff" localSheetId="8" hidden="1">{"'Sheet1'!$L$16"}</definedName>
    <definedName name="fff" localSheetId="11" hidden="1">{"'Sheet1'!$L$16"}</definedName>
    <definedName name="fff" localSheetId="14" hidden="1">{"'Sheet1'!$L$16"}</definedName>
    <definedName name="fff" localSheetId="15" hidden="1">{"'Sheet1'!$L$16"}</definedName>
    <definedName name="fff" localSheetId="16" hidden="1">{"'Sheet1'!$L$16"}</definedName>
    <definedName name="fff" localSheetId="17" hidden="1">{"'Sheet1'!$L$16"}</definedName>
    <definedName name="fff" localSheetId="18" hidden="1">{"'Sheet1'!$L$16"}</definedName>
    <definedName name="fff" localSheetId="19" hidden="1">{"'Sheet1'!$L$16"}</definedName>
    <definedName name="fff" hidden="1">{"'Sheet1'!$L$16"}</definedName>
    <definedName name="fg" localSheetId="0" hidden="1">{"'Sheet1'!$L$16"}</definedName>
    <definedName name="fg" localSheetId="1" hidden="1">{"'Sheet1'!$L$16"}</definedName>
    <definedName name="fg" localSheetId="7" hidden="1">{"'Sheet1'!$L$16"}</definedName>
    <definedName name="fg" localSheetId="8" hidden="1">{"'Sheet1'!$L$16"}</definedName>
    <definedName name="fg" localSheetId="11" hidden="1">{"'Sheet1'!$L$16"}</definedName>
    <definedName name="fg" localSheetId="14" hidden="1">{"'Sheet1'!$L$16"}</definedName>
    <definedName name="fg" localSheetId="15" hidden="1">{"'Sheet1'!$L$16"}</definedName>
    <definedName name="fg" localSheetId="16" hidden="1">{"'Sheet1'!$L$16"}</definedName>
    <definedName name="fg" localSheetId="17" hidden="1">{"'Sheet1'!$L$16"}</definedName>
    <definedName name="fg" localSheetId="18" hidden="1">{"'Sheet1'!$L$16"}</definedName>
    <definedName name="fg" localSheetId="19" hidden="1">{"'Sheet1'!$L$16"}</definedName>
    <definedName name="fg" hidden="1">{"'Sheet1'!$L$16"}</definedName>
    <definedName name="fgh" localSheetId="0" hidden="1">{"'Sheet1'!$L$16"}</definedName>
    <definedName name="fgh" localSheetId="1" hidden="1">{"'Sheet1'!$L$16"}</definedName>
    <definedName name="fgh" localSheetId="7" hidden="1">{"'Sheet1'!$L$16"}</definedName>
    <definedName name="fgh" localSheetId="8" hidden="1">{"'Sheet1'!$L$16"}</definedName>
    <definedName name="fgh" localSheetId="11" hidden="1">{"'Sheet1'!$L$16"}</definedName>
    <definedName name="fgh" localSheetId="14" hidden="1">{"'Sheet1'!$L$16"}</definedName>
    <definedName name="fgh" localSheetId="15" hidden="1">{"'Sheet1'!$L$16"}</definedName>
    <definedName name="fgh" localSheetId="16" hidden="1">{"'Sheet1'!$L$16"}</definedName>
    <definedName name="fgh" localSheetId="17" hidden="1">{"'Sheet1'!$L$16"}</definedName>
    <definedName name="fgh" localSheetId="18" hidden="1">{"'Sheet1'!$L$16"}</definedName>
    <definedName name="fgh" localSheetId="19" hidden="1">{"'Sheet1'!$L$16"}</definedName>
    <definedName name="fgh" hidden="1">{"'Sheet1'!$L$16"}</definedName>
    <definedName name="fghghgh" localSheetId="0">#REF!</definedName>
    <definedName name="fghghgh" localSheetId="1">#REF!</definedName>
    <definedName name="fghghgh">#REF!</definedName>
    <definedName name="fgn" localSheetId="0" hidden="1">{"'Sheet1'!$L$16"}</definedName>
    <definedName name="fgn" localSheetId="1" hidden="1">{"'Sheet1'!$L$16"}</definedName>
    <definedName name="fgn" localSheetId="11" hidden="1">{"'Sheet1'!$L$16"}</definedName>
    <definedName name="fgn" localSheetId="14" hidden="1">{"'Sheet1'!$L$16"}</definedName>
    <definedName name="fgn" localSheetId="15" hidden="1">{"'Sheet1'!$L$16"}</definedName>
    <definedName name="fgn" localSheetId="16" hidden="1">{"'Sheet1'!$L$16"}</definedName>
    <definedName name="fgn" localSheetId="17" hidden="1">{"'Sheet1'!$L$16"}</definedName>
    <definedName name="fgn" localSheetId="18" hidden="1">{"'Sheet1'!$L$16"}</definedName>
    <definedName name="fgn" localSheetId="19" hidden="1">{"'Sheet1'!$L$16"}</definedName>
    <definedName name="fgn" hidden="1">{"'Sheet1'!$L$16"}</definedName>
    <definedName name="Fi" localSheetId="0">#REF!</definedName>
    <definedName name="Fi" localSheetId="1">#REF!</definedName>
    <definedName name="Fi">#REF!</definedName>
    <definedName name="FI_12">4820</definedName>
    <definedName name="FIL" localSheetId="0">#REF!</definedName>
    <definedName name="FIL" localSheetId="1">#REF!</definedName>
    <definedName name="FIL" localSheetId="11">#REF!</definedName>
    <definedName name="FIL">#REF!</definedName>
    <definedName name="FILE" localSheetId="0">#REF!</definedName>
    <definedName name="FILE" localSheetId="1">#REF!</definedName>
    <definedName name="FILE" localSheetId="11">#REF!</definedName>
    <definedName name="FILE">#REF!</definedName>
    <definedName name="FIT" localSheetId="0">BlankMacro1</definedName>
    <definedName name="FIT" localSheetId="1">BlankMacro1</definedName>
    <definedName name="FIT" localSheetId="11">BlankMacro1</definedName>
    <definedName name="FIT" localSheetId="14">BlankMacro1</definedName>
    <definedName name="FIT" localSheetId="19">BlankMacro1</definedName>
    <definedName name="FIT">BlankMacro1</definedName>
    <definedName name="FITT2" localSheetId="0">BlankMacro1</definedName>
    <definedName name="FITT2" localSheetId="1">BlankMacro1</definedName>
    <definedName name="FITT2" localSheetId="11">BlankMacro1</definedName>
    <definedName name="FITT2" localSheetId="14">BlankMacro1</definedName>
    <definedName name="FITT2" localSheetId="19">BlankMacro1</definedName>
    <definedName name="FITT2">BlankMacro1</definedName>
    <definedName name="FITTING2" localSheetId="0">BlankMacro1</definedName>
    <definedName name="FITTING2" localSheetId="1">BlankMacro1</definedName>
    <definedName name="FITTING2" localSheetId="11">BlankMacro1</definedName>
    <definedName name="FITTING2" localSheetId="14">BlankMacro1</definedName>
    <definedName name="FITTING2" localSheetId="19">BlankMacro1</definedName>
    <definedName name="FITTING2">BlankMacro1</definedName>
    <definedName name="fjh" localSheetId="0">#REF!</definedName>
    <definedName name="fjh" localSheetId="1">#REF!</definedName>
    <definedName name="fjh" localSheetId="11">#REF!</definedName>
    <definedName name="fjh" localSheetId="14">#REF!</definedName>
    <definedName name="fjh" localSheetId="19">#REF!</definedName>
    <definedName name="fjh">#REF!</definedName>
    <definedName name="fkgjk" localSheetId="0" hidden="1">{"'Sheet1'!$L$16"}</definedName>
    <definedName name="fkgjk" localSheetId="1" hidden="1">{"'Sheet1'!$L$16"}</definedName>
    <definedName name="fkgjk" localSheetId="7" hidden="1">{"'Sheet1'!$L$16"}</definedName>
    <definedName name="fkgjk" localSheetId="8" hidden="1">{"'Sheet1'!$L$16"}</definedName>
    <definedName name="fkgjk" localSheetId="11" hidden="1">{"'Sheet1'!$L$16"}</definedName>
    <definedName name="fkgjk" localSheetId="14" hidden="1">{"'Sheet1'!$L$16"}</definedName>
    <definedName name="fkgjk" localSheetId="15" hidden="1">{"'Sheet1'!$L$16"}</definedName>
    <definedName name="fkgjk" localSheetId="16" hidden="1">{"'Sheet1'!$L$16"}</definedName>
    <definedName name="fkgjk" localSheetId="17" hidden="1">{"'Sheet1'!$L$16"}</definedName>
    <definedName name="fkgjk" localSheetId="18" hidden="1">{"'Sheet1'!$L$16"}</definedName>
    <definedName name="fkgjk" localSheetId="19" hidden="1">{"'Sheet1'!$L$16"}</definedName>
    <definedName name="fkgjk" hidden="1">{"'Sheet1'!$L$16"}</definedName>
    <definedName name="FL" localSheetId="0">#REF!</definedName>
    <definedName name="FL" localSheetId="1">#REF!</definedName>
    <definedName name="FL">#REF!</definedName>
    <definedName name="FLG" localSheetId="0">BlankMacro1</definedName>
    <definedName name="FLG" localSheetId="1">BlankMacro1</definedName>
    <definedName name="FLG" localSheetId="11">BlankMacro1</definedName>
    <definedName name="FLG" localSheetId="14">BlankMacro1</definedName>
    <definedName name="FLG" localSheetId="19">BlankMacro1</definedName>
    <definedName name="FLG">BlankMacro1</definedName>
    <definedName name="FO">#N/A</definedName>
    <definedName name="foo" localSheetId="0">ErrorHandler_1</definedName>
    <definedName name="foo" localSheetId="1">ErrorHandler_1</definedName>
    <definedName name="foo" localSheetId="11">ErrorHandler_1</definedName>
    <definedName name="foo" localSheetId="14">ErrorHandler_1</definedName>
    <definedName name="foo" localSheetId="19">ErrorHandler_1</definedName>
    <definedName name="foo">ErrorHandler_1</definedName>
    <definedName name="fpe" localSheetId="0">#REF!</definedName>
    <definedName name="fpe" localSheetId="1">#REF!</definedName>
    <definedName name="fpe" localSheetId="11">#REF!</definedName>
    <definedName name="fpe" localSheetId="14">#REF!</definedName>
    <definedName name="fpe" localSheetId="19">#REF!</definedName>
    <definedName name="fpe">#REF!</definedName>
    <definedName name="fpy" localSheetId="0">#REF!</definedName>
    <definedName name="fpy" localSheetId="1">#REF!</definedName>
    <definedName name="fpy" localSheetId="14">#REF!</definedName>
    <definedName name="fpy">#REF!</definedName>
    <definedName name="fr" localSheetId="0">#REF!</definedName>
    <definedName name="fr" localSheetId="1">#REF!</definedName>
    <definedName name="fr">#REF!</definedName>
    <definedName name="frame" localSheetId="0">#REF!</definedName>
    <definedName name="frame" localSheetId="1">#REF!</definedName>
    <definedName name="frame">#REF!</definedName>
    <definedName name="fs" localSheetId="0">#REF!</definedName>
    <definedName name="fs" localSheetId="1">#REF!</definedName>
    <definedName name="fs">#REF!</definedName>
    <definedName name="fsd" localSheetId="0" hidden="1">{"'Sheet1'!$L$16"}</definedName>
    <definedName name="fsd" localSheetId="1" hidden="1">{"'Sheet1'!$L$16"}</definedName>
    <definedName name="fsd" localSheetId="11" hidden="1">{"'Sheet1'!$L$16"}</definedName>
    <definedName name="fsd" localSheetId="14" hidden="1">{"'Sheet1'!$L$16"}</definedName>
    <definedName name="fsd" localSheetId="15" hidden="1">{"'Sheet1'!$L$16"}</definedName>
    <definedName name="fsd" localSheetId="16" hidden="1">{"'Sheet1'!$L$16"}</definedName>
    <definedName name="fsd" localSheetId="17" hidden="1">{"'Sheet1'!$L$16"}</definedName>
    <definedName name="fsd" localSheetId="18" hidden="1">{"'Sheet1'!$L$16"}</definedName>
    <definedName name="fsd" localSheetId="19" hidden="1">{"'Sheet1'!$L$16"}</definedName>
    <definedName name="fsd" hidden="1">{"'Sheet1'!$L$16"}</definedName>
    <definedName name="fsdfdsf" localSheetId="0" hidden="1">{"'Sheet1'!$L$16"}</definedName>
    <definedName name="fsdfdsf" localSheetId="1" hidden="1">{"'Sheet1'!$L$16"}</definedName>
    <definedName name="fsdfdsf" localSheetId="7" hidden="1">{"'Sheet1'!$L$16"}</definedName>
    <definedName name="fsdfdsf" localSheetId="8" hidden="1">{"'Sheet1'!$L$16"}</definedName>
    <definedName name="fsdfdsf" localSheetId="11" hidden="1">{"'Sheet1'!$L$16"}</definedName>
    <definedName name="fsdfdsf" localSheetId="14" hidden="1">{"'Sheet1'!$L$16"}</definedName>
    <definedName name="fsdfdsf" localSheetId="15" hidden="1">{"'Sheet1'!$L$16"}</definedName>
    <definedName name="fsdfdsf" localSheetId="16" hidden="1">{"'Sheet1'!$L$16"}</definedName>
    <definedName name="fsdfdsf" localSheetId="17" hidden="1">{"'Sheet1'!$L$16"}</definedName>
    <definedName name="fsdfdsf" localSheetId="18" hidden="1">{"'Sheet1'!$L$16"}</definedName>
    <definedName name="fsdfdsf" localSheetId="19" hidden="1">{"'Sheet1'!$L$16"}</definedName>
    <definedName name="fsdfdsf" hidden="1">{"'Sheet1'!$L$16"}</definedName>
    <definedName name="fsdfsd" localSheetId="0" hidden="1">{#N/A,#N/A,FALSE,"Chi tiÆt"}</definedName>
    <definedName name="fsdfsd" localSheetId="1" hidden="1">{#N/A,#N/A,FALSE,"Chi tiÆt"}</definedName>
    <definedName name="fsdfsd" localSheetId="7" hidden="1">{#N/A,#N/A,FALSE,"Chi tiÆt"}</definedName>
    <definedName name="fsdfsd" localSheetId="8" hidden="1">{#N/A,#N/A,FALSE,"Chi tiÆt"}</definedName>
    <definedName name="fsdfsd" localSheetId="11" hidden="1">{#N/A,#N/A,FALSE,"Chi tiÆt"}</definedName>
    <definedName name="fsdfsd" localSheetId="14" hidden="1">{#N/A,#N/A,FALSE,"Chi tiÆt"}</definedName>
    <definedName name="fsdfsd" localSheetId="15" hidden="1">{#N/A,#N/A,FALSE,"Chi tiÆt"}</definedName>
    <definedName name="fsdfsd" localSheetId="16" hidden="1">{#N/A,#N/A,FALSE,"Chi tiÆt"}</definedName>
    <definedName name="fsdfsd" localSheetId="17" hidden="1">{#N/A,#N/A,FALSE,"Chi tiÆt"}</definedName>
    <definedName name="fsdfsd" localSheetId="18" hidden="1">{#N/A,#N/A,FALSE,"Chi tiÆt"}</definedName>
    <definedName name="fsdfsd" localSheetId="19" hidden="1">{#N/A,#N/A,FALSE,"Chi tiÆt"}</definedName>
    <definedName name="fsdfsd" hidden="1">{#N/A,#N/A,FALSE,"Chi tiÆt"}</definedName>
    <definedName name="fse" localSheetId="0">#REF!</definedName>
    <definedName name="fse" localSheetId="1">#REF!</definedName>
    <definedName name="fse" localSheetId="11">#REF!</definedName>
    <definedName name="fse">#REF!</definedName>
    <definedName name="fsf">#N/A</definedName>
    <definedName name="fso" localSheetId="0">#REF!</definedName>
    <definedName name="fso" localSheetId="1">#REF!</definedName>
    <definedName name="fso" localSheetId="11">#REF!</definedName>
    <definedName name="fso">#REF!</definedName>
    <definedName name="Ft" localSheetId="0">#REF!</definedName>
    <definedName name="Ft" localSheetId="1">#REF!</definedName>
    <definedName name="Ft" localSheetId="11">#REF!</definedName>
    <definedName name="Ft">#REF!</definedName>
    <definedName name="fuji" localSheetId="0">#REF!</definedName>
    <definedName name="fuji" localSheetId="1">#REF!</definedName>
    <definedName name="fuji" localSheetId="11">#REF!</definedName>
    <definedName name="fuji">#REF!</definedName>
    <definedName name="fv" localSheetId="0">#REF!</definedName>
    <definedName name="fv" localSheetId="1">#REF!</definedName>
    <definedName name="fv">#REF!</definedName>
    <definedName name="Fvn_fri" localSheetId="0">#REF!</definedName>
    <definedName name="Fvn_fri" localSheetId="1">#REF!</definedName>
    <definedName name="Fvn_fri">#REF!</definedName>
    <definedName name="fy" localSheetId="0">#REF!</definedName>
    <definedName name="fy" localSheetId="1">#REF!</definedName>
    <definedName name="fy">#REF!</definedName>
    <definedName name="fy_" localSheetId="0">#REF!</definedName>
    <definedName name="fy_" localSheetId="1">#REF!</definedName>
    <definedName name="fy_">#REF!</definedName>
    <definedName name="g" localSheetId="0" hidden="1">{"'Sheet1'!$L$16"}</definedName>
    <definedName name="g" localSheetId="1" hidden="1">{"'Sheet1'!$L$16"}</definedName>
    <definedName name="g" localSheetId="11" hidden="1">{"'Sheet1'!$L$16"}</definedName>
    <definedName name="g" localSheetId="14" hidden="1">{"'Sheet1'!$L$16"}</definedName>
    <definedName name="g" localSheetId="15" hidden="1">{"'Sheet1'!$L$16"}</definedName>
    <definedName name="g" localSheetId="16" hidden="1">{"'Sheet1'!$L$16"}</definedName>
    <definedName name="g" localSheetId="17" hidden="1">{"'Sheet1'!$L$16"}</definedName>
    <definedName name="g" localSheetId="18" hidden="1">{"'Sheet1'!$L$16"}</definedName>
    <definedName name="g" localSheetId="19" hidden="1">{"'Sheet1'!$L$16"}</definedName>
    <definedName name="g" hidden="1">{"'Sheet1'!$L$16"}</definedName>
    <definedName name="g_" localSheetId="0">#REF!</definedName>
    <definedName name="g_" localSheetId="1">#REF!</definedName>
    <definedName name="g_">#REF!</definedName>
    <definedName name="g_1" localSheetId="0">#REF!</definedName>
    <definedName name="g_1" localSheetId="1">#REF!</definedName>
    <definedName name="g_1">#REF!</definedName>
    <definedName name="G_2" localSheetId="0">#REF!</definedName>
    <definedName name="G_2" localSheetId="1">#REF!</definedName>
    <definedName name="G_2">#REF!</definedName>
    <definedName name="g_3" localSheetId="0">#REF!</definedName>
    <definedName name="g_3" localSheetId="1">#REF!</definedName>
    <definedName name="g_3">#REF!</definedName>
    <definedName name="G_ME" localSheetId="0">#REF!</definedName>
    <definedName name="G_ME" localSheetId="1">#REF!</definedName>
    <definedName name="G_ME">#REF!</definedName>
    <definedName name="Ga" localSheetId="0">#REF!</definedName>
    <definedName name="Ga" localSheetId="1">#REF!</definedName>
    <definedName name="Ga">#REF!</definedName>
    <definedName name="gach" localSheetId="0">#REF!</definedName>
    <definedName name="gach" localSheetId="1">#REF!</definedName>
    <definedName name="gach">#REF!</definedName>
    <definedName name="gachvo" localSheetId="0">#REF!</definedName>
    <definedName name="gachvo" localSheetId="1">#REF!</definedName>
    <definedName name="gachvo">#REF!</definedName>
    <definedName name="Gald" localSheetId="0">#REF!</definedName>
    <definedName name="Gald" localSheetId="1">#REF!</definedName>
    <definedName name="Gald">#REF!</definedName>
    <definedName name="Gamadam" localSheetId="0">#REF!</definedName>
    <definedName name="Gamadam" localSheetId="1">#REF!</definedName>
    <definedName name="Gamadam">#REF!</definedName>
    <definedName name="gas" localSheetId="0">#REF!</definedName>
    <definedName name="gas" localSheetId="1">#REF!</definedName>
    <definedName name="gas">#REF!</definedName>
    <definedName name="GBT" localSheetId="0">#REF!</definedName>
    <definedName name="GBT" localSheetId="1">#REF!</definedName>
    <definedName name="GBT">#REF!</definedName>
    <definedName name="GC" localSheetId="0">#REF!</definedName>
    <definedName name="GC" localSheetId="1">#REF!</definedName>
    <definedName name="GC">#REF!</definedName>
    <definedName name="gce" localSheetId="0">#REF!</definedName>
    <definedName name="gce" localSheetId="1">#REF!</definedName>
    <definedName name="gce">#REF!</definedName>
    <definedName name="gchi" localSheetId="0">#REF!</definedName>
    <definedName name="gchi" localSheetId="1">#REF!</definedName>
    <definedName name="gchi">#REF!</definedName>
    <definedName name="Gcpk" localSheetId="0">#REF!</definedName>
    <definedName name="Gcpk" localSheetId="1">#REF!</definedName>
    <definedName name="Gcpk">#REF!</definedName>
    <definedName name="gcs" localSheetId="0">#REF!</definedName>
    <definedName name="gcs" localSheetId="1">#REF!</definedName>
    <definedName name="gcs">#REF!</definedName>
    <definedName name="gd" localSheetId="0">#REF!</definedName>
    <definedName name="gd" localSheetId="1">#REF!</definedName>
    <definedName name="gd">#REF!</definedName>
    <definedName name="gdhgh" localSheetId="0" hidden="1">{"'Sheet1'!$L$16"}</definedName>
    <definedName name="gdhgh" localSheetId="1" hidden="1">{"'Sheet1'!$L$16"}</definedName>
    <definedName name="gdhgh" localSheetId="7" hidden="1">{"'Sheet1'!$L$16"}</definedName>
    <definedName name="gdhgh" localSheetId="8" hidden="1">{"'Sheet1'!$L$16"}</definedName>
    <definedName name="gdhgh" localSheetId="11" hidden="1">{"'Sheet1'!$L$16"}</definedName>
    <definedName name="gdhgh" localSheetId="14" hidden="1">{"'Sheet1'!$L$16"}</definedName>
    <definedName name="gdhgh" localSheetId="15" hidden="1">{"'Sheet1'!$L$16"}</definedName>
    <definedName name="gdhgh" localSheetId="16" hidden="1">{"'Sheet1'!$L$16"}</definedName>
    <definedName name="gdhgh" localSheetId="17" hidden="1">{"'Sheet1'!$L$16"}</definedName>
    <definedName name="gdhgh" localSheetId="18" hidden="1">{"'Sheet1'!$L$16"}</definedName>
    <definedName name="gdhgh" localSheetId="19" hidden="1">{"'Sheet1'!$L$16"}</definedName>
    <definedName name="gdhgh" hidden="1">{"'Sheet1'!$L$16"}</definedName>
    <definedName name="GDL" localSheetId="0">#REF!</definedName>
    <definedName name="GDL" localSheetId="1">#REF!</definedName>
    <definedName name="GDL">#REF!</definedName>
    <definedName name="gDst" localSheetId="0">#REF!</definedName>
    <definedName name="gDst" localSheetId="1">#REF!</definedName>
    <definedName name="gDst">#REF!</definedName>
    <definedName name="geff" localSheetId="0">#REF!</definedName>
    <definedName name="geff" localSheetId="1">#REF!</definedName>
    <definedName name="geff">#REF!</definedName>
    <definedName name="geo" localSheetId="0">#REF!</definedName>
    <definedName name="geo" localSheetId="1">#REF!</definedName>
    <definedName name="geo">#REF!</definedName>
    <definedName name="Gerät">#N/A</definedName>
    <definedName name="getrtertertert" localSheetId="0">BlankMacro1</definedName>
    <definedName name="getrtertertert" localSheetId="1">BlankMacro1</definedName>
    <definedName name="getrtertertert" localSheetId="11">BlankMacro1</definedName>
    <definedName name="getrtertertert" localSheetId="14">BlankMacro1</definedName>
    <definedName name="getrtertertert" localSheetId="19">BlankMacro1</definedName>
    <definedName name="getrtertertert">BlankMacro1</definedName>
    <definedName name="gfdgfd" localSheetId="0" hidden="1">{"'Sheet1'!$L$16"}</definedName>
    <definedName name="gfdgfd" localSheetId="1" hidden="1">{"'Sheet1'!$L$16"}</definedName>
    <definedName name="gfdgfd" localSheetId="11" hidden="1">{"'Sheet1'!$L$16"}</definedName>
    <definedName name="gfdgfd" localSheetId="14" hidden="1">{"'Sheet1'!$L$16"}</definedName>
    <definedName name="gfdgfd" localSheetId="15" hidden="1">{"'Sheet1'!$L$16"}</definedName>
    <definedName name="gfdgfd" localSheetId="16" hidden="1">{"'Sheet1'!$L$16"}</definedName>
    <definedName name="gfdgfd" localSheetId="17" hidden="1">{"'Sheet1'!$L$16"}</definedName>
    <definedName name="gfdgfd" localSheetId="18" hidden="1">{"'Sheet1'!$L$16"}</definedName>
    <definedName name="gfdgfd" localSheetId="19" hidden="1">{"'Sheet1'!$L$16"}</definedName>
    <definedName name="gfdgfd" hidden="1">{"'Sheet1'!$L$16"}</definedName>
    <definedName name="gfeh" localSheetId="0">#REF!</definedName>
    <definedName name="gfeh" localSheetId="1">#REF!</definedName>
    <definedName name="gfeh">#REF!</definedName>
    <definedName name="gfg" localSheetId="0" hidden="1">{"'Sheet1'!$L$16"}</definedName>
    <definedName name="gfg" localSheetId="1" hidden="1">{"'Sheet1'!$L$16"}</definedName>
    <definedName name="gfg" localSheetId="7" hidden="1">{"'Sheet1'!$L$16"}</definedName>
    <definedName name="gfg" localSheetId="8" hidden="1">{"'Sheet1'!$L$16"}</definedName>
    <definedName name="gfg" localSheetId="11" hidden="1">{"'Sheet1'!$L$16"}</definedName>
    <definedName name="gfg" localSheetId="14" hidden="1">{"'Sheet1'!$L$16"}</definedName>
    <definedName name="gfg" localSheetId="15" hidden="1">{"'Sheet1'!$L$16"}</definedName>
    <definedName name="gfg" localSheetId="16" hidden="1">{"'Sheet1'!$L$16"}</definedName>
    <definedName name="gfg" localSheetId="17" hidden="1">{"'Sheet1'!$L$16"}</definedName>
    <definedName name="gfg" localSheetId="18" hidden="1">{"'Sheet1'!$L$16"}</definedName>
    <definedName name="gfg" localSheetId="19" hidden="1">{"'Sheet1'!$L$16"}</definedName>
    <definedName name="gfg" hidden="1">{"'Sheet1'!$L$16"}</definedName>
    <definedName name="GFJHJ" localSheetId="0" hidden="1">{"'Sheet1'!$L$16"}</definedName>
    <definedName name="GFJHJ" localSheetId="1" hidden="1">{"'Sheet1'!$L$16"}</definedName>
    <definedName name="GFJHJ" localSheetId="7" hidden="1">{"'Sheet1'!$L$16"}</definedName>
    <definedName name="GFJHJ" localSheetId="8" hidden="1">{"'Sheet1'!$L$16"}</definedName>
    <definedName name="GFJHJ" localSheetId="11" hidden="1">{"'Sheet1'!$L$16"}</definedName>
    <definedName name="GFJHJ" localSheetId="14" hidden="1">{"'Sheet1'!$L$16"}</definedName>
    <definedName name="GFJHJ" localSheetId="15" hidden="1">{"'Sheet1'!$L$16"}</definedName>
    <definedName name="GFJHJ" localSheetId="16" hidden="1">{"'Sheet1'!$L$16"}</definedName>
    <definedName name="GFJHJ" localSheetId="17" hidden="1">{"'Sheet1'!$L$16"}</definedName>
    <definedName name="GFJHJ" localSheetId="18" hidden="1">{"'Sheet1'!$L$16"}</definedName>
    <definedName name="GFJHJ" localSheetId="19" hidden="1">{"'Sheet1'!$L$16"}</definedName>
    <definedName name="GFJHJ" hidden="1">{"'Sheet1'!$L$16"}</definedName>
    <definedName name="gg" localSheetId="0" hidden="1">{"'Sheet1'!$L$16"}</definedName>
    <definedName name="gg" localSheetId="1" hidden="1">{"'Sheet1'!$L$16"}</definedName>
    <definedName name="gg" localSheetId="7" hidden="1">{"'Sheet1'!$L$16"}</definedName>
    <definedName name="gg" localSheetId="8" hidden="1">{"'Sheet1'!$L$16"}</definedName>
    <definedName name="gg" localSheetId="11" hidden="1">{"'Sheet1'!$L$16"}</definedName>
    <definedName name="gg" localSheetId="14" hidden="1">{"'Sheet1'!$L$16"}</definedName>
    <definedName name="gg" localSheetId="19" hidden="1">{"'Sheet1'!$L$16"}</definedName>
    <definedName name="gg" hidden="1">{"'Sheet1'!$L$16"}</definedName>
    <definedName name="ggg" localSheetId="0" hidden="1">{"'Sheet1'!$L$16"}</definedName>
    <definedName name="ggg" localSheetId="1" hidden="1">{"'Sheet1'!$L$16"}</definedName>
    <definedName name="ggg" localSheetId="7" hidden="1">{"'Sheet1'!$L$16"}</definedName>
    <definedName name="ggg" localSheetId="8" hidden="1">{"'Sheet1'!$L$16"}</definedName>
    <definedName name="ggg" localSheetId="11" hidden="1">{"'Sheet1'!$L$16"}</definedName>
    <definedName name="ggg" localSheetId="14" hidden="1">{"'Sheet1'!$L$16"}</definedName>
    <definedName name="ggg" localSheetId="15" hidden="1">{"'Sheet1'!$L$16"}</definedName>
    <definedName name="ggg" localSheetId="16" hidden="1">{"'Sheet1'!$L$16"}</definedName>
    <definedName name="ggg" localSheetId="17" hidden="1">{"'Sheet1'!$L$16"}</definedName>
    <definedName name="ggg" localSheetId="18" hidden="1">{"'Sheet1'!$L$16"}</definedName>
    <definedName name="ggg" localSheetId="19" hidden="1">{"'Sheet1'!$L$16"}</definedName>
    <definedName name="ggg" hidden="1">{"'Sheet1'!$L$16"}</definedName>
    <definedName name="gggggggggggg" localSheetId="0" hidden="1">{"'Sheet1'!$L$16"}</definedName>
    <definedName name="gggggggggggg" localSheetId="1" hidden="1">{"'Sheet1'!$L$16"}</definedName>
    <definedName name="gggggggggggg" localSheetId="11" hidden="1">{"'Sheet1'!$L$16"}</definedName>
    <definedName name="gggggggggggg" localSheetId="14" hidden="1">{"'Sheet1'!$L$16"}</definedName>
    <definedName name="gggggggggggg" localSheetId="15" hidden="1">{"'Sheet1'!$L$16"}</definedName>
    <definedName name="gggggggggggg" localSheetId="16" hidden="1">{"'Sheet1'!$L$16"}</definedName>
    <definedName name="gggggggggggg" localSheetId="17" hidden="1">{"'Sheet1'!$L$16"}</definedName>
    <definedName name="gggggggggggg" localSheetId="18" hidden="1">{"'Sheet1'!$L$16"}</definedName>
    <definedName name="gggggggggggg" localSheetId="19" hidden="1">{"'Sheet1'!$L$16"}</definedName>
    <definedName name="gggggggggggg" hidden="1">{"'Sheet1'!$L$16"}</definedName>
    <definedName name="gggggggggggggggg" localSheetId="0" hidden="1">{0}</definedName>
    <definedName name="gggggggggggggggg" localSheetId="1" hidden="1">{0}</definedName>
    <definedName name="gggggggggggggggg" localSheetId="7" hidden="1">{0}</definedName>
    <definedName name="gggggggggggggggg" localSheetId="8" hidden="1">{0}</definedName>
    <definedName name="gggggggggggggggg" localSheetId="11" hidden="1">{0}</definedName>
    <definedName name="gggggggggggggggg" localSheetId="14" hidden="1">{0}</definedName>
    <definedName name="gggggggggggggggg" localSheetId="15" hidden="1">{0}</definedName>
    <definedName name="gggggggggggggggg" localSheetId="16" hidden="1">{0}</definedName>
    <definedName name="gggggggggggggggg" localSheetId="17" hidden="1">{0}</definedName>
    <definedName name="gggggggggggggggg" localSheetId="18" hidden="1">{0}</definedName>
    <definedName name="gggggggggggggggg" localSheetId="19" hidden="1">{0}</definedName>
    <definedName name="gggggggggggggggg" hidden="1">{0}</definedName>
    <definedName name="ggh" localSheetId="0" hidden="1">{"'Sheet1'!$L$16"}</definedName>
    <definedName name="ggh" localSheetId="1" hidden="1">{"'Sheet1'!$L$16"}</definedName>
    <definedName name="ggh" localSheetId="11" hidden="1">{"'Sheet1'!$L$16"}</definedName>
    <definedName name="ggh" localSheetId="14" hidden="1">{"'Sheet1'!$L$16"}</definedName>
    <definedName name="ggh" localSheetId="15" hidden="1">{"'Sheet1'!$L$16"}</definedName>
    <definedName name="ggh" localSheetId="16" hidden="1">{"'Sheet1'!$L$16"}</definedName>
    <definedName name="ggh" localSheetId="17" hidden="1">{"'Sheet1'!$L$16"}</definedName>
    <definedName name="ggh" localSheetId="18" hidden="1">{"'Sheet1'!$L$16"}</definedName>
    <definedName name="ggh" localSheetId="19" hidden="1">{"'Sheet1'!$L$16"}</definedName>
    <definedName name="ggh" hidden="1">{"'Sheet1'!$L$16"}</definedName>
    <definedName name="ggss" localSheetId="0" hidden="1">{"'Sheet1'!$L$16"}</definedName>
    <definedName name="ggss" localSheetId="1" hidden="1">{"'Sheet1'!$L$16"}</definedName>
    <definedName name="ggss" localSheetId="7" hidden="1">{"'Sheet1'!$L$16"}</definedName>
    <definedName name="ggss" localSheetId="8" hidden="1">{"'Sheet1'!$L$16"}</definedName>
    <definedName name="ggss" localSheetId="11" hidden="1">{"'Sheet1'!$L$16"}</definedName>
    <definedName name="ggss" localSheetId="14" hidden="1">{"'Sheet1'!$L$16"}</definedName>
    <definedName name="ggss" localSheetId="15" hidden="1">{"'Sheet1'!$L$16"}</definedName>
    <definedName name="ggss" localSheetId="16" hidden="1">{"'Sheet1'!$L$16"}</definedName>
    <definedName name="ggss" localSheetId="17" hidden="1">{"'Sheet1'!$L$16"}</definedName>
    <definedName name="ggss" localSheetId="18" hidden="1">{"'Sheet1'!$L$16"}</definedName>
    <definedName name="ggss" localSheetId="19" hidden="1">{"'Sheet1'!$L$16"}</definedName>
    <definedName name="ggss" hidden="1">{"'Sheet1'!$L$16"}</definedName>
    <definedName name="gh" localSheetId="0" hidden="1">{"'Sheet1'!$L$16"}</definedName>
    <definedName name="gh" localSheetId="1" hidden="1">{"'Sheet1'!$L$16"}</definedName>
    <definedName name="gh" localSheetId="7" hidden="1">{"'Sheet1'!$L$16"}</definedName>
    <definedName name="gh" localSheetId="8" hidden="1">{"'Sheet1'!$L$16"}</definedName>
    <definedName name="gh" localSheetId="11" hidden="1">{"'Sheet1'!$L$16"}</definedName>
    <definedName name="gh" localSheetId="14" hidden="1">{"'Sheet1'!$L$16"}</definedName>
    <definedName name="gh" localSheetId="15" hidden="1">{"'Sheet1'!$L$16"}</definedName>
    <definedName name="gh" localSheetId="16" hidden="1">{"'Sheet1'!$L$16"}</definedName>
    <definedName name="gh" localSheetId="17" hidden="1">{"'Sheet1'!$L$16"}</definedName>
    <definedName name="gh" localSheetId="18" hidden="1">{"'Sheet1'!$L$16"}</definedName>
    <definedName name="gh" localSheetId="19" hidden="1">{"'Sheet1'!$L$16"}</definedName>
    <definedName name="gh" hidden="1">{"'Sheet1'!$L$16"}</definedName>
    <definedName name="ghcgcfdhfg">#N/A</definedName>
    <definedName name="GHDF" localSheetId="0" hidden="1">{"'Sheet1'!$L$16"}</definedName>
    <definedName name="GHDF" localSheetId="1" hidden="1">{"'Sheet1'!$L$16"}</definedName>
    <definedName name="GHDF" localSheetId="7" hidden="1">{"'Sheet1'!$L$16"}</definedName>
    <definedName name="GHDF" localSheetId="8" hidden="1">{"'Sheet1'!$L$16"}</definedName>
    <definedName name="GHDF" localSheetId="11" hidden="1">{"'Sheet1'!$L$16"}</definedName>
    <definedName name="GHDF" localSheetId="14" hidden="1">{"'Sheet1'!$L$16"}</definedName>
    <definedName name="GHDF" localSheetId="15" hidden="1">{"'Sheet1'!$L$16"}</definedName>
    <definedName name="GHDF" localSheetId="16" hidden="1">{"'Sheet1'!$L$16"}</definedName>
    <definedName name="GHDF" localSheetId="17" hidden="1">{"'Sheet1'!$L$16"}</definedName>
    <definedName name="GHDF" localSheetId="18" hidden="1">{"'Sheet1'!$L$16"}</definedName>
    <definedName name="GHDF" localSheetId="19" hidden="1">{"'Sheet1'!$L$16"}</definedName>
    <definedName name="GHDF" hidden="1">{"'Sheet1'!$L$16"}</definedName>
    <definedName name="ghg" localSheetId="0" hidden="1">{"'Sheet1'!$L$16"}</definedName>
    <definedName name="ghg" localSheetId="1" hidden="1">{"'Sheet1'!$L$16"}</definedName>
    <definedName name="ghg" localSheetId="7" hidden="1">{"'Sheet1'!$L$16"}</definedName>
    <definedName name="ghg" localSheetId="8" hidden="1">{"'Sheet1'!$L$16"}</definedName>
    <definedName name="ghg" localSheetId="11" hidden="1">{"'Sheet1'!$L$16"}</definedName>
    <definedName name="ghg" localSheetId="14" hidden="1">{"'Sheet1'!$L$16"}</definedName>
    <definedName name="ghg" localSheetId="15" hidden="1">{"'Sheet1'!$L$16"}</definedName>
    <definedName name="ghg" localSheetId="16" hidden="1">{"'Sheet1'!$L$16"}</definedName>
    <definedName name="ghg" localSheetId="17" hidden="1">{"'Sheet1'!$L$16"}</definedName>
    <definedName name="ghg" localSheetId="18" hidden="1">{"'Sheet1'!$L$16"}</definedName>
    <definedName name="ghg" localSheetId="19" hidden="1">{"'Sheet1'!$L$16"}</definedName>
    <definedName name="ghg" hidden="1">{"'Sheet1'!$L$16"}</definedName>
    <definedName name="ghgh" localSheetId="0" hidden="1">{"'Sheet1'!$L$16"}</definedName>
    <definedName name="ghgh" localSheetId="1" hidden="1">{"'Sheet1'!$L$16"}</definedName>
    <definedName name="ghgh" localSheetId="7" hidden="1">{"'Sheet1'!$L$16"}</definedName>
    <definedName name="ghgh" localSheetId="8" hidden="1">{"'Sheet1'!$L$16"}</definedName>
    <definedName name="ghgh" localSheetId="11" hidden="1">{"'Sheet1'!$L$16"}</definedName>
    <definedName name="ghgh" localSheetId="14" hidden="1">{"'Sheet1'!$L$16"}</definedName>
    <definedName name="ghgh" localSheetId="15" hidden="1">{"'Sheet1'!$L$16"}</definedName>
    <definedName name="ghgh" localSheetId="16" hidden="1">{"'Sheet1'!$L$16"}</definedName>
    <definedName name="ghgh" localSheetId="17" hidden="1">{"'Sheet1'!$L$16"}</definedName>
    <definedName name="ghgh" localSheetId="18" hidden="1">{"'Sheet1'!$L$16"}</definedName>
    <definedName name="ghgh" localSheetId="19" hidden="1">{"'Sheet1'!$L$16"}</definedName>
    <definedName name="ghgh" hidden="1">{"'Sheet1'!$L$16"}</definedName>
    <definedName name="ghichu" localSheetId="0">#REF!</definedName>
    <definedName name="ghichu" localSheetId="1">#REF!</definedName>
    <definedName name="ghichu">#REF!</definedName>
    <definedName name="ghip" localSheetId="0">#REF!</definedName>
    <definedName name="ghip" localSheetId="1">#REF!</definedName>
    <definedName name="ghip">#REF!</definedName>
    <definedName name="gi">0.4</definedName>
    <definedName name="gia" localSheetId="0">#REF!</definedName>
    <definedName name="gia" localSheetId="1">#REF!</definedName>
    <definedName name="gia" localSheetId="11">#REF!</definedName>
    <definedName name="gia">#REF!</definedName>
    <definedName name="Gia_CT" localSheetId="0">#REF!</definedName>
    <definedName name="Gia_CT" localSheetId="1">#REF!</definedName>
    <definedName name="Gia_CT" localSheetId="11">#REF!</definedName>
    <definedName name="Gia_CT">#REF!</definedName>
    <definedName name="GIA_CU_LY_VAN_CHUYEN" localSheetId="0">#REF!</definedName>
    <definedName name="GIA_CU_LY_VAN_CHUYEN" localSheetId="1">#REF!</definedName>
    <definedName name="GIA_CU_LY_VAN_CHUYEN" localSheetId="11">#REF!</definedName>
    <definedName name="GIA_CU_LY_VAN_CHUYEN">#REF!</definedName>
    <definedName name="gia_den_bu" localSheetId="0">#REF!</definedName>
    <definedName name="gia_den_bu" localSheetId="1">#REF!</definedName>
    <definedName name="gia_den_bu">#REF!</definedName>
    <definedName name="gia_tien" localSheetId="0">#REF!</definedName>
    <definedName name="gia_tien" localSheetId="1">#REF!</definedName>
    <definedName name="gia_tien">#REF!</definedName>
    <definedName name="gia_tien_1" localSheetId="0">#REF!</definedName>
    <definedName name="gia_tien_1" localSheetId="1">#REF!</definedName>
    <definedName name="gia_tien_1">#REF!</definedName>
    <definedName name="gia_tien_2" localSheetId="0">#REF!</definedName>
    <definedName name="gia_tien_2" localSheetId="1">#REF!</definedName>
    <definedName name="gia_tien_2">#REF!</definedName>
    <definedName name="gia_tien_3" localSheetId="0">#REF!</definedName>
    <definedName name="gia_tien_3" localSheetId="1">#REF!</definedName>
    <definedName name="gia_tien_3">#REF!</definedName>
    <definedName name="gia_tien_BTN" localSheetId="0">#REF!</definedName>
    <definedName name="gia_tien_BTN" localSheetId="1">#REF!</definedName>
    <definedName name="gia_tien_BTN">#REF!</definedName>
    <definedName name="gia_tri_1BTN" localSheetId="0">#REF!</definedName>
    <definedName name="gia_tri_1BTN" localSheetId="1">#REF!</definedName>
    <definedName name="gia_tri_1BTN">#REF!</definedName>
    <definedName name="gia_tri_2BTN" localSheetId="0">#REF!</definedName>
    <definedName name="gia_tri_2BTN" localSheetId="1">#REF!</definedName>
    <definedName name="gia_tri_2BTN">#REF!</definedName>
    <definedName name="gia_tri_3BTN" localSheetId="0">#REF!</definedName>
    <definedName name="gia_tri_3BTN" localSheetId="1">#REF!</definedName>
    <definedName name="gia_tri_3BTN">#REF!</definedName>
    <definedName name="Gia_VT" localSheetId="0">#REF!</definedName>
    <definedName name="Gia_VT" localSheetId="1">#REF!</definedName>
    <definedName name="Gia_VT">#REF!</definedName>
    <definedName name="GIADNEO" localSheetId="0">#REF!</definedName>
    <definedName name="GIADNEO" localSheetId="1">#REF!</definedName>
    <definedName name="GIADNEO">#REF!</definedName>
    <definedName name="GIAGIAOVLHT" localSheetId="11">#REF!</definedName>
    <definedName name="GIAGIAOVLHT">'[16]Gia giao VL den HT'!$M$49</definedName>
    <definedName name="giam" localSheetId="0">#REF!</definedName>
    <definedName name="giam" localSheetId="1">#REF!</definedName>
    <definedName name="giam" localSheetId="11">#REF!</definedName>
    <definedName name="giam" localSheetId="14">#REF!</definedName>
    <definedName name="giam" localSheetId="19">#REF!</definedName>
    <definedName name="giam">#REF!</definedName>
    <definedName name="giatien" localSheetId="0">#REF!</definedName>
    <definedName name="giatien" localSheetId="1">#REF!</definedName>
    <definedName name="giatien" localSheetId="14">#REF!</definedName>
    <definedName name="giatien">#REF!</definedName>
    <definedName name="GIAVL_TRALY">#N/A</definedName>
    <definedName name="GIAVLHT" localSheetId="11">#REF!</definedName>
    <definedName name="GIAVLHT">'[17]Gia VL den HT'!$K$48</definedName>
    <definedName name="GIAVLIEUTN" localSheetId="0">#REF!</definedName>
    <definedName name="GIAVLIEUTN" localSheetId="1">#REF!</definedName>
    <definedName name="GIAVLIEUTN" localSheetId="11">#REF!</definedName>
    <definedName name="GIAVLIEUTN" localSheetId="14">#REF!</definedName>
    <definedName name="GIAVLIEUTN" localSheetId="19">#REF!</definedName>
    <definedName name="GIAVLIEUTN">#REF!</definedName>
    <definedName name="GiaVtu" localSheetId="0">#REF!</definedName>
    <definedName name="GiaVtu" localSheetId="1">#REF!</definedName>
    <definedName name="GiaVtu" localSheetId="14">#REF!</definedName>
    <definedName name="GiaVtu">#REF!</definedName>
    <definedName name="Giocong" localSheetId="0">#REF!</definedName>
    <definedName name="Giocong" localSheetId="1">#REF!</definedName>
    <definedName name="Giocong" localSheetId="14">#REF!</definedName>
    <definedName name="Giocong">#REF!</definedName>
    <definedName name="giom">#N/A</definedName>
    <definedName name="giomoi">#N/A</definedName>
    <definedName name="gis" localSheetId="0">#REF!</definedName>
    <definedName name="gis" localSheetId="1">#REF!</definedName>
    <definedName name="gis" localSheetId="11">#REF!</definedName>
    <definedName name="gis">#REF!</definedName>
    <definedName name="gis150room" localSheetId="0">#REF!</definedName>
    <definedName name="gis150room" localSheetId="1">#REF!</definedName>
    <definedName name="gis150room" localSheetId="11">#REF!</definedName>
    <definedName name="gis150room">#REF!</definedName>
    <definedName name="gjgh" localSheetId="0" hidden="1">{"'Sheet1'!$L$16"}</definedName>
    <definedName name="gjgh" localSheetId="1" hidden="1">{"'Sheet1'!$L$16"}</definedName>
    <definedName name="gjgh" localSheetId="7" hidden="1">{"'Sheet1'!$L$16"}</definedName>
    <definedName name="gjgh" localSheetId="8" hidden="1">{"'Sheet1'!$L$16"}</definedName>
    <definedName name="gjgh" localSheetId="11" hidden="1">{"'Sheet1'!$L$16"}</definedName>
    <definedName name="gjgh" localSheetId="14" hidden="1">{"'Sheet1'!$L$16"}</definedName>
    <definedName name="gjgh" localSheetId="15" hidden="1">{"'Sheet1'!$L$16"}</definedName>
    <definedName name="gjgh" localSheetId="16" hidden="1">{"'Sheet1'!$L$16"}</definedName>
    <definedName name="gjgh" localSheetId="17" hidden="1">{"'Sheet1'!$L$16"}</definedName>
    <definedName name="gjgh" localSheetId="18" hidden="1">{"'Sheet1'!$L$16"}</definedName>
    <definedName name="gjgh" localSheetId="19" hidden="1">{"'Sheet1'!$L$16"}</definedName>
    <definedName name="gjgh" hidden="1">{"'Sheet1'!$L$16"}</definedName>
    <definedName name="gjh" localSheetId="0" hidden="1">{"'Sheet1'!$L$16"}</definedName>
    <definedName name="gjh" localSheetId="1" hidden="1">{"'Sheet1'!$L$16"}</definedName>
    <definedName name="gjh" localSheetId="7" hidden="1">{"'Sheet1'!$L$16"}</definedName>
    <definedName name="gjh" localSheetId="8" hidden="1">{"'Sheet1'!$L$16"}</definedName>
    <definedName name="gjh" localSheetId="11" hidden="1">{"'Sheet1'!$L$16"}</definedName>
    <definedName name="gjh" localSheetId="14" hidden="1">{"'Sheet1'!$L$16"}</definedName>
    <definedName name="gjh" localSheetId="19" hidden="1">{"'Sheet1'!$L$16"}</definedName>
    <definedName name="gjh" hidden="1">{"'Sheet1'!$L$16"}</definedName>
    <definedName name="gkghk" localSheetId="0" hidden="1">#REF!</definedName>
    <definedName name="gkghk" localSheetId="1" hidden="1">#REF!</definedName>
    <definedName name="gkghk" localSheetId="17" hidden="1">#REF!</definedName>
    <definedName name="gkghk" localSheetId="18" hidden="1">#REF!</definedName>
    <definedName name="gkghk" hidden="1">#REF!</definedName>
    <definedName name="gkGTGT" localSheetId="0">#REF!</definedName>
    <definedName name="gkGTGT" localSheetId="1">#REF!</definedName>
    <definedName name="gkGTGT">#REF!</definedName>
    <definedName name="gkhon" localSheetId="0" hidden="1">#REF!</definedName>
    <definedName name="gkhon" localSheetId="1" hidden="1">#REF!</definedName>
    <definedName name="gkhon" localSheetId="17" hidden="1">#REF!</definedName>
    <definedName name="gkhon" localSheetId="18" hidden="1">#REF!</definedName>
    <definedName name="gkhon" hidden="1">#REF!</definedName>
    <definedName name="gl" localSheetId="0">#REF!</definedName>
    <definedName name="gl" localSheetId="1">#REF!</definedName>
    <definedName name="gl">#REF!</definedName>
    <definedName name="gl3p" localSheetId="0">#REF!</definedName>
    <definedName name="gl3p" localSheetId="1">#REF!</definedName>
    <definedName name="gl3p">#REF!</definedName>
    <definedName name="gld" localSheetId="0">#REF!</definedName>
    <definedName name="gld" localSheetId="1">#REF!</definedName>
    <definedName name="gld">#REF!</definedName>
    <definedName name="GLL" localSheetId="0">#REF!</definedName>
    <definedName name="GLL" localSheetId="1">#REF!</definedName>
    <definedName name="GLL">#REF!</definedName>
    <definedName name="gLst" localSheetId="0">#REF!</definedName>
    <definedName name="gLst" localSheetId="1">#REF!</definedName>
    <definedName name="gLst">#REF!</definedName>
    <definedName name="gm">#N/A</definedName>
    <definedName name="GMs" localSheetId="0">#REF!</definedName>
    <definedName name="GMs" localSheetId="1">#REF!</definedName>
    <definedName name="GMs" localSheetId="11">#REF!</definedName>
    <definedName name="GMs">#REF!</definedName>
    <definedName name="GMSTC" localSheetId="0">#REF!</definedName>
    <definedName name="GMSTC" localSheetId="1">#REF!</definedName>
    <definedName name="GMSTC" localSheetId="11">#REF!</definedName>
    <definedName name="GMSTC">#REF!</definedName>
    <definedName name="GNmd" localSheetId="0">#REF!</definedName>
    <definedName name="GNmd" localSheetId="1">#REF!</definedName>
    <definedName name="GNmd" localSheetId="11">#REF!</definedName>
    <definedName name="GNmd">#REF!</definedName>
    <definedName name="gntc" localSheetId="0">#REF!</definedName>
    <definedName name="gntc" localSheetId="1">#REF!</definedName>
    <definedName name="gntc">#REF!</definedName>
    <definedName name="GoBack" localSheetId="11">#REF!</definedName>
    <definedName name="GoBack">[13]Sheet1!GoBack</definedName>
    <definedName name="Goc32x3" localSheetId="0">#REF!</definedName>
    <definedName name="Goc32x3" localSheetId="1">#REF!</definedName>
    <definedName name="Goc32x3" localSheetId="11">#REF!</definedName>
    <definedName name="Goc32x3" localSheetId="14">#REF!</definedName>
    <definedName name="Goc32x3" localSheetId="19">#REF!</definedName>
    <definedName name="Goc32x3">#REF!</definedName>
    <definedName name="Goc35x3" localSheetId="0">#REF!</definedName>
    <definedName name="Goc35x3" localSheetId="1">#REF!</definedName>
    <definedName name="Goc35x3" localSheetId="14">#REF!</definedName>
    <definedName name="Goc35x3">#REF!</definedName>
    <definedName name="Goc40x4" localSheetId="0">#REF!</definedName>
    <definedName name="Goc40x4" localSheetId="1">#REF!</definedName>
    <definedName name="Goc40x4" localSheetId="14">#REF!</definedName>
    <definedName name="Goc40x4">#REF!</definedName>
    <definedName name="Goc45x4" localSheetId="0">#REF!</definedName>
    <definedName name="Goc45x4" localSheetId="1">#REF!</definedName>
    <definedName name="Goc45x4">#REF!</definedName>
    <definedName name="Goc50x5" localSheetId="0">#REF!</definedName>
    <definedName name="Goc50x5" localSheetId="1">#REF!</definedName>
    <definedName name="Goc50x5">#REF!</definedName>
    <definedName name="Goc63x6" localSheetId="0">#REF!</definedName>
    <definedName name="Goc63x6" localSheetId="1">#REF!</definedName>
    <definedName name="Goc63x6">#REF!</definedName>
    <definedName name="Goc75x6" localSheetId="0">#REF!</definedName>
    <definedName name="Goc75x6" localSheetId="1">#REF!</definedName>
    <definedName name="Goc75x6">#REF!</definedName>
    <definedName name="gochongda" localSheetId="0">#REF!</definedName>
    <definedName name="gochongda" localSheetId="1">#REF!</definedName>
    <definedName name="gochongda">#REF!</definedName>
    <definedName name="gonhom4" localSheetId="0">#REF!</definedName>
    <definedName name="gonhom4" localSheetId="1">#REF!</definedName>
    <definedName name="gonhom4">#REF!</definedName>
    <definedName name="govan" localSheetId="11">#REF!</definedName>
    <definedName name="govan">'[2]R&amp;P'!$G$86</definedName>
    <definedName name="govankhuon" localSheetId="0">#REF!</definedName>
    <definedName name="govankhuon" localSheetId="1">#REF!</definedName>
    <definedName name="govankhuon" localSheetId="11">#REF!</definedName>
    <definedName name="govankhuon">#REF!</definedName>
    <definedName name="GPMB" localSheetId="0" hidden="1">{"Offgrid",#N/A,FALSE,"OFFGRID";"Region",#N/A,FALSE,"REGION";"Offgrid -2",#N/A,FALSE,"OFFGRID";"WTP",#N/A,FALSE,"WTP";"WTP -2",#N/A,FALSE,"WTP";"Project",#N/A,FALSE,"PROJECT";"Summary -2",#N/A,FALSE,"SUMMARY"}</definedName>
    <definedName name="GPMB" localSheetId="1" hidden="1">{"Offgrid",#N/A,FALSE,"OFFGRID";"Region",#N/A,FALSE,"REGION";"Offgrid -2",#N/A,FALSE,"OFFGRID";"WTP",#N/A,FALSE,"WTP";"WTP -2",#N/A,FALSE,"WTP";"Project",#N/A,FALSE,"PROJECT";"Summary -2",#N/A,FALSE,"SUMMARY"}</definedName>
    <definedName name="GPMB" localSheetId="11" hidden="1">{"Offgrid",#N/A,FALSE,"OFFGRID";"Region",#N/A,FALSE,"REGION";"Offgrid -2",#N/A,FALSE,"OFFGRID";"WTP",#N/A,FALSE,"WTP";"WTP -2",#N/A,FALSE,"WTP";"Project",#N/A,FALSE,"PROJECT";"Summary -2",#N/A,FALSE,"SUMMARY"}</definedName>
    <definedName name="GPMB" localSheetId="14" hidden="1">{"Offgrid",#N/A,FALSE,"OFFGRID";"Region",#N/A,FALSE,"REGION";"Offgrid -2",#N/A,FALSE,"OFFGRID";"WTP",#N/A,FALSE,"WTP";"WTP -2",#N/A,FALSE,"WTP";"Project",#N/A,FALSE,"PROJECT";"Summary -2",#N/A,FALSE,"SUMMARY"}</definedName>
    <definedName name="GPMB" localSheetId="15" hidden="1">{"Offgrid",#N/A,FALSE,"OFFGRID";"Region",#N/A,FALSE,"REGION";"Offgrid -2",#N/A,FALSE,"OFFGRID";"WTP",#N/A,FALSE,"WTP";"WTP -2",#N/A,FALSE,"WTP";"Project",#N/A,FALSE,"PROJECT";"Summary -2",#N/A,FALSE,"SUMMARY"}</definedName>
    <definedName name="GPMB" localSheetId="16" hidden="1">{"Offgrid",#N/A,FALSE,"OFFGRID";"Region",#N/A,FALSE,"REGION";"Offgrid -2",#N/A,FALSE,"OFFGRID";"WTP",#N/A,FALSE,"WTP";"WTP -2",#N/A,FALSE,"WTP";"Project",#N/A,FALSE,"PROJECT";"Summary -2",#N/A,FALSE,"SUMMARY"}</definedName>
    <definedName name="GPMB" localSheetId="17" hidden="1">{"Offgrid",#N/A,FALSE,"OFFGRID";"Region",#N/A,FALSE,"REGION";"Offgrid -2",#N/A,FALSE,"OFFGRID";"WTP",#N/A,FALSE,"WTP";"WTP -2",#N/A,FALSE,"WTP";"Project",#N/A,FALSE,"PROJECT";"Summary -2",#N/A,FALSE,"SUMMARY"}</definedName>
    <definedName name="GPMB" localSheetId="18" hidden="1">{"Offgrid",#N/A,FALSE,"OFFGRID";"Region",#N/A,FALSE,"REGION";"Offgrid -2",#N/A,FALSE,"OFFGRID";"WTP",#N/A,FALSE,"WTP";"WTP -2",#N/A,FALSE,"WTP";"Project",#N/A,FALSE,"PROJECT";"Summary -2",#N/A,FALSE,"SUMMARY"}</definedName>
    <definedName name="GPMB" localSheetId="19"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0">#REF!</definedName>
    <definedName name="gps" localSheetId="1">#REF!</definedName>
    <definedName name="gps" localSheetId="11">#REF!</definedName>
    <definedName name="gps">#REF!</definedName>
    <definedName name="Gqlda" localSheetId="0">#REF!</definedName>
    <definedName name="Gqlda" localSheetId="1">#REF!</definedName>
    <definedName name="Gqlda" localSheetId="11">#REF!</definedName>
    <definedName name="Gqlda">#REF!</definedName>
    <definedName name="gra" localSheetId="0" hidden="1">{"'Sheet1'!$L$16"}</definedName>
    <definedName name="gra" localSheetId="1" hidden="1">{"'Sheet1'!$L$16"}</definedName>
    <definedName name="gra" localSheetId="11" hidden="1">{"'Sheet1'!$L$16"}</definedName>
    <definedName name="gra" localSheetId="14" hidden="1">{"'Sheet1'!$L$16"}</definedName>
    <definedName name="gra" localSheetId="15" hidden="1">{"'Sheet1'!$L$16"}</definedName>
    <definedName name="gra" localSheetId="16" hidden="1">{"'Sheet1'!$L$16"}</definedName>
    <definedName name="gra" localSheetId="17" hidden="1">{"'Sheet1'!$L$16"}</definedName>
    <definedName name="gra" localSheetId="18" hidden="1">{"'Sheet1'!$L$16"}</definedName>
    <definedName name="gra" localSheetId="19" hidden="1">{"'Sheet1'!$L$16"}</definedName>
    <definedName name="gra" hidden="1">{"'Sheet1'!$L$16"}</definedName>
    <definedName name="grB" localSheetId="0">#REF!</definedName>
    <definedName name="grB" localSheetId="1">#REF!</definedName>
    <definedName name="grB">#REF!</definedName>
    <definedName name="gse" localSheetId="0">#REF!</definedName>
    <definedName name="gse" localSheetId="1">#REF!</definedName>
    <definedName name="gse">#REF!</definedName>
    <definedName name="gt">10%</definedName>
    <definedName name="Gtb" localSheetId="0">#REF!</definedName>
    <definedName name="Gtb" localSheetId="1">#REF!</definedName>
    <definedName name="Gtb" localSheetId="11">#REF!</definedName>
    <definedName name="Gtb">#REF!</definedName>
    <definedName name="gtbtt" localSheetId="0">#REF!</definedName>
    <definedName name="gtbtt" localSheetId="1">#REF!</definedName>
    <definedName name="gtbtt" localSheetId="11">#REF!</definedName>
    <definedName name="gtbtt">#REF!</definedName>
    <definedName name="gtc" localSheetId="0">#REF!</definedName>
    <definedName name="gtc" localSheetId="1">#REF!</definedName>
    <definedName name="gtc" localSheetId="11">#REF!</definedName>
    <definedName name="gtc">#REF!</definedName>
    <definedName name="GTDTCTANG_HT_NC_BD" localSheetId="0">#REF!</definedName>
    <definedName name="GTDTCTANG_HT_NC_BD" localSheetId="1">#REF!</definedName>
    <definedName name="GTDTCTANG_HT_NC_BD">#REF!</definedName>
    <definedName name="GTDTCTANG_HT_NC_KT" localSheetId="0">#REF!</definedName>
    <definedName name="GTDTCTANG_HT_NC_KT" localSheetId="1">#REF!</definedName>
    <definedName name="GTDTCTANG_HT_NC_KT">#REF!</definedName>
    <definedName name="GTDTCTANG_HT_VL_BD" localSheetId="0">#REF!</definedName>
    <definedName name="GTDTCTANG_HT_VL_BD" localSheetId="1">#REF!</definedName>
    <definedName name="GTDTCTANG_HT_VL_BD">#REF!</definedName>
    <definedName name="GTDTCTANG_HT_VL_KT" localSheetId="0">#REF!</definedName>
    <definedName name="GTDTCTANG_HT_VL_KT" localSheetId="1">#REF!</definedName>
    <definedName name="GTDTCTANG_HT_VL_KT">#REF!</definedName>
    <definedName name="GTDTCTANG_NC_BD" localSheetId="0">#REF!</definedName>
    <definedName name="GTDTCTANG_NC_BD" localSheetId="1">#REF!</definedName>
    <definedName name="GTDTCTANG_NC_BD">#REF!</definedName>
    <definedName name="GTDTCTANG_NC_KT" localSheetId="0">#REF!</definedName>
    <definedName name="GTDTCTANG_NC_KT" localSheetId="1">#REF!</definedName>
    <definedName name="GTDTCTANG_NC_KT">#REF!</definedName>
    <definedName name="GTDTCTANG_VL_BD" localSheetId="0">#REF!</definedName>
    <definedName name="GTDTCTANG_VL_BD" localSheetId="1">#REF!</definedName>
    <definedName name="GTDTCTANG_VL_BD">#REF!</definedName>
    <definedName name="GTDTCTANG_VL_KT" localSheetId="0">#REF!</definedName>
    <definedName name="GTDTCTANG_VL_KT" localSheetId="1">#REF!</definedName>
    <definedName name="GTDTCTANG_VL_KT">#REF!</definedName>
    <definedName name="GTDTXL" localSheetId="0">#REF!</definedName>
    <definedName name="GTDTXL" localSheetId="1">#REF!</definedName>
    <definedName name="GTDTXL">#REF!</definedName>
    <definedName name="gthep">1</definedName>
    <definedName name="GTNT1" localSheetId="0">#REF!</definedName>
    <definedName name="GTNT1" localSheetId="1">#REF!</definedName>
    <definedName name="GTNT1" localSheetId="11">#REF!</definedName>
    <definedName name="GTNT1">#REF!</definedName>
    <definedName name="GTNT2" localSheetId="0">#REF!</definedName>
    <definedName name="GTNT2" localSheetId="1">#REF!</definedName>
    <definedName name="GTNT2" localSheetId="11">#REF!</definedName>
    <definedName name="GTNT2">#REF!</definedName>
    <definedName name="GTRI" localSheetId="0">#REF!</definedName>
    <definedName name="GTRI" localSheetId="1">#REF!</definedName>
    <definedName name="GTRI" localSheetId="11">#REF!</definedName>
    <definedName name="GTRI">#REF!</definedName>
    <definedName name="gtst" localSheetId="0">#REF!</definedName>
    <definedName name="gtst" localSheetId="1">#REF!</definedName>
    <definedName name="gtst">#REF!</definedName>
    <definedName name="GTTB" localSheetId="0">#REF!</definedName>
    <definedName name="GTTB" localSheetId="1">#REF!</definedName>
    <definedName name="GTTB">#REF!</definedName>
    <definedName name="GTXL" localSheetId="0">#REF!</definedName>
    <definedName name="GTXL" localSheetId="1">#REF!</definedName>
    <definedName name="GTXL">#REF!</definedName>
    <definedName name="GTXL_1" localSheetId="0">#REF!</definedName>
    <definedName name="GTXL_1" localSheetId="1">#REF!</definedName>
    <definedName name="GTXL_1">#REF!</definedName>
    <definedName name="GTXL3" localSheetId="0">#REF!</definedName>
    <definedName name="GTXL3" localSheetId="1">#REF!</definedName>
    <definedName name="GTXL3">#REF!</definedName>
    <definedName name="GVL_LDT">#N/A</definedName>
    <definedName name="gWst" localSheetId="0">#REF!</definedName>
    <definedName name="gWst" localSheetId="1">#REF!</definedName>
    <definedName name="gWst" localSheetId="11">#REF!</definedName>
    <definedName name="gWst">#REF!</definedName>
    <definedName name="gx" localSheetId="0">#REF!</definedName>
    <definedName name="gx" localSheetId="1">#REF!</definedName>
    <definedName name="gx" localSheetId="11">#REF!</definedName>
    <definedName name="gx">#REF!</definedName>
    <definedName name="Gxd" localSheetId="0">#REF!</definedName>
    <definedName name="Gxd" localSheetId="1">#REF!</definedName>
    <definedName name="Gxd" localSheetId="11">#REF!</definedName>
    <definedName name="Gxd">#REF!</definedName>
    <definedName name="Gxl" localSheetId="0">#REF!</definedName>
    <definedName name="Gxl" localSheetId="1">#REF!</definedName>
    <definedName name="Gxl">#REF!</definedName>
    <definedName name="gxltt" localSheetId="0">#REF!</definedName>
    <definedName name="gxltt" localSheetId="1">#REF!</definedName>
    <definedName name="gxltt">#REF!</definedName>
    <definedName name="gxm" localSheetId="0">#REF!</definedName>
    <definedName name="gxm" localSheetId="1">#REF!</definedName>
    <definedName name="gxm">#REF!</definedName>
    <definedName name="GXMAX" localSheetId="0">#REF!</definedName>
    <definedName name="GXMAX" localSheetId="1">#REF!</definedName>
    <definedName name="GXMAX">#REF!</definedName>
    <definedName name="GXMIN" localSheetId="0">#REF!</definedName>
    <definedName name="GXMIN" localSheetId="1">#REF!</definedName>
    <definedName name="GXMIN">#REF!</definedName>
    <definedName name="GYMAX" localSheetId="0">#REF!</definedName>
    <definedName name="GYMAX" localSheetId="1">#REF!</definedName>
    <definedName name="GYMAX">#REF!</definedName>
    <definedName name="GYMIN" localSheetId="0">#REF!</definedName>
    <definedName name="GYMIN" localSheetId="1">#REF!</definedName>
    <definedName name="GYMIN">#REF!</definedName>
    <definedName name="h" localSheetId="0" hidden="1">{"'Sheet1'!$L$16"}</definedName>
    <definedName name="h" localSheetId="1" hidden="1">{"'Sheet1'!$L$16"}</definedName>
    <definedName name="h" localSheetId="7" hidden="1">{"'Sheet1'!$L$16"}</definedName>
    <definedName name="h" localSheetId="8" hidden="1">{"'Sheet1'!$L$16"}</definedName>
    <definedName name="h" localSheetId="11" hidden="1">{"'Sheet1'!$L$16"}</definedName>
    <definedName name="h" localSheetId="14" hidden="1">{"'Sheet1'!$L$16"}</definedName>
    <definedName name="h" localSheetId="15" hidden="1">{"'Sheet1'!$L$16"}</definedName>
    <definedName name="h" localSheetId="16" hidden="1">{"'Sheet1'!$L$16"}</definedName>
    <definedName name="h" localSheetId="17" hidden="1">{"'Sheet1'!$L$16"}</definedName>
    <definedName name="h" localSheetId="18" hidden="1">{"'Sheet1'!$L$16"}</definedName>
    <definedName name="h" localSheetId="19" hidden="1">{"'Sheet1'!$L$16"}</definedName>
    <definedName name="h" hidden="1">{"'Sheet1'!$L$16"}</definedName>
    <definedName name="H.4" localSheetId="0">#REF!</definedName>
    <definedName name="H.4" localSheetId="1">#REF!</definedName>
    <definedName name="H.4">#REF!</definedName>
    <definedName name="H.5" localSheetId="0">#REF!</definedName>
    <definedName name="H.5" localSheetId="1">#REF!</definedName>
    <definedName name="H.5">#REF!</definedName>
    <definedName name="H.6" localSheetId="0">#REF!</definedName>
    <definedName name="H.6" localSheetId="1">#REF!</definedName>
    <definedName name="H.6">#REF!</definedName>
    <definedName name="H.7" localSheetId="0">#REF!</definedName>
    <definedName name="H.7" localSheetId="1">#REF!</definedName>
    <definedName name="H.7">#REF!</definedName>
    <definedName name="h.8" localSheetId="0">#REF!</definedName>
    <definedName name="h.8" localSheetId="1">#REF!</definedName>
    <definedName name="h.8">#REF!</definedName>
    <definedName name="h.9" localSheetId="0">#REF!</definedName>
    <definedName name="h.9" localSheetId="1">#REF!</definedName>
    <definedName name="h.9">#REF!</definedName>
    <definedName name="h_" localSheetId="0">#REF!</definedName>
    <definedName name="h_" localSheetId="1">#REF!</definedName>
    <definedName name="h_">#REF!</definedName>
    <definedName name="h__" localSheetId="0">#REF!</definedName>
    <definedName name="h__" localSheetId="1">#REF!</definedName>
    <definedName name="h__">#REF!</definedName>
    <definedName name="h_0" localSheetId="0">#REF!</definedName>
    <definedName name="h_0" localSheetId="1">#REF!</definedName>
    <definedName name="h_0">#REF!</definedName>
    <definedName name="H_1" localSheetId="0">#REF!</definedName>
    <definedName name="H_1" localSheetId="1">#REF!</definedName>
    <definedName name="H_1">#REF!</definedName>
    <definedName name="H_2" localSheetId="0">#REF!</definedName>
    <definedName name="H_2" localSheetId="1">#REF!</definedName>
    <definedName name="H_2">#REF!</definedName>
    <definedName name="H_3" localSheetId="0">#REF!</definedName>
    <definedName name="H_3" localSheetId="1">#REF!</definedName>
    <definedName name="H_3">#REF!</definedName>
    <definedName name="H_30" localSheetId="0">#REF!</definedName>
    <definedName name="H_30" localSheetId="1">#REF!</definedName>
    <definedName name="H_30">#REF!</definedName>
    <definedName name="h_d" localSheetId="0">#REF!</definedName>
    <definedName name="h_d" localSheetId="1">#REF!</definedName>
    <definedName name="h_d">#REF!</definedName>
    <definedName name="H_THUCHTHH" localSheetId="0">#REF!</definedName>
    <definedName name="H_THUCHTHH" localSheetId="1">#REF!</definedName>
    <definedName name="H_THUCHTHH">#REF!</definedName>
    <definedName name="H_THUCTT" localSheetId="0">#REF!</definedName>
    <definedName name="H_THUCTT" localSheetId="1">#REF!</definedName>
    <definedName name="H_THUCTT">#REF!</definedName>
    <definedName name="h_xoa" localSheetId="0" hidden="1">{"'Sheet1'!$L$16"}</definedName>
    <definedName name="h_xoa" localSheetId="1" hidden="1">{"'Sheet1'!$L$16"}</definedName>
    <definedName name="h_xoa" localSheetId="7" hidden="1">{"'Sheet1'!$L$16"}</definedName>
    <definedName name="h_xoa" localSheetId="8" hidden="1">{"'Sheet1'!$L$16"}</definedName>
    <definedName name="h_xoa" localSheetId="11" hidden="1">{"'Sheet1'!$L$16"}</definedName>
    <definedName name="h_xoa" localSheetId="14" hidden="1">{"'Sheet1'!$L$16"}</definedName>
    <definedName name="h_xoa" localSheetId="15" hidden="1">{"'Sheet1'!$L$16"}</definedName>
    <definedName name="h_xoa" localSheetId="16" hidden="1">{"'Sheet1'!$L$16"}</definedName>
    <definedName name="h_xoa" localSheetId="17" hidden="1">{"'Sheet1'!$L$16"}</definedName>
    <definedName name="h_xoa" localSheetId="18" hidden="1">{"'Sheet1'!$L$16"}</definedName>
    <definedName name="h_xoa" localSheetId="19" hidden="1">{"'Sheet1'!$L$16"}</definedName>
    <definedName name="h_xoa" hidden="1">{"'Sheet1'!$L$16"}</definedName>
    <definedName name="h_xoa2" localSheetId="0" hidden="1">{"'Sheet1'!$L$16"}</definedName>
    <definedName name="h_xoa2" localSheetId="1" hidden="1">{"'Sheet1'!$L$16"}</definedName>
    <definedName name="h_xoa2" localSheetId="7" hidden="1">{"'Sheet1'!$L$16"}</definedName>
    <definedName name="h_xoa2" localSheetId="8" hidden="1">{"'Sheet1'!$L$16"}</definedName>
    <definedName name="h_xoa2" localSheetId="11" hidden="1">{"'Sheet1'!$L$16"}</definedName>
    <definedName name="h_xoa2" localSheetId="14" hidden="1">{"'Sheet1'!$L$16"}</definedName>
    <definedName name="h_xoa2" localSheetId="15" hidden="1">{"'Sheet1'!$L$16"}</definedName>
    <definedName name="h_xoa2" localSheetId="16" hidden="1">{"'Sheet1'!$L$16"}</definedName>
    <definedName name="h_xoa2" localSheetId="17" hidden="1">{"'Sheet1'!$L$16"}</definedName>
    <definedName name="h_xoa2" localSheetId="18" hidden="1">{"'Sheet1'!$L$16"}</definedName>
    <definedName name="h_xoa2" localSheetId="19" hidden="1">{"'Sheet1'!$L$16"}</definedName>
    <definedName name="h_xoa2" hidden="1">{"'Sheet1'!$L$16"}</definedName>
    <definedName name="h1t" localSheetId="0">#REF!</definedName>
    <definedName name="h1t" localSheetId="1">#REF!</definedName>
    <definedName name="h1t">#REF!</definedName>
    <definedName name="H21dai75" localSheetId="0">#REF!</definedName>
    <definedName name="H21dai75" localSheetId="1">#REF!</definedName>
    <definedName name="H21dai75">#REF!</definedName>
    <definedName name="H21dai9" localSheetId="0">#REF!</definedName>
    <definedName name="H21dai9" localSheetId="1">#REF!</definedName>
    <definedName name="H21dai9">#REF!</definedName>
    <definedName name="H22dai6" localSheetId="0">#REF!</definedName>
    <definedName name="H22dai6" localSheetId="1">#REF!</definedName>
    <definedName name="H22dai6">#REF!</definedName>
    <definedName name="H22dai75" localSheetId="0">#REF!</definedName>
    <definedName name="H22dai75" localSheetId="1">#REF!</definedName>
    <definedName name="H22dai75">#REF!</definedName>
    <definedName name="h2t" localSheetId="0">#REF!</definedName>
    <definedName name="h2t" localSheetId="1">#REF!</definedName>
    <definedName name="h2t">#REF!</definedName>
    <definedName name="h3t" localSheetId="0">#REF!</definedName>
    <definedName name="h3t" localSheetId="1">#REF!</definedName>
    <definedName name="h3t">#REF!</definedName>
    <definedName name="H43dai6" localSheetId="0">#REF!</definedName>
    <definedName name="H43dai6" localSheetId="1">#REF!</definedName>
    <definedName name="H43dai6">#REF!</definedName>
    <definedName name="H43dai75" localSheetId="0">#REF!</definedName>
    <definedName name="H43dai75" localSheetId="1">#REF!</definedName>
    <definedName name="H43dai75">#REF!</definedName>
    <definedName name="H43dai9" localSheetId="0">#REF!</definedName>
    <definedName name="H43dai9" localSheetId="1">#REF!</definedName>
    <definedName name="H43dai9">#REF!</definedName>
    <definedName name="H44dai6" localSheetId="0">#REF!</definedName>
    <definedName name="H44dai6" localSheetId="1">#REF!</definedName>
    <definedName name="H44dai6">#REF!</definedName>
    <definedName name="H44dai75" localSheetId="0">#REF!</definedName>
    <definedName name="H44dai75" localSheetId="1">#REF!</definedName>
    <definedName name="H44dai75">#REF!</definedName>
    <definedName name="H44dai9" localSheetId="0">#REF!</definedName>
    <definedName name="H44dai9" localSheetId="1">#REF!</definedName>
    <definedName name="H44dai9">#REF!</definedName>
    <definedName name="Ha" localSheetId="0">#REF!</definedName>
    <definedName name="Ha" localSheetId="1">#REF!</definedName>
    <definedName name="Ha">#REF!</definedName>
    <definedName name="Hà_Tĩnh" localSheetId="0">#REF!</definedName>
    <definedName name="Hà_Tĩnh" localSheetId="1">#REF!</definedName>
    <definedName name="Hà_Tĩnh">#REF!</definedName>
    <definedName name="hai">#N/A</definedName>
    <definedName name="Hải_Phòng" localSheetId="0">#REF!</definedName>
    <definedName name="Hải_Phòng" localSheetId="1">#REF!</definedName>
    <definedName name="Hải_Phòng" localSheetId="11">#REF!</definedName>
    <definedName name="Hải_Phòng">#REF!</definedName>
    <definedName name="hall1" localSheetId="0">#REF!</definedName>
    <definedName name="hall1" localSheetId="1">#REF!</definedName>
    <definedName name="hall1" localSheetId="11">#REF!</definedName>
    <definedName name="hall1">#REF!</definedName>
    <definedName name="hall2" localSheetId="0">#REF!</definedName>
    <definedName name="hall2" localSheetId="1">#REF!</definedName>
    <definedName name="hall2" localSheetId="11">#REF!</definedName>
    <definedName name="hall2">#REF!</definedName>
    <definedName name="handau10.2" localSheetId="0">#REF!</definedName>
    <definedName name="handau10.2" localSheetId="1">#REF!</definedName>
    <definedName name="handau10.2">#REF!</definedName>
    <definedName name="handau27.5" localSheetId="0">#REF!</definedName>
    <definedName name="handau27.5" localSheetId="1">#REF!</definedName>
    <definedName name="handau27.5">#REF!</definedName>
    <definedName name="handau4" localSheetId="0">#REF!</definedName>
    <definedName name="handau4" localSheetId="1">#REF!</definedName>
    <definedName name="handau4">#REF!</definedName>
    <definedName name="HANG" localSheetId="0" hidden="1">{#N/A,#N/A,FALSE,"Chi tiÆt"}</definedName>
    <definedName name="HANG" localSheetId="1" hidden="1">{#N/A,#N/A,FALSE,"Chi tiÆt"}</definedName>
    <definedName name="HANG" localSheetId="7" hidden="1">{#N/A,#N/A,FALSE,"Chi tiÆt"}</definedName>
    <definedName name="HANG" localSheetId="8" hidden="1">{#N/A,#N/A,FALSE,"Chi tiÆt"}</definedName>
    <definedName name="HANG" localSheetId="11" hidden="1">{#N/A,#N/A,FALSE,"Chi tiÆt"}</definedName>
    <definedName name="HANG" localSheetId="14" hidden="1">{#N/A,#N/A,FALSE,"Chi tiÆt"}</definedName>
    <definedName name="HANG" localSheetId="15" hidden="1">{#N/A,#N/A,FALSE,"Chi tiÆt"}</definedName>
    <definedName name="HANG" localSheetId="16" hidden="1">{#N/A,#N/A,FALSE,"Chi tiÆt"}</definedName>
    <definedName name="HANG" localSheetId="17" hidden="1">{#N/A,#N/A,FALSE,"Chi tiÆt"}</definedName>
    <definedName name="HANG" localSheetId="18" hidden="1">{#N/A,#N/A,FALSE,"Chi tiÆt"}</definedName>
    <definedName name="HANG" localSheetId="19" hidden="1">{#N/A,#N/A,FALSE,"Chi tiÆt"}</definedName>
    <definedName name="HANG" hidden="1">{#N/A,#N/A,FALSE,"Chi tiÆt"}</definedName>
    <definedName name="Hang_muc_khac" localSheetId="0">#REF!</definedName>
    <definedName name="Hang_muc_khac" localSheetId="1">#REF!</definedName>
    <definedName name="Hang_muc_khac" localSheetId="11">#REF!</definedName>
    <definedName name="Hang_muc_khac">#REF!</definedName>
    <definedName name="hanmotchieu40" localSheetId="0">#REF!</definedName>
    <definedName name="hanmotchieu40" localSheetId="1">#REF!</definedName>
    <definedName name="hanmotchieu40" localSheetId="11">#REF!</definedName>
    <definedName name="hanmotchieu40">#REF!</definedName>
    <definedName name="hanmotchieu50" localSheetId="0">#REF!</definedName>
    <definedName name="hanmotchieu50" localSheetId="1">#REF!</definedName>
    <definedName name="hanmotchieu50" localSheetId="11">#REF!</definedName>
    <definedName name="hanmotchieu50">#REF!</definedName>
    <definedName name="hanxang20" localSheetId="0">#REF!</definedName>
    <definedName name="hanxang20" localSheetId="1">#REF!</definedName>
    <definedName name="hanxang20">#REF!</definedName>
    <definedName name="hanxang9" localSheetId="0">#REF!</definedName>
    <definedName name="hanxang9" localSheetId="1">#REF!</definedName>
    <definedName name="hanxang9">#REF!</definedName>
    <definedName name="hanxoaychieu23" localSheetId="0">#REF!</definedName>
    <definedName name="hanxoaychieu23" localSheetId="1">#REF!</definedName>
    <definedName name="hanxoaychieu23">#REF!</definedName>
    <definedName name="hanxoaychieu29.2" localSheetId="0">#REF!</definedName>
    <definedName name="hanxoaychieu29.2" localSheetId="1">#REF!</definedName>
    <definedName name="hanxoaychieu29.2">#REF!</definedName>
    <definedName name="hanxoaychieu33.5" localSheetId="0">#REF!</definedName>
    <definedName name="hanxoaychieu33.5" localSheetId="1">#REF!</definedName>
    <definedName name="hanxoaychieu33.5">#REF!</definedName>
    <definedName name="HapCKVA" localSheetId="0">#REF!</definedName>
    <definedName name="HapCKVA" localSheetId="1">#REF!</definedName>
    <definedName name="HapCKVA">#REF!</definedName>
    <definedName name="HapCKvar" localSheetId="0">#REF!</definedName>
    <definedName name="HapCKvar" localSheetId="1">#REF!</definedName>
    <definedName name="HapCKvar">#REF!</definedName>
    <definedName name="HapCKW" localSheetId="0">#REF!</definedName>
    <definedName name="HapCKW" localSheetId="1">#REF!</definedName>
    <definedName name="HapCKW">#REF!</definedName>
    <definedName name="HapIKVA" localSheetId="0">#REF!</definedName>
    <definedName name="HapIKVA" localSheetId="1">#REF!</definedName>
    <definedName name="HapIKVA">#REF!</definedName>
    <definedName name="HapIKvar" localSheetId="0">#REF!</definedName>
    <definedName name="HapIKvar" localSheetId="1">#REF!</definedName>
    <definedName name="HapIKvar">#REF!</definedName>
    <definedName name="HapIKW" localSheetId="0">#REF!</definedName>
    <definedName name="HapIKW" localSheetId="1">#REF!</definedName>
    <definedName name="HapIKW">#REF!</definedName>
    <definedName name="HapKVA" localSheetId="0">#REF!</definedName>
    <definedName name="HapKVA" localSheetId="1">#REF!</definedName>
    <definedName name="HapKVA">#REF!</definedName>
    <definedName name="HapSKVA" localSheetId="0">#REF!</definedName>
    <definedName name="HapSKVA" localSheetId="1">#REF!</definedName>
    <definedName name="HapSKVA">#REF!</definedName>
    <definedName name="HapSKW" localSheetId="0">#REF!</definedName>
    <definedName name="HapSKW" localSheetId="1">#REF!</definedName>
    <definedName name="HapSKW">#REF!</definedName>
    <definedName name="hb" localSheetId="0">#REF!</definedName>
    <definedName name="hb" localSheetId="1">#REF!</definedName>
    <definedName name="hb">#REF!</definedName>
    <definedName name="hban" localSheetId="0">#REF!</definedName>
    <definedName name="hban" localSheetId="1">#REF!</definedName>
    <definedName name="hban">#REF!</definedName>
    <definedName name="HbHcOnOff" localSheetId="0">#REF!</definedName>
    <definedName name="HbHcOnOff" localSheetId="1">#REF!</definedName>
    <definedName name="HbHcOnOff">#REF!</definedName>
    <definedName name="HBTFF" localSheetId="0">#REF!</definedName>
    <definedName name="HBTFF" localSheetId="1">#REF!</definedName>
    <definedName name="HBTFF">#REF!</definedName>
    <definedName name="hcd" localSheetId="0">#REF!</definedName>
    <definedName name="hcd" localSheetId="1">#REF!</definedName>
    <definedName name="hcd">#REF!</definedName>
    <definedName name="HCM" localSheetId="0">#REF!</definedName>
    <definedName name="HCM" localSheetId="1">#REF!</definedName>
    <definedName name="HCM">#REF!</definedName>
    <definedName name="HCNA" localSheetId="0" hidden="1">{"'Sheet1'!$L$16"}</definedName>
    <definedName name="HCNA" localSheetId="1" hidden="1">{"'Sheet1'!$L$16"}</definedName>
    <definedName name="HCNA" localSheetId="7" hidden="1">{"'Sheet1'!$L$16"}</definedName>
    <definedName name="HCNA" localSheetId="8" hidden="1">{"'Sheet1'!$L$16"}</definedName>
    <definedName name="HCNA" localSheetId="11" hidden="1">{"'Sheet1'!$L$16"}</definedName>
    <definedName name="HCNA" localSheetId="14" hidden="1">{"'Sheet1'!$L$16"}</definedName>
    <definedName name="HCNA" localSheetId="15" hidden="1">{"'Sheet1'!$L$16"}</definedName>
    <definedName name="HCNA" localSheetId="16" hidden="1">{"'Sheet1'!$L$16"}</definedName>
    <definedName name="HCNA" localSheetId="17" hidden="1">{"'Sheet1'!$L$16"}</definedName>
    <definedName name="HCNA" localSheetId="18" hidden="1">{"'Sheet1'!$L$16"}</definedName>
    <definedName name="HCNA" localSheetId="19" hidden="1">{"'Sheet1'!$L$16"}</definedName>
    <definedName name="HCNA" hidden="1">{"'Sheet1'!$L$16"}</definedName>
    <definedName name="hct" localSheetId="0">#REF!</definedName>
    <definedName name="hct" localSheetId="1">#REF!</definedName>
    <definedName name="hct">#REF!</definedName>
    <definedName name="Hdao">0.3</definedName>
    <definedName name="Hdap">5.2</definedName>
    <definedName name="hdi" localSheetId="0">#REF!</definedName>
    <definedName name="hdi" localSheetId="1">#REF!</definedName>
    <definedName name="hdi" localSheetId="11">#REF!</definedName>
    <definedName name="hdi">#REF!</definedName>
    <definedName name="HDVDT" localSheetId="0" hidden="1">#REF!</definedName>
    <definedName name="HDVDT" localSheetId="1" hidden="1">#REF!</definedName>
    <definedName name="HDVDT" localSheetId="14" hidden="1">#REF!</definedName>
    <definedName name="HDVDT" localSheetId="15" hidden="1">#REF!</definedName>
    <definedName name="HDVDT" localSheetId="17" hidden="1">#REF!</definedName>
    <definedName name="HDVDT" localSheetId="18" hidden="1">#REF!</definedName>
    <definedName name="HDVDT" hidden="1">#REF!</definedName>
    <definedName name="He" localSheetId="0">#REF!</definedName>
    <definedName name="He" localSheetId="1">#REF!</definedName>
    <definedName name="He" localSheetId="14">#REF!</definedName>
    <definedName name="He">#REF!</definedName>
    <definedName name="HE_SO_KHO_KHAN_CANG_DAY" localSheetId="0">#REF!</definedName>
    <definedName name="HE_SO_KHO_KHAN_CANG_DAY" localSheetId="1">#REF!</definedName>
    <definedName name="HE_SO_KHO_KHAN_CANG_DAY">#REF!</definedName>
    <definedName name="Heä_soá_laép_xaø_H">1.7</definedName>
    <definedName name="heä_soá_sình_laày" localSheetId="0">#REF!</definedName>
    <definedName name="heä_soá_sình_laày" localSheetId="1">#REF!</definedName>
    <definedName name="heä_soá_sình_laày" localSheetId="11">#REF!</definedName>
    <definedName name="heä_soá_sình_laày">#REF!</definedName>
    <definedName name="height" localSheetId="0">#REF!</definedName>
    <definedName name="height" localSheetId="1">#REF!</definedName>
    <definedName name="height" localSheetId="11">#REF!</definedName>
    <definedName name="height">#REF!</definedName>
    <definedName name="Hello">#N/A</definedName>
    <definedName name="Heso" localSheetId="11">#REF!</definedName>
    <definedName name="Heso">'[14]MT DPin (2)'!$BP$99</definedName>
    <definedName name="hesoC" localSheetId="0">#REF!</definedName>
    <definedName name="hesoC" localSheetId="1">#REF!</definedName>
    <definedName name="hesoC" localSheetId="11">#REF!</definedName>
    <definedName name="hesoC" localSheetId="14">#REF!</definedName>
    <definedName name="hesoC" localSheetId="19">#REF!</definedName>
    <definedName name="hesoC">#REF!</definedName>
    <definedName name="HeSoPhuPhi" localSheetId="0">#REF!</definedName>
    <definedName name="HeSoPhuPhi" localSheetId="1">#REF!</definedName>
    <definedName name="HeSoPhuPhi" localSheetId="14">#REF!</definedName>
    <definedName name="HeSoPhuPhi">#REF!</definedName>
    <definedName name="hfdsh" localSheetId="0" hidden="1">#REF!</definedName>
    <definedName name="hfdsh" localSheetId="1" hidden="1">#REF!</definedName>
    <definedName name="hfdsh" localSheetId="14" hidden="1">#REF!</definedName>
    <definedName name="hfdsh" localSheetId="15" hidden="1">#REF!</definedName>
    <definedName name="hfdsh" localSheetId="17" hidden="1">#REF!</definedName>
    <definedName name="hfdsh" localSheetId="18" hidden="1">#REF!</definedName>
    <definedName name="hfdsh" hidden="1">#REF!</definedName>
    <definedName name="HFFTRB" localSheetId="0">#REF!</definedName>
    <definedName name="HFFTRB" localSheetId="1">#REF!</definedName>
    <definedName name="HFFTRB">#REF!</definedName>
    <definedName name="HFFTSF" localSheetId="0">#REF!</definedName>
    <definedName name="HFFTSF" localSheetId="1">#REF!</definedName>
    <definedName name="HFFTSF">#REF!</definedName>
    <definedName name="hgh" localSheetId="0" hidden="1">{"'Sheet1'!$L$16"}</definedName>
    <definedName name="hgh" localSheetId="1" hidden="1">{"'Sheet1'!$L$16"}</definedName>
    <definedName name="hgh" localSheetId="7" hidden="1">{"'Sheet1'!$L$16"}</definedName>
    <definedName name="hgh" localSheetId="8" hidden="1">{"'Sheet1'!$L$16"}</definedName>
    <definedName name="hgh" localSheetId="11" hidden="1">{"'Sheet1'!$L$16"}</definedName>
    <definedName name="hgh" localSheetId="14" hidden="1">{"'Sheet1'!$L$16"}</definedName>
    <definedName name="hgh" localSheetId="15" hidden="1">{"'Sheet1'!$L$16"}</definedName>
    <definedName name="hgh" localSheetId="16" hidden="1">{"'Sheet1'!$L$16"}</definedName>
    <definedName name="hgh" localSheetId="17" hidden="1">{"'Sheet1'!$L$16"}</definedName>
    <definedName name="hgh" localSheetId="18" hidden="1">{"'Sheet1'!$L$16"}</definedName>
    <definedName name="hgh" localSheetId="19" hidden="1">{"'Sheet1'!$L$16"}</definedName>
    <definedName name="hgh" hidden="1">{"'Sheet1'!$L$16"}</definedName>
    <definedName name="HGLTB" localSheetId="0">#REF!</definedName>
    <definedName name="HGLTB" localSheetId="1">#REF!</definedName>
    <definedName name="HGLTB">#REF!</definedName>
    <definedName name="hh" localSheetId="0">#REF!</definedName>
    <definedName name="hh" localSheetId="1">#REF!</definedName>
    <definedName name="hh" localSheetId="11" hidden="1">{"'Sheet1'!$L$16"}</definedName>
    <definedName name="hh" localSheetId="14" hidden="1">{"'Sheet1'!$L$16"}</definedName>
    <definedName name="hh" localSheetId="15" hidden="1">{"'Sheet1'!$L$16"}</definedName>
    <definedName name="hh" localSheetId="16" hidden="1">{"'Sheet1'!$L$16"}</definedName>
    <definedName name="hh" localSheetId="17" hidden="1">{"'Sheet1'!$L$16"}</definedName>
    <definedName name="hh" localSheetId="18" hidden="1">{"'Sheet1'!$L$16"}</definedName>
    <definedName name="hh" localSheetId="19" hidden="1">{"'Sheet1'!$L$16"}</definedName>
    <definedName name="hh" hidden="1">{"'Sheet1'!$L$16"}</definedName>
    <definedName name="HH10HT" localSheetId="0">#REF!</definedName>
    <definedName name="HH10HT" localSheetId="1">#REF!</definedName>
    <definedName name="HH10HT">#REF!</definedName>
    <definedName name="HH11HT" localSheetId="0">#REF!</definedName>
    <definedName name="HH11HT" localSheetId="1">#REF!</definedName>
    <definedName name="HH11HT">#REF!</definedName>
    <definedName name="HH12HT" localSheetId="0">#REF!</definedName>
    <definedName name="HH12HT" localSheetId="1">#REF!</definedName>
    <definedName name="HH12HT">#REF!</definedName>
    <definedName name="HH13HT" localSheetId="0">#REF!</definedName>
    <definedName name="HH13HT" localSheetId="1">#REF!</definedName>
    <definedName name="HH13HT">#REF!</definedName>
    <definedName name="HH14HT" localSheetId="0">#REF!</definedName>
    <definedName name="HH14HT" localSheetId="1">#REF!</definedName>
    <definedName name="HH14HT">#REF!</definedName>
    <definedName name="HH17HT" localSheetId="0">#REF!</definedName>
    <definedName name="HH17HT" localSheetId="1">#REF!</definedName>
    <definedName name="HH17HT">#REF!</definedName>
    <definedName name="HH18HT" localSheetId="0">#REF!</definedName>
    <definedName name="HH18HT" localSheetId="1">#REF!</definedName>
    <definedName name="HH18HT">#REF!</definedName>
    <definedName name="HH1HT" localSheetId="0">#REF!</definedName>
    <definedName name="HH1HT" localSheetId="1">#REF!</definedName>
    <definedName name="HH1HT">#REF!</definedName>
    <definedName name="HH21HT" localSheetId="0">#REF!</definedName>
    <definedName name="HH21HT" localSheetId="1">#REF!</definedName>
    <definedName name="HH21HT">#REF!</definedName>
    <definedName name="HH22HT" localSheetId="0">#REF!</definedName>
    <definedName name="HH22HT" localSheetId="1">#REF!</definedName>
    <definedName name="HH22HT">#REF!</definedName>
    <definedName name="HH23HT" localSheetId="0">#REF!</definedName>
    <definedName name="HH23HT" localSheetId="1">#REF!</definedName>
    <definedName name="HH23HT">#REF!</definedName>
    <definedName name="HH24HT" localSheetId="0">#REF!</definedName>
    <definedName name="HH24HT" localSheetId="1">#REF!</definedName>
    <definedName name="HH24HT">#REF!</definedName>
    <definedName name="HH25HT" localSheetId="0">#REF!</definedName>
    <definedName name="HH25HT" localSheetId="1">#REF!</definedName>
    <definedName name="HH25HT">#REF!</definedName>
    <definedName name="HH26HT" localSheetId="0">#REF!</definedName>
    <definedName name="HH26HT" localSheetId="1">#REF!</definedName>
    <definedName name="HH26HT">#REF!</definedName>
    <definedName name="HH2HT" localSheetId="0">#REF!</definedName>
    <definedName name="HH2HT" localSheetId="1">#REF!</definedName>
    <definedName name="HH2HT">#REF!</definedName>
    <definedName name="HH3HT" localSheetId="0">#REF!</definedName>
    <definedName name="HH3HT" localSheetId="1">#REF!</definedName>
    <definedName name="HH3HT">#REF!</definedName>
    <definedName name="HH4HT" localSheetId="0">#REF!</definedName>
    <definedName name="HH4HT" localSheetId="1">#REF!</definedName>
    <definedName name="HH4HT">#REF!</definedName>
    <definedName name="HH5HT" localSheetId="0">#REF!</definedName>
    <definedName name="HH5HT" localSheetId="1">#REF!</definedName>
    <definedName name="HH5HT">#REF!</definedName>
    <definedName name="HH6HT" localSheetId="0">#REF!</definedName>
    <definedName name="HH6HT" localSheetId="1">#REF!</definedName>
    <definedName name="HH6HT">#REF!</definedName>
    <definedName name="HH7HT" localSheetId="0">#REF!</definedName>
    <definedName name="HH7HT" localSheetId="1">#REF!</definedName>
    <definedName name="HH7HT">#REF!</definedName>
    <definedName name="HH8HT" localSheetId="0">#REF!</definedName>
    <definedName name="HH8HT" localSheetId="1">#REF!</definedName>
    <definedName name="HH8HT">#REF!</definedName>
    <definedName name="HH9HT" localSheetId="0">#REF!</definedName>
    <definedName name="HH9HT" localSheetId="1">#REF!</definedName>
    <definedName name="HH9HT">#REF!</definedName>
    <definedName name="HHcat" localSheetId="0">#REF!</definedName>
    <definedName name="HHcat" localSheetId="1">#REF!</definedName>
    <definedName name="HHcat">#REF!</definedName>
    <definedName name="HHda" localSheetId="0">#REF!</definedName>
    <definedName name="HHda" localSheetId="1">#REF!</definedName>
    <definedName name="HHda">#REF!</definedName>
    <definedName name="hhhh" localSheetId="0">#REF!</definedName>
    <definedName name="hhhh" localSheetId="1">#REF!</definedName>
    <definedName name="hhhh">#REF!</definedName>
    <definedName name="HHHT" localSheetId="0">#REF!</definedName>
    <definedName name="HHHT" localSheetId="1">#REF!</definedName>
    <definedName name="HHHT">#REF!</definedName>
    <definedName name="HHTT" localSheetId="0">#REF!</definedName>
    <definedName name="HHTT" localSheetId="1">#REF!</definedName>
    <definedName name="HHTT">#REF!</definedName>
    <definedName name="HiddenRows" localSheetId="0" hidden="1">#REF!</definedName>
    <definedName name="HiddenRows" localSheetId="1" hidden="1">#REF!</definedName>
    <definedName name="HiddenRows" localSheetId="15" hidden="1">#REF!</definedName>
    <definedName name="HiddenRows" localSheetId="17" hidden="1">#REF!</definedName>
    <definedName name="HiddenRows" localSheetId="18" hidden="1">#REF!</definedName>
    <definedName name="HiddenRows" hidden="1">#REF!</definedName>
    <definedName name="hien" localSheetId="0">#REF!</definedName>
    <definedName name="hien" localSheetId="1">#REF!</definedName>
    <definedName name="hien">#REF!</definedName>
    <definedName name="HIHIHIHOI" localSheetId="0" hidden="1">{"'Sheet1'!$L$16"}</definedName>
    <definedName name="HIHIHIHOI" localSheetId="1" hidden="1">{"'Sheet1'!$L$16"}</definedName>
    <definedName name="HIHIHIHOI" localSheetId="7" hidden="1">{"'Sheet1'!$L$16"}</definedName>
    <definedName name="HIHIHIHOI" localSheetId="8" hidden="1">{"'Sheet1'!$L$16"}</definedName>
    <definedName name="HIHIHIHOI" localSheetId="11" hidden="1">{"'Sheet1'!$L$16"}</definedName>
    <definedName name="HIHIHIHOI" localSheetId="14" hidden="1">{"'Sheet1'!$L$16"}</definedName>
    <definedName name="HIHIHIHOI" localSheetId="15" hidden="1">{"'Sheet1'!$L$16"}</definedName>
    <definedName name="HIHIHIHOI" localSheetId="16" hidden="1">{"'Sheet1'!$L$16"}</definedName>
    <definedName name="HIHIHIHOI" localSheetId="17" hidden="1">{"'Sheet1'!$L$16"}</definedName>
    <definedName name="HIHIHIHOI" localSheetId="18" hidden="1">{"'Sheet1'!$L$16"}</definedName>
    <definedName name="HIHIHIHOI" localSheetId="19" hidden="1">{"'Sheet1'!$L$16"}</definedName>
    <definedName name="HIHIHIHOI" hidden="1">{"'Sheet1'!$L$16"}</definedName>
    <definedName name="Hinh_thuc" localSheetId="0">#REF!</definedName>
    <definedName name="Hinh_thuc" localSheetId="1">#REF!</definedName>
    <definedName name="Hinh_thuc">"bangtra"</definedName>
    <definedName name="HiÕu" localSheetId="0">#REF!</definedName>
    <definedName name="HiÕu" localSheetId="1">#REF!</definedName>
    <definedName name="HiÕu" localSheetId="11">#REF!</definedName>
    <definedName name="HiÕu">#REF!</definedName>
    <definedName name="HJ" localSheetId="0" hidden="1">{"'Sheet1'!$L$16"}</definedName>
    <definedName name="HJ" localSheetId="1" hidden="1">{"'Sheet1'!$L$16"}</definedName>
    <definedName name="HJ" localSheetId="7" hidden="1">{"'Sheet1'!$L$16"}</definedName>
    <definedName name="HJ" localSheetId="8" hidden="1">{"'Sheet1'!$L$16"}</definedName>
    <definedName name="HJ" localSheetId="11" hidden="1">{"'Sheet1'!$L$16"}</definedName>
    <definedName name="HJ" localSheetId="14" hidden="1">{"'Sheet1'!$L$16"}</definedName>
    <definedName name="HJ" localSheetId="15" hidden="1">{"'Sheet1'!$L$16"}</definedName>
    <definedName name="HJ" localSheetId="16" hidden="1">{"'Sheet1'!$L$16"}</definedName>
    <definedName name="HJ" localSheetId="17" hidden="1">{"'Sheet1'!$L$16"}</definedName>
    <definedName name="HJ" localSheetId="18" hidden="1">{"'Sheet1'!$L$16"}</definedName>
    <definedName name="HJ" localSheetId="19" hidden="1">{"'Sheet1'!$L$16"}</definedName>
    <definedName name="HJ" hidden="1">{"'Sheet1'!$L$16"}</definedName>
    <definedName name="hjjkl" localSheetId="0" hidden="1">{"'Sheet1'!$L$16"}</definedName>
    <definedName name="hjjkl" localSheetId="1" hidden="1">{"'Sheet1'!$L$16"}</definedName>
    <definedName name="hjjkl" localSheetId="11" hidden="1">{"'Sheet1'!$L$16"}</definedName>
    <definedName name="hjjkl" localSheetId="14" hidden="1">{"'Sheet1'!$L$16"}</definedName>
    <definedName name="hjjkl" localSheetId="15" hidden="1">{"'Sheet1'!$L$16"}</definedName>
    <definedName name="hjjkl" localSheetId="16" hidden="1">{"'Sheet1'!$L$16"}</definedName>
    <definedName name="hjjkl" localSheetId="17" hidden="1">{"'Sheet1'!$L$16"}</definedName>
    <definedName name="hjjkl" localSheetId="18" hidden="1">{"'Sheet1'!$L$16"}</definedName>
    <definedName name="hjjkl" localSheetId="19" hidden="1">{"'Sheet1'!$L$16"}</definedName>
    <definedName name="hjjkl" hidden="1">{"'Sheet1'!$L$16"}</definedName>
    <definedName name="hjk" localSheetId="0" hidden="1">{"'Sheet1'!$L$16"}</definedName>
    <definedName name="hjk" localSheetId="1" hidden="1">{"'Sheet1'!$L$16"}</definedName>
    <definedName name="hjk" localSheetId="7" hidden="1">{"'Sheet1'!$L$16"}</definedName>
    <definedName name="hjk" localSheetId="8" hidden="1">{"'Sheet1'!$L$16"}</definedName>
    <definedName name="hjk" localSheetId="11" hidden="1">{"'Sheet1'!$L$16"}</definedName>
    <definedName name="hjk" localSheetId="14" hidden="1">{"'Sheet1'!$L$16"}</definedName>
    <definedName name="hjk" localSheetId="15" hidden="1">{"'Sheet1'!$L$16"}</definedName>
    <definedName name="hjk" localSheetId="16" hidden="1">{"'Sheet1'!$L$16"}</definedName>
    <definedName name="hjk" localSheetId="17" hidden="1">{"'Sheet1'!$L$16"}</definedName>
    <definedName name="hjk" localSheetId="18" hidden="1">{"'Sheet1'!$L$16"}</definedName>
    <definedName name="hjk" localSheetId="19" hidden="1">{"'Sheet1'!$L$16"}</definedName>
    <definedName name="hjk" hidden="1">{"'Sheet1'!$L$16"}</definedName>
    <definedName name="HJKL" localSheetId="0" hidden="1">{"'Sheet1'!$L$16"}</definedName>
    <definedName name="HJKL" localSheetId="1" hidden="1">{"'Sheet1'!$L$16"}</definedName>
    <definedName name="HJKL" localSheetId="7" hidden="1">{"'Sheet1'!$L$16"}</definedName>
    <definedName name="HJKL" localSheetId="8" hidden="1">{"'Sheet1'!$L$16"}</definedName>
    <definedName name="HJKL" localSheetId="11" hidden="1">{"'Sheet1'!$L$16"}</definedName>
    <definedName name="HJKL" localSheetId="14" hidden="1">{"'Sheet1'!$L$16"}</definedName>
    <definedName name="HJKL" localSheetId="15" hidden="1">{"'Sheet1'!$L$16"}</definedName>
    <definedName name="HJKL" localSheetId="16" hidden="1">{"'Sheet1'!$L$16"}</definedName>
    <definedName name="HJKL" localSheetId="17" hidden="1">{"'Sheet1'!$L$16"}</definedName>
    <definedName name="HJKL" localSheetId="18" hidden="1">{"'Sheet1'!$L$16"}</definedName>
    <definedName name="HJKL" localSheetId="19" hidden="1">{"'Sheet1'!$L$16"}</definedName>
    <definedName name="HJKL" hidden="1">{"'Sheet1'!$L$16"}</definedName>
    <definedName name="HM" localSheetId="0">#REF!</definedName>
    <definedName name="HM" localSheetId="1">#REF!</definedName>
    <definedName name="HM">#REF!</definedName>
    <definedName name="HMLK" localSheetId="0">#REF!</definedName>
    <definedName name="HMLK" localSheetId="1">#REF!</definedName>
    <definedName name="HMLK">#REF!</definedName>
    <definedName name="HMNAM" localSheetId="0">#REF!</definedName>
    <definedName name="HMNAM" localSheetId="1">#REF!</definedName>
    <definedName name="HMNAM">#REF!</definedName>
    <definedName name="HMÑK" localSheetId="0">#REF!</definedName>
    <definedName name="HMÑK" localSheetId="1">#REF!</definedName>
    <definedName name="HMÑK">#REF!</definedName>
    <definedName name="HMPS" localSheetId="0">#REF!</definedName>
    <definedName name="HMPS" localSheetId="1">#REF!</definedName>
    <definedName name="HMPS">#REF!</definedName>
    <definedName name="hnhmnm" localSheetId="0" hidden="1">{"'Sheet1'!$L$16"}</definedName>
    <definedName name="hnhmnm" localSheetId="1" hidden="1">{"'Sheet1'!$L$16"}</definedName>
    <definedName name="hnhmnm" localSheetId="7" hidden="1">{"'Sheet1'!$L$16"}</definedName>
    <definedName name="hnhmnm" localSheetId="8" hidden="1">{"'Sheet1'!$L$16"}</definedName>
    <definedName name="hnhmnm" localSheetId="11" hidden="1">{"'Sheet1'!$L$16"}</definedName>
    <definedName name="hnhmnm" localSheetId="14" hidden="1">{"'Sheet1'!$L$16"}</definedName>
    <definedName name="hnhmnm" localSheetId="15" hidden="1">{"'Sheet1'!$L$16"}</definedName>
    <definedName name="hnhmnm" localSheetId="16" hidden="1">{"'Sheet1'!$L$16"}</definedName>
    <definedName name="hnhmnm" localSheetId="17" hidden="1">{"'Sheet1'!$L$16"}</definedName>
    <definedName name="hnhmnm" localSheetId="18" hidden="1">{"'Sheet1'!$L$16"}</definedName>
    <definedName name="hnhmnm" localSheetId="19" hidden="1">{"'Sheet1'!$L$16"}</definedName>
    <definedName name="hnhmnm" hidden="1">{"'Sheet1'!$L$16"}</definedName>
    <definedName name="hnm" localSheetId="0" hidden="1">{"Offgrid",#N/A,FALSE,"OFFGRID";"Region",#N/A,FALSE,"REGION";"Offgrid -2",#N/A,FALSE,"OFFGRID";"WTP",#N/A,FALSE,"WTP";"WTP -2",#N/A,FALSE,"WTP";"Project",#N/A,FALSE,"PROJECT";"Summary -2",#N/A,FALSE,"SUMMARY"}</definedName>
    <definedName name="hnm" localSheetId="1" hidden="1">{"Offgrid",#N/A,FALSE,"OFFGRID";"Region",#N/A,FALSE,"REGION";"Offgrid -2",#N/A,FALSE,"OFFGRID";"WTP",#N/A,FALSE,"WTP";"WTP -2",#N/A,FALSE,"WTP";"Project",#N/A,FALSE,"PROJECT";"Summary -2",#N/A,FALSE,"SUMMARY"}</definedName>
    <definedName name="hnm" localSheetId="7" hidden="1">{"Offgrid",#N/A,FALSE,"OFFGRID";"Region",#N/A,FALSE,"REGION";"Offgrid -2",#N/A,FALSE,"OFFGRID";"WTP",#N/A,FALSE,"WTP";"WTP -2",#N/A,FALSE,"WTP";"Project",#N/A,FALSE,"PROJECT";"Summary -2",#N/A,FALSE,"SUMMARY"}</definedName>
    <definedName name="hnm" localSheetId="8" hidden="1">{"Offgrid",#N/A,FALSE,"OFFGRID";"Region",#N/A,FALSE,"REGION";"Offgrid -2",#N/A,FALSE,"OFFGRID";"WTP",#N/A,FALSE,"WTP";"WTP -2",#N/A,FALSE,"WTP";"Project",#N/A,FALSE,"PROJECT";"Summary -2",#N/A,FALSE,"SUMMARY"}</definedName>
    <definedName name="hnm" localSheetId="11" hidden="1">{"Offgrid",#N/A,FALSE,"OFFGRID";"Region",#N/A,FALSE,"REGION";"Offgrid -2",#N/A,FALSE,"OFFGRID";"WTP",#N/A,FALSE,"WTP";"WTP -2",#N/A,FALSE,"WTP";"Project",#N/A,FALSE,"PROJECT";"Summary -2",#N/A,FALSE,"SUMMARY"}</definedName>
    <definedName name="hnm" localSheetId="14" hidden="1">{"Offgrid",#N/A,FALSE,"OFFGRID";"Region",#N/A,FALSE,"REGION";"Offgrid -2",#N/A,FALSE,"OFFGRID";"WTP",#N/A,FALSE,"WTP";"WTP -2",#N/A,FALSE,"WTP";"Project",#N/A,FALSE,"PROJECT";"Summary -2",#N/A,FALSE,"SUMMARY"}</definedName>
    <definedName name="hnm" localSheetId="15" hidden="1">{"Offgrid",#N/A,FALSE,"OFFGRID";"Region",#N/A,FALSE,"REGION";"Offgrid -2",#N/A,FALSE,"OFFGRID";"WTP",#N/A,FALSE,"WTP";"WTP -2",#N/A,FALSE,"WTP";"Project",#N/A,FALSE,"PROJECT";"Summary -2",#N/A,FALSE,"SUMMARY"}</definedName>
    <definedName name="hnm" localSheetId="16" hidden="1">{"Offgrid",#N/A,FALSE,"OFFGRID";"Region",#N/A,FALSE,"REGION";"Offgrid -2",#N/A,FALSE,"OFFGRID";"WTP",#N/A,FALSE,"WTP";"WTP -2",#N/A,FALSE,"WTP";"Project",#N/A,FALSE,"PROJECT";"Summary -2",#N/A,FALSE,"SUMMARY"}</definedName>
    <definedName name="hnm" localSheetId="17" hidden="1">{"Offgrid",#N/A,FALSE,"OFFGRID";"Region",#N/A,FALSE,"REGION";"Offgrid -2",#N/A,FALSE,"OFFGRID";"WTP",#N/A,FALSE,"WTP";"WTP -2",#N/A,FALSE,"WTP";"Project",#N/A,FALSE,"PROJECT";"Summary -2",#N/A,FALSE,"SUMMARY"}</definedName>
    <definedName name="hnm" localSheetId="18" hidden="1">{"Offgrid",#N/A,FALSE,"OFFGRID";"Region",#N/A,FALSE,"REGION";"Offgrid -2",#N/A,FALSE,"OFFGRID";"WTP",#N/A,FALSE,"WTP";"WTP -2",#N/A,FALSE,"WTP";"Project",#N/A,FALSE,"PROJECT";"Summary -2",#N/A,FALSE,"SUMMARY"}</definedName>
    <definedName name="hnm" localSheetId="19" hidden="1">{"Offgrid",#N/A,FALSE,"OFFGRID";"Region",#N/A,FALSE,"REGION";"Offgrid -2",#N/A,FALSE,"OFFGRID";"WTP",#N/A,FALSE,"WTP";"WTP -2",#N/A,FALSE,"WTP";"Project",#N/A,FALSE,"PROJECT";"Summary -2",#N/A,FALSE,"SUMMARY"}</definedName>
    <definedName name="hnm" hidden="1">{"Offgrid",#N/A,FALSE,"OFFGRID";"Region",#N/A,FALSE,"REGION";"Offgrid -2",#N/A,FALSE,"OFFGRID";"WTP",#N/A,FALSE,"WTP";"WTP -2",#N/A,FALSE,"WTP";"Project",#N/A,FALSE,"PROJECT";"Summary -2",#N/A,FALSE,"SUMMARY"}</definedName>
    <definedName name="ho" localSheetId="0">#REF!</definedName>
    <definedName name="ho" localSheetId="1">#REF!</definedName>
    <definedName name="ho" localSheetId="11">#REF!</definedName>
    <definedName name="ho">#REF!</definedName>
    <definedName name="hoc">55000</definedName>
    <definedName name="HoI" localSheetId="0">#REF!</definedName>
    <definedName name="HoI" localSheetId="1">#REF!</definedName>
    <definedName name="HoI" localSheetId="11">#REF!</definedName>
    <definedName name="HoI">#REF!</definedName>
    <definedName name="HoII" localSheetId="0">#REF!</definedName>
    <definedName name="HoII" localSheetId="1">#REF!</definedName>
    <definedName name="HoII" localSheetId="11">#REF!</definedName>
    <definedName name="HoII">#REF!</definedName>
    <definedName name="HoIII" localSheetId="0">#REF!</definedName>
    <definedName name="HoIII" localSheetId="1">#REF!</definedName>
    <definedName name="HoIII" localSheetId="11">#REF!</definedName>
    <definedName name="HoIII">#REF!</definedName>
    <definedName name="holan" localSheetId="0">#REF!</definedName>
    <definedName name="holan" localSheetId="1">#REF!</definedName>
    <definedName name="holan">#REF!</definedName>
    <definedName name="HOME_MANP" localSheetId="0">#REF!</definedName>
    <definedName name="HOME_MANP" localSheetId="1">#REF!</definedName>
    <definedName name="HOME_MANP">#REF!</definedName>
    <definedName name="HOMEOFFICE_COST" localSheetId="0">#REF!</definedName>
    <definedName name="HOMEOFFICE_COST" localSheetId="1">#REF!</definedName>
    <definedName name="HOMEOFFICE_COST">#REF!</definedName>
    <definedName name="Hong" localSheetId="0" hidden="1">{"'Sheet1'!$L$16"}</definedName>
    <definedName name="Hong" localSheetId="1" hidden="1">{"'Sheet1'!$L$16"}</definedName>
    <definedName name="Hong" localSheetId="11" hidden="1">{"'Sheet1'!$L$16"}</definedName>
    <definedName name="Hong" localSheetId="14" hidden="1">{"'Sheet1'!$L$16"}</definedName>
    <definedName name="Hong" localSheetId="15" hidden="1">{"'Sheet1'!$L$16"}</definedName>
    <definedName name="Hong" localSheetId="16" hidden="1">{"'Sheet1'!$L$16"}</definedName>
    <definedName name="Hong" localSheetId="17" hidden="1">{"'Sheet1'!$L$16"}</definedName>
    <definedName name="Hong" localSheetId="18" hidden="1">{"'Sheet1'!$L$16"}</definedName>
    <definedName name="Hong" localSheetId="19" hidden="1">{"'Sheet1'!$L$16"}</definedName>
    <definedName name="Hong" hidden="1">{"'Sheet1'!$L$16"}</definedName>
    <definedName name="hoten" localSheetId="0">#REF!</definedName>
    <definedName name="hoten" localSheetId="1">#REF!</definedName>
    <definedName name="hoten">#REF!</definedName>
    <definedName name="hotrongcay" localSheetId="0">#REF!</definedName>
    <definedName name="hotrongcay" localSheetId="1">#REF!</definedName>
    <definedName name="hotrongcay">#REF!</definedName>
    <definedName name="Hoü_vaì_tãn" localSheetId="0">#REF!</definedName>
    <definedName name="Hoü_vaì_tãn" localSheetId="1">#REF!</definedName>
    <definedName name="Hoü_vaì_tãn">#REF!</definedName>
    <definedName name="hs">3.36</definedName>
    <definedName name="hs_" localSheetId="0">#REF!</definedName>
    <definedName name="hs_" localSheetId="1">#REF!</definedName>
    <definedName name="hs_" localSheetId="11">#REF!</definedName>
    <definedName name="hs_">#REF!</definedName>
    <definedName name="HS_may" localSheetId="0">#REF!</definedName>
    <definedName name="HS_may" localSheetId="1">#REF!</definedName>
    <definedName name="HS_may" localSheetId="11">#REF!</definedName>
    <definedName name="HS_may">#REF!</definedName>
    <definedName name="Hsc" localSheetId="0">#REF!</definedName>
    <definedName name="Hsc" localSheetId="1">#REF!</definedName>
    <definedName name="Hsc" localSheetId="11">#REF!</definedName>
    <definedName name="Hsc">#REF!</definedName>
    <definedName name="HSCG" localSheetId="0">#REF!</definedName>
    <definedName name="HSCG" localSheetId="1">#REF!</definedName>
    <definedName name="HSCG">#REF!</definedName>
    <definedName name="HSCT3">0.1</definedName>
    <definedName name="hsd" localSheetId="0">#REF!</definedName>
    <definedName name="hsd" localSheetId="1">#REF!</definedName>
    <definedName name="hsd" localSheetId="11">#REF!</definedName>
    <definedName name="hsd">#REF!</definedName>
    <definedName name="hsdc" localSheetId="0">#REF!</definedName>
    <definedName name="hsdc" localSheetId="1">#REF!</definedName>
    <definedName name="hsdc" localSheetId="11">#REF!</definedName>
    <definedName name="hsdc">#REF!</definedName>
    <definedName name="hsdc1" localSheetId="0">#REF!</definedName>
    <definedName name="hsdc1" localSheetId="1">#REF!</definedName>
    <definedName name="hsdc1" localSheetId="11">#REF!</definedName>
    <definedName name="hsdc1">#REF!</definedName>
    <definedName name="HSDN">2.5</definedName>
    <definedName name="HSFTRB" localSheetId="0">#REF!</definedName>
    <definedName name="HSFTRB" localSheetId="1">#REF!</definedName>
    <definedName name="HSFTRB">#REF!</definedName>
    <definedName name="HSGG">#N/A</definedName>
    <definedName name="HSHH" localSheetId="0">#REF!</definedName>
    <definedName name="HSHH" localSheetId="1">#REF!</definedName>
    <definedName name="HSHH" localSheetId="11">#REF!</definedName>
    <definedName name="HSHH">#REF!</definedName>
    <definedName name="HSHHUT" localSheetId="0">#REF!</definedName>
    <definedName name="HSHHUT" localSheetId="1">#REF!</definedName>
    <definedName name="HSHHUT" localSheetId="11">#REF!</definedName>
    <definedName name="HSHHUT">#REF!</definedName>
    <definedName name="hsk" localSheetId="0">#REF!</definedName>
    <definedName name="hsk" localSheetId="1">#REF!</definedName>
    <definedName name="hsk" localSheetId="11">#REF!</definedName>
    <definedName name="hsk">#REF!</definedName>
    <definedName name="HSKK35" localSheetId="0">#REF!</definedName>
    <definedName name="HSKK35" localSheetId="1">#REF!</definedName>
    <definedName name="HSKK35">#REF!</definedName>
    <definedName name="HSLX" localSheetId="0">#REF!</definedName>
    <definedName name="HSLX" localSheetId="1">#REF!</definedName>
    <definedName name="HSLX">#REF!</definedName>
    <definedName name="HSLXH">1.7</definedName>
    <definedName name="HSLXP" localSheetId="0">#REF!</definedName>
    <definedName name="HSLXP" localSheetId="1">#REF!</definedName>
    <definedName name="HSLXP" localSheetId="11">#REF!</definedName>
    <definedName name="HSLXP">#REF!</definedName>
    <definedName name="hsm">1.4</definedName>
    <definedName name="hsn">0.5</definedName>
    <definedName name="hsnc_cau">1.626</definedName>
    <definedName name="hsnc_cau2">1.626</definedName>
    <definedName name="hsnc_d">1.6356</definedName>
    <definedName name="hsnc_d2">1.6356</definedName>
    <definedName name="HSSL" localSheetId="0">#REF!</definedName>
    <definedName name="HSSL" localSheetId="1">#REF!</definedName>
    <definedName name="HSSL" localSheetId="11">#REF!</definedName>
    <definedName name="HSSL">#REF!</definedName>
    <definedName name="hßm4" localSheetId="0">#REF!</definedName>
    <definedName name="hßm4" localSheetId="1">#REF!</definedName>
    <definedName name="hßm4" localSheetId="11">#REF!</definedName>
    <definedName name="hßm4">#REF!</definedName>
    <definedName name="hstb" localSheetId="0">#REF!</definedName>
    <definedName name="hstb" localSheetId="1">#REF!</definedName>
    <definedName name="hstb" localSheetId="11">#REF!</definedName>
    <definedName name="hstb">#REF!</definedName>
    <definedName name="hstdtk" localSheetId="0">#REF!</definedName>
    <definedName name="hstdtk" localSheetId="1">#REF!</definedName>
    <definedName name="hstdtk">#REF!</definedName>
    <definedName name="HSTH" localSheetId="11">#REF!</definedName>
    <definedName name="HSTH" localSheetId="14">#REF!</definedName>
    <definedName name="HSTH">'[10]BANCO (3)'!$K$122</definedName>
    <definedName name="hsthep" localSheetId="0">#REF!</definedName>
    <definedName name="hsthep" localSheetId="1">#REF!</definedName>
    <definedName name="hsthep" localSheetId="11">#REF!</definedName>
    <definedName name="hsthep" localSheetId="14">#REF!</definedName>
    <definedName name="hsthep" localSheetId="19">#REF!</definedName>
    <definedName name="hsthep">#REF!</definedName>
    <definedName name="hsUd" localSheetId="0">#REF!</definedName>
    <definedName name="hsUd" localSheetId="1">#REF!</definedName>
    <definedName name="hsUd" localSheetId="14">#REF!</definedName>
    <definedName name="hsUd">#REF!</definedName>
    <definedName name="HSVC1" localSheetId="0">#REF!</definedName>
    <definedName name="HSVC1" localSheetId="1">#REF!</definedName>
    <definedName name="HSVC1" localSheetId="14">#REF!</definedName>
    <definedName name="HSVC1">#REF!</definedName>
    <definedName name="HSVC2" localSheetId="0">#REF!</definedName>
    <definedName name="HSVC2" localSheetId="1">#REF!</definedName>
    <definedName name="HSVC2">#REF!</definedName>
    <definedName name="HSVC3" localSheetId="0">#REF!</definedName>
    <definedName name="HSVC3" localSheetId="1">#REF!</definedName>
    <definedName name="HSVC3">#REF!</definedName>
    <definedName name="hsvl" localSheetId="0">#REF!</definedName>
    <definedName name="hsvl" localSheetId="1">#REF!</definedName>
    <definedName name="hsvl">1</definedName>
    <definedName name="hsvl2">1</definedName>
    <definedName name="HT" localSheetId="0">#REF!</definedName>
    <definedName name="HT" localSheetId="1">#REF!</definedName>
    <definedName name="HT" localSheetId="11">#REF!</definedName>
    <definedName name="HT">#REF!</definedName>
    <definedName name="HTHH" localSheetId="0">#REF!</definedName>
    <definedName name="HTHH" localSheetId="1">#REF!</definedName>
    <definedName name="HTHH" localSheetId="11">#REF!</definedName>
    <definedName name="HTHH">#REF!</definedName>
    <definedName name="htlm" localSheetId="0" hidden="1">{"'Sheet1'!$L$16"}</definedName>
    <definedName name="htlm" localSheetId="1" hidden="1">{"'Sheet1'!$L$16"}</definedName>
    <definedName name="htlm" localSheetId="7" hidden="1">{"'Sheet1'!$L$16"}</definedName>
    <definedName name="htlm" localSheetId="8" hidden="1">{"'Sheet1'!$L$16"}</definedName>
    <definedName name="htlm" localSheetId="11" hidden="1">{"'Sheet1'!$L$16"}</definedName>
    <definedName name="htlm" localSheetId="14" hidden="1">{"'Sheet1'!$L$16"}</definedName>
    <definedName name="htlm" localSheetId="15" hidden="1">{"'Sheet1'!$L$16"}</definedName>
    <definedName name="htlm" localSheetId="16" hidden="1">{"'Sheet1'!$L$16"}</definedName>
    <definedName name="htlm" localSheetId="17" hidden="1">{"'Sheet1'!$L$16"}</definedName>
    <definedName name="htlm" localSheetId="18" hidden="1">{"'Sheet1'!$L$16"}</definedName>
    <definedName name="htlm" localSheetId="19"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localSheetId="7" hidden="1">{"'Sheet1'!$L$16"}</definedName>
    <definedName name="HTML_Control" localSheetId="8" hidden="1">{"'Sheet1'!$L$16"}</definedName>
    <definedName name="HTML_Control" localSheetId="11" hidden="1">{"'Sheet1'!$L$16"}</definedName>
    <definedName name="HTML_Control" localSheetId="14" hidden="1">{"'Sheet1'!$L$16"}</definedName>
    <definedName name="HTML_Control" localSheetId="15" hidden="1">{"'Sheet1'!$L$16"}</definedName>
    <definedName name="HTML_Control" localSheetId="16" hidden="1">{"'Sheet1'!$L$16"}</definedName>
    <definedName name="HTML_Control" localSheetId="17" hidden="1">{"'Sheet1'!$L$16"}</definedName>
    <definedName name="HTML_Control" localSheetId="18" hidden="1">{"'Sheet1'!$L$16"}</definedName>
    <definedName name="HTML_Control" localSheetId="19" hidden="1">{"'Sheet1'!$L$16"}</definedName>
    <definedName name="HTML_Control" hidden="1">{"'Sheet1'!$L$16"}</definedName>
    <definedName name="html_control_xoa2" localSheetId="0" hidden="1">{"'Sheet1'!$L$16"}</definedName>
    <definedName name="html_control_xoa2" localSheetId="1" hidden="1">{"'Sheet1'!$L$16"}</definedName>
    <definedName name="html_control_xoa2" localSheetId="7" hidden="1">{"'Sheet1'!$L$16"}</definedName>
    <definedName name="html_control_xoa2" localSheetId="8" hidden="1">{"'Sheet1'!$L$16"}</definedName>
    <definedName name="html_control_xoa2" localSheetId="11" hidden="1">{"'Sheet1'!$L$16"}</definedName>
    <definedName name="html_control_xoa2" localSheetId="14" hidden="1">{"'Sheet1'!$L$16"}</definedName>
    <definedName name="html_control_xoa2" localSheetId="15" hidden="1">{"'Sheet1'!$L$16"}</definedName>
    <definedName name="html_control_xoa2" localSheetId="16" hidden="1">{"'Sheet1'!$L$16"}</definedName>
    <definedName name="html_control_xoa2" localSheetId="17" hidden="1">{"'Sheet1'!$L$16"}</definedName>
    <definedName name="html_control_xoa2" localSheetId="18" hidden="1">{"'Sheet1'!$L$16"}</definedName>
    <definedName name="html_control_xoa2" localSheetId="19"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localSheetId="11" hidden="1">"C:\2689\Q\國內\00q3961台化龍德PTA3建造\MyHTML.htm"</definedName>
    <definedName name="HTML_PathFile" localSheetId="14" hidden="1">"C:\2689\Q\??\00q3961????PTA3??\MyHTML.htm"</definedName>
    <definedName name="HTML_PathFile" localSheetId="15" hidden="1">"C:\2689\Q\國內\00q3961台化龍德PTA3建造\MyHTML.htm"</definedName>
    <definedName name="HTML_PathFile" hidden="1">"C:\2689\Q\??\00q3961????PTA3??\MyHTML.htm"</definedName>
    <definedName name="HTML_Title" hidden="1">"00Q3961-SUM"</definedName>
    <definedName name="HTMT" localSheetId="0" hidden="1">{"'Sheet1'!$L$16"}</definedName>
    <definedName name="HTMT" localSheetId="1" hidden="1">{"'Sheet1'!$L$16"}</definedName>
    <definedName name="HTMT" localSheetId="11" hidden="1">{"'Sheet1'!$L$16"}</definedName>
    <definedName name="HTMT" localSheetId="14" hidden="1">{"'Sheet1'!$L$16"}</definedName>
    <definedName name="HTMT" localSheetId="15" hidden="1">{"'Sheet1'!$L$16"}</definedName>
    <definedName name="HTMT" localSheetId="16" hidden="1">{"'Sheet1'!$L$16"}</definedName>
    <definedName name="HTMT" localSheetId="17" hidden="1">{"'Sheet1'!$L$16"}</definedName>
    <definedName name="HTMT" localSheetId="18" hidden="1">{"'Sheet1'!$L$16"}</definedName>
    <definedName name="HTMT" localSheetId="19" hidden="1">{"'Sheet1'!$L$16"}</definedName>
    <definedName name="HTMT" hidden="1">{"'Sheet1'!$L$16"}</definedName>
    <definedName name="HTMT1" localSheetId="0" hidden="1">{#N/A,#N/A,FALSE,"Sheet1"}</definedName>
    <definedName name="HTMT1" localSheetId="1" hidden="1">{#N/A,#N/A,FALSE,"Sheet1"}</definedName>
    <definedName name="HTMT1" localSheetId="11" hidden="1">{#N/A,#N/A,FALSE,"Sheet1"}</definedName>
    <definedName name="HTMT1" localSheetId="14" hidden="1">{#N/A,#N/A,FALSE,"Sheet1"}</definedName>
    <definedName name="HTMT1" localSheetId="15" hidden="1">{#N/A,#N/A,FALSE,"Sheet1"}</definedName>
    <definedName name="HTMT1" localSheetId="16" hidden="1">{#N/A,#N/A,FALSE,"Sheet1"}</definedName>
    <definedName name="HTMT1" localSheetId="17" hidden="1">{#N/A,#N/A,FALSE,"Sheet1"}</definedName>
    <definedName name="HTMT1" localSheetId="18" hidden="1">{#N/A,#N/A,FALSE,"Sheet1"}</definedName>
    <definedName name="HTMT1" localSheetId="19" hidden="1">{#N/A,#N/A,FALSE,"Sheet1"}</definedName>
    <definedName name="HTMT1" hidden="1">{#N/A,#N/A,FALSE,"Sheet1"}</definedName>
    <definedName name="HTNC" localSheetId="0">#REF!</definedName>
    <definedName name="HTNC" localSheetId="1">#REF!</definedName>
    <definedName name="HTNC" localSheetId="11">#REF!</definedName>
    <definedName name="HTNC">#REF!</definedName>
    <definedName name="htrhrt" localSheetId="0" hidden="1">{"'Sheet1'!$L$16"}</definedName>
    <definedName name="htrhrt" localSheetId="1" hidden="1">{"'Sheet1'!$L$16"}</definedName>
    <definedName name="htrhrt" localSheetId="11" hidden="1">{"'Sheet1'!$L$16"}</definedName>
    <definedName name="htrhrt" localSheetId="14" hidden="1">{"'Sheet1'!$L$16"}</definedName>
    <definedName name="htrhrt" localSheetId="15" hidden="1">{"'Sheet1'!$L$16"}</definedName>
    <definedName name="htrhrt" localSheetId="16" hidden="1">{"'Sheet1'!$L$16"}</definedName>
    <definedName name="htrhrt" localSheetId="17" hidden="1">{"'Sheet1'!$L$16"}</definedName>
    <definedName name="htrhrt" localSheetId="18" hidden="1">{"'Sheet1'!$L$16"}</definedName>
    <definedName name="htrhrt" localSheetId="19" hidden="1">{"'Sheet1'!$L$16"}</definedName>
    <definedName name="htrhrt" hidden="1">{"'Sheet1'!$L$16"}</definedName>
    <definedName name="HTVC" localSheetId="0">#REF!</definedName>
    <definedName name="HTVC" localSheetId="1">#REF!</definedName>
    <definedName name="HTVC">#REF!</definedName>
    <definedName name="HTVL" localSheetId="0">#REF!</definedName>
    <definedName name="HTVL" localSheetId="1">#REF!</definedName>
    <definedName name="HTVL">#REF!</definedName>
    <definedName name="hu" localSheetId="0" hidden="1">{"'Sheet1'!$L$16"}</definedName>
    <definedName name="hu" localSheetId="1" hidden="1">{"'Sheet1'!$L$16"}</definedName>
    <definedName name="hu" localSheetId="7" hidden="1">{"'Sheet1'!$L$16"}</definedName>
    <definedName name="hu" localSheetId="8" hidden="1">{"'Sheet1'!$L$16"}</definedName>
    <definedName name="hu" localSheetId="11" hidden="1">{"'Sheet1'!$L$16"}</definedName>
    <definedName name="hu" localSheetId="14" hidden="1">{"'Sheet1'!$L$16"}</definedName>
    <definedName name="hu" localSheetId="15" hidden="1">{"'Sheet1'!$L$16"}</definedName>
    <definedName name="hu" localSheetId="16" hidden="1">{"'Sheet1'!$L$16"}</definedName>
    <definedName name="hu" localSheetId="17" hidden="1">{"'Sheet1'!$L$16"}</definedName>
    <definedName name="hu" localSheetId="18" hidden="1">{"'Sheet1'!$L$16"}</definedName>
    <definedName name="hu" localSheetId="19" hidden="1">{"'Sheet1'!$L$16"}</definedName>
    <definedName name="hu" hidden="1">{"'Sheet1'!$L$16"}</definedName>
    <definedName name="HUB" localSheetId="0">#REF!</definedName>
    <definedName name="HUB" localSheetId="1">#REF!</definedName>
    <definedName name="HUB">#REF!</definedName>
    <definedName name="hui" localSheetId="0" hidden="1">{"'Sheet1'!$L$16"}</definedName>
    <definedName name="hui" localSheetId="1" hidden="1">{"'Sheet1'!$L$16"}</definedName>
    <definedName name="hui" localSheetId="11" hidden="1">{"'Sheet1'!$L$16"}</definedName>
    <definedName name="hui" localSheetId="14" hidden="1">{"'Sheet1'!$L$16"}</definedName>
    <definedName name="hui" localSheetId="15" hidden="1">{"'Sheet1'!$L$16"}</definedName>
    <definedName name="hui" localSheetId="16" hidden="1">{"'Sheet1'!$L$16"}</definedName>
    <definedName name="hui" localSheetId="17" hidden="1">{"'Sheet1'!$L$16"}</definedName>
    <definedName name="hui" localSheetId="18" hidden="1">{"'Sheet1'!$L$16"}</definedName>
    <definedName name="hui" localSheetId="19" hidden="1">{"'Sheet1'!$L$16"}</definedName>
    <definedName name="hui" hidden="1">{"'Sheet1'!$L$16"}</definedName>
    <definedName name="hung" localSheetId="0" hidden="1">{"'Sheet1'!$L$16"}</definedName>
    <definedName name="hung" localSheetId="1" hidden="1">{"'Sheet1'!$L$16"}</definedName>
    <definedName name="hung" localSheetId="7" hidden="1">{"'Sheet1'!$L$16"}</definedName>
    <definedName name="hung" localSheetId="8" hidden="1">{"'Sheet1'!$L$16"}</definedName>
    <definedName name="hung" localSheetId="11" hidden="1">{"'Sheet1'!$L$16"}</definedName>
    <definedName name="hung" localSheetId="14" hidden="1">{"'Sheet1'!$L$16"}</definedName>
    <definedName name="hung" localSheetId="19" hidden="1">{"'Sheet1'!$L$16"}</definedName>
    <definedName name="hung" hidden="1">{"'Sheet1'!$L$16"}</definedName>
    <definedName name="HUU" localSheetId="0" hidden="1">{"'Sheet1'!$L$16"}</definedName>
    <definedName name="HUU" localSheetId="1" hidden="1">{"'Sheet1'!$L$16"}</definedName>
    <definedName name="HUU" localSheetId="11" hidden="1">{"'Sheet1'!$L$16"}</definedName>
    <definedName name="HUU" localSheetId="14" hidden="1">{"'Sheet1'!$L$16"}</definedName>
    <definedName name="HUU" localSheetId="15" hidden="1">{"'Sheet1'!$L$16"}</definedName>
    <definedName name="HUU" localSheetId="16" hidden="1">{"'Sheet1'!$L$16"}</definedName>
    <definedName name="HUU" localSheetId="17" hidden="1">{"'Sheet1'!$L$16"}</definedName>
    <definedName name="HUU" localSheetId="18" hidden="1">{"'Sheet1'!$L$16"}</definedName>
    <definedName name="HUU" localSheetId="19" hidden="1">{"'Sheet1'!$L$16"}</definedName>
    <definedName name="HUU" hidden="1">{"'Sheet1'!$L$16"}</definedName>
    <definedName name="huy" localSheetId="0" hidden="1">{"'Sheet1'!$L$16"}</definedName>
    <definedName name="huy" localSheetId="1" hidden="1">{"'Sheet1'!$L$16"}</definedName>
    <definedName name="huy" localSheetId="7" hidden="1">{"'Sheet1'!$L$16"}</definedName>
    <definedName name="huy" localSheetId="8" hidden="1">{"'Sheet1'!$L$16"}</definedName>
    <definedName name="huy" localSheetId="11" hidden="1">{"'Sheet1'!$L$16"}</definedName>
    <definedName name="huy" localSheetId="14" hidden="1">{"'Sheet1'!$L$16"}</definedName>
    <definedName name="huy" localSheetId="15" hidden="1">{"'Sheet1'!$L$16"}</definedName>
    <definedName name="huy" localSheetId="16" hidden="1">{"'Sheet1'!$L$16"}</definedName>
    <definedName name="huy" localSheetId="17" hidden="1">{"'Sheet1'!$L$16"}</definedName>
    <definedName name="huy" localSheetId="18" hidden="1">{"'Sheet1'!$L$16"}</definedName>
    <definedName name="huy" localSheetId="19" hidden="1">{"'Sheet1'!$L$16"}</definedName>
    <definedName name="huy" hidden="1">{"'Sheet1'!$L$16"}</definedName>
    <definedName name="huy_xoa" localSheetId="0" hidden="1">{"'Sheet1'!$L$16"}</definedName>
    <definedName name="huy_xoa" localSheetId="1" hidden="1">{"'Sheet1'!$L$16"}</definedName>
    <definedName name="huy_xoa" localSheetId="7" hidden="1">{"'Sheet1'!$L$16"}</definedName>
    <definedName name="huy_xoa" localSheetId="8" hidden="1">{"'Sheet1'!$L$16"}</definedName>
    <definedName name="huy_xoa" localSheetId="11" hidden="1">{"'Sheet1'!$L$16"}</definedName>
    <definedName name="huy_xoa" localSheetId="14" hidden="1">{"'Sheet1'!$L$16"}</definedName>
    <definedName name="huy_xoa" localSheetId="15" hidden="1">{"'Sheet1'!$L$16"}</definedName>
    <definedName name="huy_xoa" localSheetId="16" hidden="1">{"'Sheet1'!$L$16"}</definedName>
    <definedName name="huy_xoa" localSheetId="17" hidden="1">{"'Sheet1'!$L$16"}</definedName>
    <definedName name="huy_xoa" localSheetId="18" hidden="1">{"'Sheet1'!$L$16"}</definedName>
    <definedName name="huy_xoa" localSheetId="19" hidden="1">{"'Sheet1'!$L$16"}</definedName>
    <definedName name="huy_xoa" hidden="1">{"'Sheet1'!$L$16"}</definedName>
    <definedName name="huy_xoa2" localSheetId="0" hidden="1">{"'Sheet1'!$L$16"}</definedName>
    <definedName name="huy_xoa2" localSheetId="1" hidden="1">{"'Sheet1'!$L$16"}</definedName>
    <definedName name="huy_xoa2" localSheetId="7" hidden="1">{"'Sheet1'!$L$16"}</definedName>
    <definedName name="huy_xoa2" localSheetId="8" hidden="1">{"'Sheet1'!$L$16"}</definedName>
    <definedName name="huy_xoa2" localSheetId="11" hidden="1">{"'Sheet1'!$L$16"}</definedName>
    <definedName name="huy_xoa2" localSheetId="14" hidden="1">{"'Sheet1'!$L$16"}</definedName>
    <definedName name="huy_xoa2" localSheetId="15" hidden="1">{"'Sheet1'!$L$16"}</definedName>
    <definedName name="huy_xoa2" localSheetId="16" hidden="1">{"'Sheet1'!$L$16"}</definedName>
    <definedName name="huy_xoa2" localSheetId="17" hidden="1">{"'Sheet1'!$L$16"}</definedName>
    <definedName name="huy_xoa2" localSheetId="18" hidden="1">{"'Sheet1'!$L$16"}</definedName>
    <definedName name="huy_xoa2" localSheetId="19" hidden="1">{"'Sheet1'!$L$16"}</definedName>
    <definedName name="huy_xoa2" hidden="1">{"'Sheet1'!$L$16"}</definedName>
    <definedName name="huynh" localSheetId="0" hidden="1">#REF!</definedName>
    <definedName name="huynh" localSheetId="1" hidden="1">#REF!</definedName>
    <definedName name="huynh" localSheetId="17" hidden="1">#REF!</definedName>
    <definedName name="huynh" localSheetId="18" hidden="1">#REF!</definedName>
    <definedName name="huynh" hidden="1">#REF!</definedName>
    <definedName name="HV">#N/A</definedName>
    <definedName name="hvac" localSheetId="0">#REF!</definedName>
    <definedName name="hvac" localSheetId="1">#REF!</definedName>
    <definedName name="hvac" localSheetId="11">#REF!</definedName>
    <definedName name="hvac">#REF!</definedName>
    <definedName name="hvacctr" localSheetId="0">#REF!</definedName>
    <definedName name="hvacctr" localSheetId="1">#REF!</definedName>
    <definedName name="hvacctr" localSheetId="11">#REF!</definedName>
    <definedName name="hvacctr">#REF!</definedName>
    <definedName name="hvacgis" localSheetId="0">#REF!</definedName>
    <definedName name="hvacgis" localSheetId="1">#REF!</definedName>
    <definedName name="hvacgis" localSheetId="11">#REF!</definedName>
    <definedName name="hvacgis">#REF!</definedName>
    <definedName name="hvacgis4" localSheetId="0">#REF!</definedName>
    <definedName name="hvacgis4" localSheetId="1">#REF!</definedName>
    <definedName name="hvacgis4">#REF!</definedName>
    <definedName name="hvc" localSheetId="0">#REF!</definedName>
    <definedName name="hvc" localSheetId="1">#REF!</definedName>
    <definedName name="hvc">#REF!</definedName>
    <definedName name="hx" localSheetId="0">#REF!</definedName>
    <definedName name="hx" localSheetId="1">#REF!</definedName>
    <definedName name="hx">#REF!</definedName>
    <definedName name="I" localSheetId="0">#REF!</definedName>
    <definedName name="I" localSheetId="1">#REF!</definedName>
    <definedName name="I">#REF!</definedName>
    <definedName name="Ì" localSheetId="0">#REF!</definedName>
    <definedName name="Ì" localSheetId="1">#REF!</definedName>
    <definedName name="Ì">#REF!</definedName>
    <definedName name="I_A" localSheetId="0">#REF!</definedName>
    <definedName name="I_A" localSheetId="1">#REF!</definedName>
    <definedName name="I_A">#REF!</definedName>
    <definedName name="I_B" localSheetId="0">#REF!</definedName>
    <definedName name="I_B" localSheetId="1">#REF!</definedName>
    <definedName name="I_B">#REF!</definedName>
    <definedName name="I_c" localSheetId="0">#REF!</definedName>
    <definedName name="I_c" localSheetId="1">#REF!</definedName>
    <definedName name="I_c">#REF!</definedName>
    <definedName name="I_p" localSheetId="0">#REF!</definedName>
    <definedName name="I_p" localSheetId="1">#REF!</definedName>
    <definedName name="I_p">#REF!</definedName>
    <definedName name="i0" localSheetId="0">#REF!</definedName>
    <definedName name="i0" localSheetId="1">#REF!</definedName>
    <definedName name="i0">#REF!</definedName>
    <definedName name="Ic" localSheetId="0">#REF!</definedName>
    <definedName name="Ic" localSheetId="1">#REF!</definedName>
    <definedName name="Ic">#REF!</definedName>
    <definedName name="Icoc" localSheetId="0">#REF!</definedName>
    <definedName name="Icoc" localSheetId="1">#REF!</definedName>
    <definedName name="Icoc">#REF!</definedName>
    <definedName name="id" localSheetId="0">#REF!</definedName>
    <definedName name="id" localSheetId="1">#REF!</definedName>
    <definedName name="id">#REF!</definedName>
    <definedName name="Ìdfd" localSheetId="0" hidden="1">{"'Sheet1'!$L$16"}</definedName>
    <definedName name="Ìdfd" localSheetId="1" hidden="1">{"'Sheet1'!$L$16"}</definedName>
    <definedName name="Ìdfd" localSheetId="7" hidden="1">{"'Sheet1'!$L$16"}</definedName>
    <definedName name="Ìdfd" localSheetId="8" hidden="1">{"'Sheet1'!$L$16"}</definedName>
    <definedName name="Ìdfd" localSheetId="11" hidden="1">{"'Sheet1'!$L$16"}</definedName>
    <definedName name="Ìdfd" localSheetId="14" hidden="1">{"'Sheet1'!$L$16"}</definedName>
    <definedName name="Ìdfd" localSheetId="15" hidden="1">{"'Sheet1'!$L$16"}</definedName>
    <definedName name="Ìdfd" localSheetId="16" hidden="1">{"'Sheet1'!$L$16"}</definedName>
    <definedName name="Ìdfd" localSheetId="17" hidden="1">{"'Sheet1'!$L$16"}</definedName>
    <definedName name="Ìdfd" localSheetId="18" hidden="1">{"'Sheet1'!$L$16"}</definedName>
    <definedName name="Ìdfd" localSheetId="19" hidden="1">{"'Sheet1'!$L$16"}</definedName>
    <definedName name="Ìdfd" hidden="1">{"'Sheet1'!$L$16"}</definedName>
    <definedName name="IDLAB_COST" localSheetId="0">#REF!</definedName>
    <definedName name="IDLAB_COST" localSheetId="1">#REF!</definedName>
    <definedName name="IDLAB_COST">#REF!</definedName>
    <definedName name="Ig" localSheetId="0">#REF!</definedName>
    <definedName name="Ig" localSheetId="1">#REF!</definedName>
    <definedName name="Ig">#REF!</definedName>
    <definedName name="ii" localSheetId="0">#REF!</definedName>
    <definedName name="ii" localSheetId="1">#REF!</definedName>
    <definedName name="ii">#REF!</definedName>
    <definedName name="ÎÎ" localSheetId="0" hidden="1">#REF!</definedName>
    <definedName name="ÎÎ" localSheetId="1" hidden="1">#REF!</definedName>
    <definedName name="ÎÎ" localSheetId="15" hidden="1">#REF!</definedName>
    <definedName name="ÎÎ" localSheetId="17" hidden="1">#REF!</definedName>
    <definedName name="ÎÎ" localSheetId="18" hidden="1">#REF!</definedName>
    <definedName name="ÎÎ" hidden="1">#REF!</definedName>
    <definedName name="II_A" localSheetId="0">#REF!</definedName>
    <definedName name="II_A" localSheetId="1">#REF!</definedName>
    <definedName name="II_A">#REF!</definedName>
    <definedName name="II_B" localSheetId="0">#REF!</definedName>
    <definedName name="II_B" localSheetId="1">#REF!</definedName>
    <definedName name="II_B">#REF!</definedName>
    <definedName name="II_c" localSheetId="0">#REF!</definedName>
    <definedName name="II_c" localSheetId="1">#REF!</definedName>
    <definedName name="II_c">#REF!</definedName>
    <definedName name="III_a" localSheetId="0">#REF!</definedName>
    <definedName name="III_a" localSheetId="1">#REF!</definedName>
    <definedName name="III_a">#REF!</definedName>
    <definedName name="III_B" localSheetId="0">#REF!</definedName>
    <definedName name="III_B" localSheetId="1">#REF!</definedName>
    <definedName name="III_B">#REF!</definedName>
    <definedName name="III_c" localSheetId="0">#REF!</definedName>
    <definedName name="III_c" localSheetId="1">#REF!</definedName>
    <definedName name="III_c">#REF!</definedName>
    <definedName name="IMPORT" localSheetId="0">#REF!</definedName>
    <definedName name="IMPORT" localSheetId="1">#REF!</definedName>
    <definedName name="IMPORT">#REF!</definedName>
    <definedName name="IND_LAB" localSheetId="0">#REF!</definedName>
    <definedName name="IND_LAB" localSheetId="1">#REF!</definedName>
    <definedName name="IND_LAB">#REF!</definedName>
    <definedName name="INDMANP" localSheetId="0">#REF!</definedName>
    <definedName name="INDMANP" localSheetId="1">#REF!</definedName>
    <definedName name="INDMANP">#REF!</definedName>
    <definedName name="INPUT" localSheetId="0">#REF!</definedName>
    <definedName name="INPUT" localSheetId="1">#REF!</definedName>
    <definedName name="INPUT">#REF!</definedName>
    <definedName name="INPUT1" localSheetId="0">#REF!</definedName>
    <definedName name="INPUT1" localSheetId="1">#REF!</definedName>
    <definedName name="INPUT1">#REF!</definedName>
    <definedName name="iÒu_chØnh_theo_TT03" localSheetId="0">hsm</definedName>
    <definedName name="iÒu_chØnh_theo_TT03" localSheetId="1">hsm</definedName>
    <definedName name="iÒu_chØnh_theo_TT03" localSheetId="7">hsm</definedName>
    <definedName name="iÒu_chØnh_theo_TT03" localSheetId="8">hsm</definedName>
    <definedName name="iÒu_chØnh_theo_TT03" localSheetId="11">hsm</definedName>
    <definedName name="iÒu_chØnh_theo_TT03" localSheetId="14">hsm</definedName>
    <definedName name="iÒu_chØnh_theo_TT03" localSheetId="19">hsm</definedName>
    <definedName name="iÒu_chØnh_theo_TT03">hsm</definedName>
    <definedName name="Ip" localSheetId="0">#REF!</definedName>
    <definedName name="Ip" localSheetId="1">#REF!</definedName>
    <definedName name="Ip" localSheetId="11">#REF!</definedName>
    <definedName name="Ip" localSheetId="14">#REF!</definedName>
    <definedName name="Ip" localSheetId="19">#REF!</definedName>
    <definedName name="Ip">#REF!</definedName>
    <definedName name="IST" localSheetId="0">#REF!</definedName>
    <definedName name="IST" localSheetId="1">#REF!</definedName>
    <definedName name="IST" localSheetId="14">#REF!</definedName>
    <definedName name="IST">#REF!</definedName>
    <definedName name="it" localSheetId="0" hidden="1">{"'Sheet1'!$L$16"}</definedName>
    <definedName name="it" localSheetId="1" hidden="1">{"'Sheet1'!$L$16"}</definedName>
    <definedName name="it" localSheetId="7" hidden="1">{"'Sheet1'!$L$16"}</definedName>
    <definedName name="it" localSheetId="8" hidden="1">{"'Sheet1'!$L$16"}</definedName>
    <definedName name="it" localSheetId="11" hidden="1">{"'Sheet1'!$L$16"}</definedName>
    <definedName name="it" localSheetId="14" hidden="1">{"'Sheet1'!$L$16"}</definedName>
    <definedName name="it" localSheetId="15" hidden="1">{"'Sheet1'!$L$16"}</definedName>
    <definedName name="it" localSheetId="16" hidden="1">{"'Sheet1'!$L$16"}</definedName>
    <definedName name="it" localSheetId="17" hidden="1">{"'Sheet1'!$L$16"}</definedName>
    <definedName name="it" localSheetId="18" hidden="1">{"'Sheet1'!$L$16"}</definedName>
    <definedName name="it" localSheetId="19" hidden="1">{"'Sheet1'!$L$16"}</definedName>
    <definedName name="it" hidden="1">{"'Sheet1'!$L$16"}</definedName>
    <definedName name="ITEM" localSheetId="0">#REF!</definedName>
    <definedName name="ITEM" localSheetId="1">#REF!</definedName>
    <definedName name="ITEM">#REF!</definedName>
    <definedName name="Iv" localSheetId="0">#REF!</definedName>
    <definedName name="Iv" localSheetId="1">#REF!</definedName>
    <definedName name="Iv">#REF!</definedName>
    <definedName name="ixy" localSheetId="0">#REF!</definedName>
    <definedName name="ixy" localSheetId="1">#REF!</definedName>
    <definedName name="ixy">#REF!</definedName>
    <definedName name="Îyrtytrytrytryyyyyyyyyyyyyy" localSheetId="0" hidden="1">{"'Sheet1'!$L$16"}</definedName>
    <definedName name="Îyrtytrytrytryyyyyyyyyyyyyy" localSheetId="1" hidden="1">{"'Sheet1'!$L$16"}</definedName>
    <definedName name="Îyrtytrytrytryyyyyyyyyyyyyy" localSheetId="7" hidden="1">{"'Sheet1'!$L$16"}</definedName>
    <definedName name="Îyrtytrytrytryyyyyyyyyyyyyy" localSheetId="8" hidden="1">{"'Sheet1'!$L$16"}</definedName>
    <definedName name="Îyrtytrytrytryyyyyyyyyyyyyy" localSheetId="11" hidden="1">{"'Sheet1'!$L$16"}</definedName>
    <definedName name="Îyrtytrytrytryyyyyyyyyyyyyy" localSheetId="14" hidden="1">{"'Sheet1'!$L$16"}</definedName>
    <definedName name="Îyrtytrytrytryyyyyyyyyyyyyy" localSheetId="15" hidden="1">{"'Sheet1'!$L$16"}</definedName>
    <definedName name="Îyrtytrytrytryyyyyyyyyyyyyy" localSheetId="16" hidden="1">{"'Sheet1'!$L$16"}</definedName>
    <definedName name="Îyrtytrytrytryyyyyyyyyyyyyy" localSheetId="17" hidden="1">{"'Sheet1'!$L$16"}</definedName>
    <definedName name="Îyrtytrytrytryyyyyyyyyyyyyy" localSheetId="18" hidden="1">{"'Sheet1'!$L$16"}</definedName>
    <definedName name="Îyrtytrytrytryyyyyyyyyyyyyy" localSheetId="19" hidden="1">{"'Sheet1'!$L$16"}</definedName>
    <definedName name="Îyrtytrytrytryyyyyyyyyyyyyy" hidden="1">{"'Sheet1'!$L$16"}</definedName>
    <definedName name="j" localSheetId="0">#REF!</definedName>
    <definedName name="j" localSheetId="1">#REF!</definedName>
    <definedName name="j" localSheetId="11" hidden="1">{"'Sheet1'!$L$16"}</definedName>
    <definedName name="j" localSheetId="14" hidden="1">{"'Sheet1'!$L$16"}</definedName>
    <definedName name="j" localSheetId="15" hidden="1">{"'Sheet1'!$L$16"}</definedName>
    <definedName name="j" localSheetId="16" hidden="1">{"'Sheet1'!$L$16"}</definedName>
    <definedName name="j" localSheetId="17" hidden="1">{"'Sheet1'!$L$16"}</definedName>
    <definedName name="j" localSheetId="18" hidden="1">{"'Sheet1'!$L$16"}</definedName>
    <definedName name="j" localSheetId="19" hidden="1">{"'Sheet1'!$L$16"}</definedName>
    <definedName name="j" hidden="1">{"'Sheet1'!$L$16"}</definedName>
    <definedName name="j356C8" localSheetId="0">#REF!</definedName>
    <definedName name="j356C8" localSheetId="1">#REF!</definedName>
    <definedName name="j356C8">#REF!</definedName>
    <definedName name="J81j81" localSheetId="0">#REF!</definedName>
    <definedName name="J81j81" localSheetId="1">#REF!</definedName>
    <definedName name="J81j81">#REF!</definedName>
    <definedName name="JH" localSheetId="0" hidden="1">{"'Sheet1'!$L$16"}</definedName>
    <definedName name="JH" localSheetId="1" hidden="1">{"'Sheet1'!$L$16"}</definedName>
    <definedName name="JH" localSheetId="7" hidden="1">{"'Sheet1'!$L$16"}</definedName>
    <definedName name="JH" localSheetId="8" hidden="1">{"'Sheet1'!$L$16"}</definedName>
    <definedName name="JH" localSheetId="11" hidden="1">{"'Sheet1'!$L$16"}</definedName>
    <definedName name="JH" localSheetId="14" hidden="1">{"'Sheet1'!$L$16"}</definedName>
    <definedName name="JH" localSheetId="15" hidden="1">{"'Sheet1'!$L$16"}</definedName>
    <definedName name="JH" localSheetId="16" hidden="1">{"'Sheet1'!$L$16"}</definedName>
    <definedName name="JH" localSheetId="17" hidden="1">{"'Sheet1'!$L$16"}</definedName>
    <definedName name="JH" localSheetId="18" hidden="1">{"'Sheet1'!$L$16"}</definedName>
    <definedName name="JH" localSheetId="19" hidden="1">{"'Sheet1'!$L$16"}</definedName>
    <definedName name="JH" hidden="1">{"'Sheet1'!$L$16"}</definedName>
    <definedName name="JHJ" localSheetId="0" hidden="1">{"'Sheet1'!$L$16"}</definedName>
    <definedName name="JHJ" localSheetId="1" hidden="1">{"'Sheet1'!$L$16"}</definedName>
    <definedName name="JHJ" localSheetId="7" hidden="1">{"'Sheet1'!$L$16"}</definedName>
    <definedName name="JHJ" localSheetId="8" hidden="1">{"'Sheet1'!$L$16"}</definedName>
    <definedName name="JHJ" localSheetId="11" hidden="1">{"'Sheet1'!$L$16"}</definedName>
    <definedName name="JHJ" localSheetId="14" hidden="1">{"'Sheet1'!$L$16"}</definedName>
    <definedName name="JHJ" localSheetId="15" hidden="1">{"'Sheet1'!$L$16"}</definedName>
    <definedName name="JHJ" localSheetId="16" hidden="1">{"'Sheet1'!$L$16"}</definedName>
    <definedName name="JHJ" localSheetId="17" hidden="1">{"'Sheet1'!$L$16"}</definedName>
    <definedName name="JHJ" localSheetId="18" hidden="1">{"'Sheet1'!$L$16"}</definedName>
    <definedName name="JHJ" localSheetId="19" hidden="1">{"'Sheet1'!$L$16"}</definedName>
    <definedName name="JHJ" hidden="1">{"'Sheet1'!$L$16"}</definedName>
    <definedName name="jhk" localSheetId="0" hidden="1">{"'Sheet1'!$L$16"}</definedName>
    <definedName name="jhk" localSheetId="1" hidden="1">{"'Sheet1'!$L$16"}</definedName>
    <definedName name="jhk" localSheetId="7" hidden="1">{"'Sheet1'!$L$16"}</definedName>
    <definedName name="jhk" localSheetId="8" hidden="1">{"'Sheet1'!$L$16"}</definedName>
    <definedName name="jhk" localSheetId="11" hidden="1">{"'Sheet1'!$L$16"}</definedName>
    <definedName name="jhk" localSheetId="14" hidden="1">{"'Sheet1'!$L$16"}</definedName>
    <definedName name="jhk" localSheetId="15" hidden="1">{"'Sheet1'!$L$16"}</definedName>
    <definedName name="jhk" localSheetId="16" hidden="1">{"'Sheet1'!$L$16"}</definedName>
    <definedName name="jhk" localSheetId="17" hidden="1">{"'Sheet1'!$L$16"}</definedName>
    <definedName name="jhk" localSheetId="18" hidden="1">{"'Sheet1'!$L$16"}</definedName>
    <definedName name="jhk" localSheetId="19" hidden="1">{"'Sheet1'!$L$16"}</definedName>
    <definedName name="jhk" hidden="1">{"'Sheet1'!$L$16"}</definedName>
    <definedName name="jhnjnn" localSheetId="0">#REF!</definedName>
    <definedName name="jhnjnn" localSheetId="1">#REF!</definedName>
    <definedName name="jhnjnn">#REF!</definedName>
    <definedName name="jkghj" localSheetId="0">#REF!</definedName>
    <definedName name="jkghj" localSheetId="1">#REF!</definedName>
    <definedName name="jkghj">#REF!</definedName>
    <definedName name="jkjhk" localSheetId="0" hidden="1">{"'Sheet1'!$L$16"}</definedName>
    <definedName name="jkjhk" localSheetId="1" hidden="1">{"'Sheet1'!$L$16"}</definedName>
    <definedName name="jkjhk" localSheetId="7" hidden="1">{"'Sheet1'!$L$16"}</definedName>
    <definedName name="jkjhk" localSheetId="8" hidden="1">{"'Sheet1'!$L$16"}</definedName>
    <definedName name="jkjhk" localSheetId="11" hidden="1">{"'Sheet1'!$L$16"}</definedName>
    <definedName name="jkjhk" localSheetId="14" hidden="1">{"'Sheet1'!$L$16"}</definedName>
    <definedName name="jkjhk" localSheetId="15" hidden="1">{"'Sheet1'!$L$16"}</definedName>
    <definedName name="jkjhk" localSheetId="16" hidden="1">{"'Sheet1'!$L$16"}</definedName>
    <definedName name="jkjhk" localSheetId="17" hidden="1">{"'Sheet1'!$L$16"}</definedName>
    <definedName name="jkjhk" localSheetId="18" hidden="1">{"'Sheet1'!$L$16"}</definedName>
    <definedName name="jkjhk" localSheetId="19" hidden="1">{"'Sheet1'!$L$16"}</definedName>
    <definedName name="jkjhk" hidden="1">{"'Sheet1'!$L$16"}</definedName>
    <definedName name="JKJK" localSheetId="0" hidden="1">{"'Sheet1'!$L$16"}</definedName>
    <definedName name="JKJK" localSheetId="1" hidden="1">{"'Sheet1'!$L$16"}</definedName>
    <definedName name="JKJK" localSheetId="7" hidden="1">{"'Sheet1'!$L$16"}</definedName>
    <definedName name="JKJK" localSheetId="8" hidden="1">{"'Sheet1'!$L$16"}</definedName>
    <definedName name="JKJK" localSheetId="11" hidden="1">{"'Sheet1'!$L$16"}</definedName>
    <definedName name="JKJK" localSheetId="14" hidden="1">{"'Sheet1'!$L$16"}</definedName>
    <definedName name="JKJK" localSheetId="15" hidden="1">{"'Sheet1'!$L$16"}</definedName>
    <definedName name="JKJK" localSheetId="16" hidden="1">{"'Sheet1'!$L$16"}</definedName>
    <definedName name="JKJK" localSheetId="17" hidden="1">{"'Sheet1'!$L$16"}</definedName>
    <definedName name="JKJK" localSheetId="18" hidden="1">{"'Sheet1'!$L$16"}</definedName>
    <definedName name="JKJK" localSheetId="19" hidden="1">{"'Sheet1'!$L$16"}</definedName>
    <definedName name="JKJK" hidden="1">{"'Sheet1'!$L$16"}</definedName>
    <definedName name="JLJKL" localSheetId="0" hidden="1">{"'Sheet1'!$L$16"}</definedName>
    <definedName name="JLJKL" localSheetId="1" hidden="1">{"'Sheet1'!$L$16"}</definedName>
    <definedName name="JLJKL" localSheetId="7" hidden="1">{"'Sheet1'!$L$16"}</definedName>
    <definedName name="JLJKL" localSheetId="8" hidden="1">{"'Sheet1'!$L$16"}</definedName>
    <definedName name="JLJKL" localSheetId="11" hidden="1">{"'Sheet1'!$L$16"}</definedName>
    <definedName name="JLJKL" localSheetId="14" hidden="1">{"'Sheet1'!$L$16"}</definedName>
    <definedName name="JLJKL" localSheetId="15" hidden="1">{"'Sheet1'!$L$16"}</definedName>
    <definedName name="JLJKL" localSheetId="16" hidden="1">{"'Sheet1'!$L$16"}</definedName>
    <definedName name="JLJKL" localSheetId="17" hidden="1">{"'Sheet1'!$L$16"}</definedName>
    <definedName name="JLJKL" localSheetId="18" hidden="1">{"'Sheet1'!$L$16"}</definedName>
    <definedName name="JLJKL" localSheetId="19" hidden="1">{"'Sheet1'!$L$16"}</definedName>
    <definedName name="JLJKL" hidden="1">{"'Sheet1'!$L$16"}</definedName>
    <definedName name="jrjthkghdkg" localSheetId="0" hidden="1">#REF!</definedName>
    <definedName name="jrjthkghdkg" localSheetId="1" hidden="1">#REF!</definedName>
    <definedName name="jrjthkghdkg" localSheetId="17" hidden="1">#REF!</definedName>
    <definedName name="jrjthkghdkg" localSheetId="18" hidden="1">#REF!</definedName>
    <definedName name="jrjthkghdkg" hidden="1">#REF!</definedName>
    <definedName name="Jxdam" localSheetId="0">#REF!</definedName>
    <definedName name="Jxdam" localSheetId="1">#REF!</definedName>
    <definedName name="Jxdam">#REF!</definedName>
    <definedName name="Jydam" localSheetId="0">#REF!</definedName>
    <definedName name="Jydam" localSheetId="1">#REF!</definedName>
    <definedName name="Jydam">#REF!</definedName>
    <definedName name="k" localSheetId="0">#REF!</definedName>
    <definedName name="k" localSheetId="1">#REF!</definedName>
    <definedName name="k" localSheetId="11" hidden="1">{"'Sheet1'!$L$16"}</definedName>
    <definedName name="k" localSheetId="14" hidden="1">{"'Sheet1'!$L$16"}</definedName>
    <definedName name="k" localSheetId="15" hidden="1">{"'Sheet1'!$L$16"}</definedName>
    <definedName name="k" localSheetId="16" hidden="1">{"'Sheet1'!$L$16"}</definedName>
    <definedName name="k" localSheetId="17" hidden="1">{"'Sheet1'!$L$16"}</definedName>
    <definedName name="k" localSheetId="18" hidden="1">{"'Sheet1'!$L$16"}</definedName>
    <definedName name="k" localSheetId="19" hidden="1">{"'Sheet1'!$L$16"}</definedName>
    <definedName name="k" hidden="1">{"'Sheet1'!$L$16"}</definedName>
    <definedName name="k_" localSheetId="0">#REF!</definedName>
    <definedName name="k_" localSheetId="1">#REF!</definedName>
    <definedName name="k_">#REF!</definedName>
    <definedName name="k_xoa" localSheetId="0" hidden="1">{"Offgrid",#N/A,FALSE,"OFFGRID";"Region",#N/A,FALSE,"REGION";"Offgrid -2",#N/A,FALSE,"OFFGRID";"WTP",#N/A,FALSE,"WTP";"WTP -2",#N/A,FALSE,"WTP";"Project",#N/A,FALSE,"PROJECT";"Summary -2",#N/A,FALSE,"SUMMARY"}</definedName>
    <definedName name="k_xoa" localSheetId="1" hidden="1">{"Offgrid",#N/A,FALSE,"OFFGRID";"Region",#N/A,FALSE,"REGION";"Offgrid -2",#N/A,FALSE,"OFFGRID";"WTP",#N/A,FALSE,"WTP";"WTP -2",#N/A,FALSE,"WTP";"Project",#N/A,FALSE,"PROJECT";"Summary -2",#N/A,FALSE,"SUMMARY"}</definedName>
    <definedName name="k_xoa" localSheetId="7" hidden="1">{"Offgrid",#N/A,FALSE,"OFFGRID";"Region",#N/A,FALSE,"REGION";"Offgrid -2",#N/A,FALSE,"OFFGRID";"WTP",#N/A,FALSE,"WTP";"WTP -2",#N/A,FALSE,"WTP";"Project",#N/A,FALSE,"PROJECT";"Summary -2",#N/A,FALSE,"SUMMARY"}</definedName>
    <definedName name="k_xoa" localSheetId="8" hidden="1">{"Offgrid",#N/A,FALSE,"OFFGRID";"Region",#N/A,FALSE,"REGION";"Offgrid -2",#N/A,FALSE,"OFFGRID";"WTP",#N/A,FALSE,"WTP";"WTP -2",#N/A,FALSE,"WTP";"Project",#N/A,FALSE,"PROJECT";"Summary -2",#N/A,FALSE,"SUMMARY"}</definedName>
    <definedName name="k_xoa" localSheetId="11" hidden="1">{"Offgrid",#N/A,FALSE,"OFFGRID";"Region",#N/A,FALSE,"REGION";"Offgrid -2",#N/A,FALSE,"OFFGRID";"WTP",#N/A,FALSE,"WTP";"WTP -2",#N/A,FALSE,"WTP";"Project",#N/A,FALSE,"PROJECT";"Summary -2",#N/A,FALSE,"SUMMARY"}</definedName>
    <definedName name="k_xoa" localSheetId="14" hidden="1">{"Offgrid",#N/A,FALSE,"OFFGRID";"Region",#N/A,FALSE,"REGION";"Offgrid -2",#N/A,FALSE,"OFFGRID";"WTP",#N/A,FALSE,"WTP";"WTP -2",#N/A,FALSE,"WTP";"Project",#N/A,FALSE,"PROJECT";"Summary -2",#N/A,FALSE,"SUMMARY"}</definedName>
    <definedName name="k_xoa" localSheetId="15" hidden="1">{"Offgrid",#N/A,FALSE,"OFFGRID";"Region",#N/A,FALSE,"REGION";"Offgrid -2",#N/A,FALSE,"OFFGRID";"WTP",#N/A,FALSE,"WTP";"WTP -2",#N/A,FALSE,"WTP";"Project",#N/A,FALSE,"PROJECT";"Summary -2",#N/A,FALSE,"SUMMARY"}</definedName>
    <definedName name="k_xoa" localSheetId="16" hidden="1">{"Offgrid",#N/A,FALSE,"OFFGRID";"Region",#N/A,FALSE,"REGION";"Offgrid -2",#N/A,FALSE,"OFFGRID";"WTP",#N/A,FALSE,"WTP";"WTP -2",#N/A,FALSE,"WTP";"Project",#N/A,FALSE,"PROJECT";"Summary -2",#N/A,FALSE,"SUMMARY"}</definedName>
    <definedName name="k_xoa" localSheetId="17" hidden="1">{"Offgrid",#N/A,FALSE,"OFFGRID";"Region",#N/A,FALSE,"REGION";"Offgrid -2",#N/A,FALSE,"OFFGRID";"WTP",#N/A,FALSE,"WTP";"WTP -2",#N/A,FALSE,"WTP";"Project",#N/A,FALSE,"PROJECT";"Summary -2",#N/A,FALSE,"SUMMARY"}</definedName>
    <definedName name="k_xoa" localSheetId="18" hidden="1">{"Offgrid",#N/A,FALSE,"OFFGRID";"Region",#N/A,FALSE,"REGION";"Offgrid -2",#N/A,FALSE,"OFFGRID";"WTP",#N/A,FALSE,"WTP";"WTP -2",#N/A,FALSE,"WTP";"Project",#N/A,FALSE,"PROJECT";"Summary -2",#N/A,FALSE,"SUMMARY"}</definedName>
    <definedName name="k_xoa" localSheetId="19" hidden="1">{"Offgrid",#N/A,FALSE,"OFFGRID";"Region",#N/A,FALSE,"REGION";"Offgrid -2",#N/A,FALSE,"OFFGRID";"WTP",#N/A,FALSE,"WTP";"WTP -2",#N/A,FALSE,"WTP";"Project",#N/A,FALSE,"PROJECT";"Summary -2",#N/A,FALSE,"SUMMARY"}</definedName>
    <definedName name="k_xoa" hidden="1">{"Offgrid",#N/A,FALSE,"OFFGRID";"Region",#N/A,FALSE,"REGION";"Offgrid -2",#N/A,FALSE,"OFFGRID";"WTP",#N/A,FALSE,"WTP";"WTP -2",#N/A,FALSE,"WTP";"Project",#N/A,FALSE,"PROJECT";"Summary -2",#N/A,FALSE,"SUMMARY"}</definedName>
    <definedName name="k_xoa2" localSheetId="0" hidden="1">{"Offgrid",#N/A,FALSE,"OFFGRID";"Region",#N/A,FALSE,"REGION";"Offgrid -2",#N/A,FALSE,"OFFGRID";"WTP",#N/A,FALSE,"WTP";"WTP -2",#N/A,FALSE,"WTP";"Project",#N/A,FALSE,"PROJECT";"Summary -2",#N/A,FALSE,"SUMMARY"}</definedName>
    <definedName name="k_xoa2" localSheetId="1" hidden="1">{"Offgrid",#N/A,FALSE,"OFFGRID";"Region",#N/A,FALSE,"REGION";"Offgrid -2",#N/A,FALSE,"OFFGRID";"WTP",#N/A,FALSE,"WTP";"WTP -2",#N/A,FALSE,"WTP";"Project",#N/A,FALSE,"PROJECT";"Summary -2",#N/A,FALSE,"SUMMARY"}</definedName>
    <definedName name="k_xoa2" localSheetId="7" hidden="1">{"Offgrid",#N/A,FALSE,"OFFGRID";"Region",#N/A,FALSE,"REGION";"Offgrid -2",#N/A,FALSE,"OFFGRID";"WTP",#N/A,FALSE,"WTP";"WTP -2",#N/A,FALSE,"WTP";"Project",#N/A,FALSE,"PROJECT";"Summary -2",#N/A,FALSE,"SUMMARY"}</definedName>
    <definedName name="k_xoa2" localSheetId="8" hidden="1">{"Offgrid",#N/A,FALSE,"OFFGRID";"Region",#N/A,FALSE,"REGION";"Offgrid -2",#N/A,FALSE,"OFFGRID";"WTP",#N/A,FALSE,"WTP";"WTP -2",#N/A,FALSE,"WTP";"Project",#N/A,FALSE,"PROJECT";"Summary -2",#N/A,FALSE,"SUMMARY"}</definedName>
    <definedName name="k_xoa2" localSheetId="11" hidden="1">{"Offgrid",#N/A,FALSE,"OFFGRID";"Region",#N/A,FALSE,"REGION";"Offgrid -2",#N/A,FALSE,"OFFGRID";"WTP",#N/A,FALSE,"WTP";"WTP -2",#N/A,FALSE,"WTP";"Project",#N/A,FALSE,"PROJECT";"Summary -2",#N/A,FALSE,"SUMMARY"}</definedName>
    <definedName name="k_xoa2" localSheetId="14" hidden="1">{"Offgrid",#N/A,FALSE,"OFFGRID";"Region",#N/A,FALSE,"REGION";"Offgrid -2",#N/A,FALSE,"OFFGRID";"WTP",#N/A,FALSE,"WTP";"WTP -2",#N/A,FALSE,"WTP";"Project",#N/A,FALSE,"PROJECT";"Summary -2",#N/A,FALSE,"SUMMARY"}</definedName>
    <definedName name="k_xoa2" localSheetId="15" hidden="1">{"Offgrid",#N/A,FALSE,"OFFGRID";"Region",#N/A,FALSE,"REGION";"Offgrid -2",#N/A,FALSE,"OFFGRID";"WTP",#N/A,FALSE,"WTP";"WTP -2",#N/A,FALSE,"WTP";"Project",#N/A,FALSE,"PROJECT";"Summary -2",#N/A,FALSE,"SUMMARY"}</definedName>
    <definedName name="k_xoa2" localSheetId="16" hidden="1">{"Offgrid",#N/A,FALSE,"OFFGRID";"Region",#N/A,FALSE,"REGION";"Offgrid -2",#N/A,FALSE,"OFFGRID";"WTP",#N/A,FALSE,"WTP";"WTP -2",#N/A,FALSE,"WTP";"Project",#N/A,FALSE,"PROJECT";"Summary -2",#N/A,FALSE,"SUMMARY"}</definedName>
    <definedName name="k_xoa2" localSheetId="17" hidden="1">{"Offgrid",#N/A,FALSE,"OFFGRID";"Region",#N/A,FALSE,"REGION";"Offgrid -2",#N/A,FALSE,"OFFGRID";"WTP",#N/A,FALSE,"WTP";"WTP -2",#N/A,FALSE,"WTP";"Project",#N/A,FALSE,"PROJECT";"Summary -2",#N/A,FALSE,"SUMMARY"}</definedName>
    <definedName name="k_xoa2" localSheetId="18" hidden="1">{"Offgrid",#N/A,FALSE,"OFFGRID";"Region",#N/A,FALSE,"REGION";"Offgrid -2",#N/A,FALSE,"OFFGRID";"WTP",#N/A,FALSE,"WTP";"WTP -2",#N/A,FALSE,"WTP";"Project",#N/A,FALSE,"PROJECT";"Summary -2",#N/A,FALSE,"SUMMARY"}</definedName>
    <definedName name="k_xoa2" localSheetId="19"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2b" localSheetId="0">#REF!</definedName>
    <definedName name="k2b" localSheetId="1">#REF!</definedName>
    <definedName name="k2b" localSheetId="11">#REF!</definedName>
    <definedName name="k2b">#REF!</definedName>
    <definedName name="KA" localSheetId="0">#REF!</definedName>
    <definedName name="KA" localSheetId="1">#REF!</definedName>
    <definedName name="KA" localSheetId="11">#REF!</definedName>
    <definedName name="KA">#REF!</definedName>
    <definedName name="KAE" localSheetId="0">#REF!</definedName>
    <definedName name="KAE" localSheetId="1">#REF!</definedName>
    <definedName name="KAE" localSheetId="11">#REF!</definedName>
    <definedName name="KAE">#REF!</definedName>
    <definedName name="KAS" localSheetId="0">#REF!</definedName>
    <definedName name="KAS" localSheetId="1">#REF!</definedName>
    <definedName name="KAS">#REF!</definedName>
    <definedName name="kc" localSheetId="0">#REF!</definedName>
    <definedName name="kc" localSheetId="1">#REF!</definedName>
    <definedName name="kc">#REF!</definedName>
    <definedName name="kcg" localSheetId="0">#REF!</definedName>
    <definedName name="kcg" localSheetId="1">#REF!</definedName>
    <definedName name="kcg">#REF!</definedName>
    <definedName name="kcong" localSheetId="0">#REF!</definedName>
    <definedName name="kcong" localSheetId="1">#REF!</definedName>
    <definedName name="kcong">#REF!</definedName>
    <definedName name="kdien" localSheetId="0">#REF!</definedName>
    <definedName name="kdien" localSheetId="1">#REF!</definedName>
    <definedName name="kdien">#REF!</definedName>
    <definedName name="KE_HOACH_VON_PHU_THU" localSheetId="0">#REF!</definedName>
    <definedName name="KE_HOACH_VON_PHU_THU" localSheetId="1">#REF!</definedName>
    <definedName name="KE_HOACH_VON_PHU_THU">#REF!</definedName>
    <definedName name="KEHOACH2016" localSheetId="11">#REF!</definedName>
    <definedName name="KEHOACH2016" localSheetId="14">#REF!</definedName>
    <definedName name="KEHOACH2016" localSheetId="19">#REF!</definedName>
    <definedName name="KEHOACH2016">[18]NSĐP!$O$7:$O$184</definedName>
    <definedName name="kehoachTH" localSheetId="11">#REF!</definedName>
    <definedName name="kehoachTH" localSheetId="14">#REF!</definedName>
    <definedName name="kehoachTH" localSheetId="19">#REF!</definedName>
    <definedName name="kehoachTH">[18]NSĐP!$N$7:$N$184</definedName>
    <definedName name="KgBM" localSheetId="0">#REF!</definedName>
    <definedName name="KgBM" localSheetId="1">#REF!</definedName>
    <definedName name="KgBM" localSheetId="11">#REF!</definedName>
    <definedName name="KgBM" localSheetId="14">#REF!</definedName>
    <definedName name="KgBM" localSheetId="19">#REF!</definedName>
    <definedName name="KgBM">#REF!</definedName>
    <definedName name="Kgcot" localSheetId="0">#REF!</definedName>
    <definedName name="Kgcot" localSheetId="1">#REF!</definedName>
    <definedName name="Kgcot" localSheetId="14">#REF!</definedName>
    <definedName name="Kgcot">#REF!</definedName>
    <definedName name="KgCTd4" localSheetId="0">#REF!</definedName>
    <definedName name="KgCTd4" localSheetId="1">#REF!</definedName>
    <definedName name="KgCTd4" localSheetId="14">#REF!</definedName>
    <definedName name="KgCTd4">#REF!</definedName>
    <definedName name="KgCTt4" localSheetId="0">#REF!</definedName>
    <definedName name="KgCTt4" localSheetId="1">#REF!</definedName>
    <definedName name="KgCTt4">#REF!</definedName>
    <definedName name="Kgdamd4" localSheetId="0">#REF!</definedName>
    <definedName name="Kgdamd4" localSheetId="1">#REF!</definedName>
    <definedName name="Kgdamd4">#REF!</definedName>
    <definedName name="Kgdamt4" localSheetId="0">#REF!</definedName>
    <definedName name="Kgdamt4" localSheetId="1">#REF!</definedName>
    <definedName name="Kgdamt4">#REF!</definedName>
    <definedName name="kghkgh" localSheetId="0" hidden="1">#REF!</definedName>
    <definedName name="kghkgh" localSheetId="1" hidden="1">#REF!</definedName>
    <definedName name="kghkgh" localSheetId="16" hidden="1">#REF!</definedName>
    <definedName name="kghkgh" localSheetId="17" hidden="1">#REF!</definedName>
    <definedName name="kghkgh" localSheetId="18" hidden="1">#REF!</definedName>
    <definedName name="kghkgh" hidden="1">#REF!</definedName>
    <definedName name="Kgmong" localSheetId="0">#REF!</definedName>
    <definedName name="Kgmong" localSheetId="1">#REF!</definedName>
    <definedName name="Kgmong">#REF!</definedName>
    <definedName name="KgNXOLdk" localSheetId="0">#REF!</definedName>
    <definedName name="KgNXOLdk" localSheetId="1">#REF!</definedName>
    <definedName name="KgNXOLdk">#REF!</definedName>
    <definedName name="Kgsan" localSheetId="0">#REF!</definedName>
    <definedName name="Kgsan" localSheetId="1">#REF!</definedName>
    <definedName name="Kgsan">#REF!</definedName>
    <definedName name="KH" localSheetId="0">#REF!</definedName>
    <definedName name="KH" localSheetId="1">#REF!</definedName>
    <definedName name="KH">#REF!</definedName>
    <definedName name="KH.2003" localSheetId="0">#REF!</definedName>
    <definedName name="KH.2003" localSheetId="1">#REF!</definedName>
    <definedName name="KH.2003">#REF!</definedName>
    <definedName name="KH.6TCN" localSheetId="0">#REF!</definedName>
    <definedName name="KH.6TCN" localSheetId="1">#REF!</definedName>
    <definedName name="KH.6TCN">#REF!</definedName>
    <definedName name="KH.QUY2" localSheetId="0">#REF!</definedName>
    <definedName name="KH.QUY2" localSheetId="1">#REF!</definedName>
    <definedName name="KH.QUY2">#REF!</definedName>
    <definedName name="KH.QUY3" localSheetId="0">#REF!</definedName>
    <definedName name="KH.QUY3" localSheetId="1">#REF!</definedName>
    <definedName name="KH.QUY3">#REF!</definedName>
    <definedName name="KH.T1" localSheetId="0">#REF!</definedName>
    <definedName name="KH.T1" localSheetId="1">#REF!</definedName>
    <definedName name="KH.T1">#REF!</definedName>
    <definedName name="KH.T2" localSheetId="0">#REF!</definedName>
    <definedName name="KH.T2" localSheetId="1">#REF!</definedName>
    <definedName name="KH.T2">#REF!</definedName>
    <definedName name="KH.T3" localSheetId="0">#REF!</definedName>
    <definedName name="KH.T3" localSheetId="1">#REF!</definedName>
    <definedName name="KH.T3">#REF!</definedName>
    <definedName name="KH.T4" localSheetId="0">#REF!</definedName>
    <definedName name="KH.T4" localSheetId="1">#REF!</definedName>
    <definedName name="KH.T4">#REF!</definedName>
    <definedName name="KH.T5" localSheetId="0">#REF!</definedName>
    <definedName name="KH.T5" localSheetId="1">#REF!</definedName>
    <definedName name="KH.T5">#REF!</definedName>
    <definedName name="KH.T6" localSheetId="0">#REF!</definedName>
    <definedName name="KH.T6" localSheetId="1">#REF!</definedName>
    <definedName name="KH.T6">#REF!</definedName>
    <definedName name="KH.T7" localSheetId="0">#REF!</definedName>
    <definedName name="KH.T7" localSheetId="1">#REF!</definedName>
    <definedName name="KH.T7">#REF!</definedName>
    <definedName name="KH.XSKT" localSheetId="0">#REF!:#REF!</definedName>
    <definedName name="KH.XSKT" localSheetId="1">#REF!:#REF!</definedName>
    <definedName name="KH.XSKT" localSheetId="11">#REF!:#REF!</definedName>
    <definedName name="KH.XSKT">#REF!:#REF!</definedName>
    <definedName name="KH_Chang" localSheetId="0">#REF!</definedName>
    <definedName name="KH_Chang" localSheetId="1">#REF!</definedName>
    <definedName name="KH_Chang" localSheetId="11">#REF!</definedName>
    <definedName name="KH_Chang">#REF!</definedName>
    <definedName name="khac">2</definedName>
    <definedName name="khac1" localSheetId="0">#REF!</definedName>
    <definedName name="khac1" localSheetId="1">#REF!</definedName>
    <definedName name="khac1" localSheetId="11">#REF!</definedName>
    <definedName name="khac1">#REF!</definedName>
    <definedName name="khac2" localSheetId="0">#REF!</definedName>
    <definedName name="khac2" localSheetId="1">#REF!</definedName>
    <definedName name="khac2" localSheetId="11">#REF!</definedName>
    <definedName name="khac2">#REF!</definedName>
    <definedName name="Khánh_Hoà" localSheetId="0">#REF!</definedName>
    <definedName name="Khánh_Hoà" localSheetId="1">#REF!</definedName>
    <definedName name="Khánh_Hoà" localSheetId="11">#REF!</definedName>
    <definedName name="Khánh_Hoà">#REF!</definedName>
    <definedName name="khla09" localSheetId="0" hidden="1">{"'Sheet1'!$L$16"}</definedName>
    <definedName name="khla09" localSheetId="1" hidden="1">{"'Sheet1'!$L$16"}</definedName>
    <definedName name="khla09" localSheetId="11" hidden="1">{"'Sheet1'!$L$16"}</definedName>
    <definedName name="khla09" localSheetId="14" hidden="1">{"'Sheet1'!$L$16"}</definedName>
    <definedName name="khla09" localSheetId="15" hidden="1">{"'Sheet1'!$L$16"}</definedName>
    <definedName name="khla09" localSheetId="16" hidden="1">{"'Sheet1'!$L$16"}</definedName>
    <definedName name="khla09" localSheetId="17" hidden="1">{"'Sheet1'!$L$16"}</definedName>
    <definedName name="khla09" localSheetId="18" hidden="1">{"'Sheet1'!$L$16"}</definedName>
    <definedName name="khla09" localSheetId="19" hidden="1">{"'Sheet1'!$L$16"}</definedName>
    <definedName name="khla09" hidden="1">{"'Sheet1'!$L$16"}</definedName>
    <definedName name="KHldatcat" localSheetId="0">#REF!</definedName>
    <definedName name="KHldatcat" localSheetId="1">#REF!</definedName>
    <definedName name="KHldatcat">#REF!</definedName>
    <definedName name="khoanbt">#N/A</definedName>
    <definedName name="khoand">#N/A</definedName>
    <definedName name="khoanda">#N/A</definedName>
    <definedName name="khoannhoi" localSheetId="11">#REF!</definedName>
    <definedName name="khoannhoi">'[2]R&amp;P'!$G$385</definedName>
    <definedName name="khoansat">#N/A</definedName>
    <definedName name="khoanthep">#N/A</definedName>
    <definedName name="khoanxd">#N/A</definedName>
    <definedName name="KHOI_LUONG_DAT_DAO_DAP" localSheetId="0">#REF!</definedName>
    <definedName name="KHOI_LUONG_DAT_DAO_DAP" localSheetId="1">#REF!</definedName>
    <definedName name="KHOI_LUONG_DAT_DAO_DAP" localSheetId="11">#REF!</definedName>
    <definedName name="KHOI_LUONG_DAT_DAO_DAP">#REF!</definedName>
    <definedName name="Khong_can_doi" localSheetId="0">#REF!</definedName>
    <definedName name="Khong_can_doi" localSheetId="1">#REF!</definedName>
    <definedName name="Khong_can_doi" localSheetId="11">#REF!</definedName>
    <definedName name="Khong_can_doi">#REF!</definedName>
    <definedName name="khongtruotgia" localSheetId="0" hidden="1">{"'Sheet1'!$L$16"}</definedName>
    <definedName name="khongtruotgia" localSheetId="1" hidden="1">{"'Sheet1'!$L$16"}</definedName>
    <definedName name="khongtruotgia" localSheetId="7" hidden="1">{"'Sheet1'!$L$16"}</definedName>
    <definedName name="khongtruotgia" localSheetId="8" hidden="1">{"'Sheet1'!$L$16"}</definedName>
    <definedName name="khongtruotgia" localSheetId="11" hidden="1">{"'Sheet1'!$L$16"}</definedName>
    <definedName name="khongtruotgia" localSheetId="14" hidden="1">{"'Sheet1'!$L$16"}</definedName>
    <definedName name="khongtruotgia" localSheetId="15" hidden="1">{"'Sheet1'!$L$16"}</definedName>
    <definedName name="khongtruotgia" localSheetId="16" hidden="1">{"'Sheet1'!$L$16"}</definedName>
    <definedName name="khongtruotgia" localSheetId="17" hidden="1">{"'Sheet1'!$L$16"}</definedName>
    <definedName name="khongtruotgia" localSheetId="18" hidden="1">{"'Sheet1'!$L$16"}</definedName>
    <definedName name="khongtruotgia" localSheetId="19" hidden="1">{"'Sheet1'!$L$16"}</definedName>
    <definedName name="khongtruotgia" hidden="1">{"'Sheet1'!$L$16"}</definedName>
    <definedName name="KHTV.T3" localSheetId="0">#REF!</definedName>
    <definedName name="KHTV.T3" localSheetId="1">#REF!</definedName>
    <definedName name="KHTV.T3">#REF!</definedName>
    <definedName name="KHTV.T7" localSheetId="0">#REF!</definedName>
    <definedName name="KHTV.T7" localSheetId="1">#REF!</definedName>
    <definedName name="KHTV.T7">#REF!</definedName>
    <definedName name="Khung" localSheetId="0">#REF!</definedName>
    <definedName name="Khung" localSheetId="1">#REF!</definedName>
    <definedName name="Khung">#REF!</definedName>
    <definedName name="KhuyenmaiUPS">"AutoShape 264"</definedName>
    <definedName name="khvh09" localSheetId="0" hidden="1">{"'Sheet1'!$L$16"}</definedName>
    <definedName name="khvh09" localSheetId="1" hidden="1">{"'Sheet1'!$L$16"}</definedName>
    <definedName name="khvh09" localSheetId="11" hidden="1">{"'Sheet1'!$L$16"}</definedName>
    <definedName name="khvh09" localSheetId="14" hidden="1">{"'Sheet1'!$L$16"}</definedName>
    <definedName name="khvh09" localSheetId="15" hidden="1">{"'Sheet1'!$L$16"}</definedName>
    <definedName name="khvh09" localSheetId="16" hidden="1">{"'Sheet1'!$L$16"}</definedName>
    <definedName name="khvh09" localSheetId="17" hidden="1">{"'Sheet1'!$L$16"}</definedName>
    <definedName name="khvh09" localSheetId="18" hidden="1">{"'Sheet1'!$L$16"}</definedName>
    <definedName name="khvh09" localSheetId="19" hidden="1">{"'Sheet1'!$L$16"}</definedName>
    <definedName name="khvh09" hidden="1">{"'Sheet1'!$L$16"}</definedName>
    <definedName name="khvx09" localSheetId="0" hidden="1">{#N/A,#N/A,FALSE,"Chi tiÆt"}</definedName>
    <definedName name="khvx09" localSheetId="1" hidden="1">{#N/A,#N/A,FALSE,"Chi tiÆt"}</definedName>
    <definedName name="khvx09" localSheetId="11" hidden="1">{#N/A,#N/A,FALSE,"Chi tiÆt"}</definedName>
    <definedName name="khvx09" localSheetId="14" hidden="1">{#N/A,#N/A,FALSE,"Chi tiÆt"}</definedName>
    <definedName name="khvx09" localSheetId="15" hidden="1">{#N/A,#N/A,FALSE,"Chi tiÆt"}</definedName>
    <definedName name="khvx09" localSheetId="16" hidden="1">{#N/A,#N/A,FALSE,"Chi tiÆt"}</definedName>
    <definedName name="khvx09" localSheetId="17" hidden="1">{#N/A,#N/A,FALSE,"Chi tiÆt"}</definedName>
    <definedName name="khvx09" localSheetId="18" hidden="1">{#N/A,#N/A,FALSE,"Chi tiÆt"}</definedName>
    <definedName name="khvx09" localSheetId="19" hidden="1">{#N/A,#N/A,FALSE,"Chi tiÆt"}</definedName>
    <definedName name="khvx09" hidden="1">{#N/A,#N/A,FALSE,"Chi tiÆt"}</definedName>
    <definedName name="KHYt09" localSheetId="0" hidden="1">{"'Sheet1'!$L$16"}</definedName>
    <definedName name="KHYt09" localSheetId="1" hidden="1">{"'Sheet1'!$L$16"}</definedName>
    <definedName name="KHYt09" localSheetId="11" hidden="1">{"'Sheet1'!$L$16"}</definedName>
    <definedName name="KHYt09" localSheetId="14" hidden="1">{"'Sheet1'!$L$16"}</definedName>
    <definedName name="KHYt09" localSheetId="15" hidden="1">{"'Sheet1'!$L$16"}</definedName>
    <definedName name="KHYt09" localSheetId="16" hidden="1">{"'Sheet1'!$L$16"}</definedName>
    <definedName name="KHYt09" localSheetId="17" hidden="1">{"'Sheet1'!$L$16"}</definedName>
    <definedName name="KHYt09" localSheetId="18" hidden="1">{"'Sheet1'!$L$16"}</definedName>
    <definedName name="KHYt09" localSheetId="19" hidden="1">{"'Sheet1'!$L$16"}</definedName>
    <definedName name="KHYt09" hidden="1">{"'Sheet1'!$L$16"}</definedName>
    <definedName name="kich">#N/A</definedName>
    <definedName name="kich18">#N/A</definedName>
    <definedName name="kich250" localSheetId="11">#REF!</definedName>
    <definedName name="kich250">'[2]R&amp;P'!$G$244</definedName>
    <definedName name="kich500" localSheetId="11">#REF!</definedName>
    <definedName name="kich500">'[2]R&amp;P'!$G$248</definedName>
    <definedName name="kiem" localSheetId="0">#REF!</definedName>
    <definedName name="kiem" localSheetId="1">#REF!</definedName>
    <definedName name="kiem" localSheetId="11">#REF!</definedName>
    <definedName name="kiem">#REF!</definedName>
    <definedName name="Kiem_tra_trung_ten" localSheetId="0">#REF!</definedName>
    <definedName name="Kiem_tra_trung_ten" localSheetId="1">#REF!</definedName>
    <definedName name="Kiem_tra_trung_ten">#REF!</definedName>
    <definedName name="Kiên_Giang" localSheetId="0">#REF!</definedName>
    <definedName name="Kiên_Giang" localSheetId="1">#REF!</definedName>
    <definedName name="Kiên_Giang">#REF!</definedName>
    <definedName name="KINH_PHI_DEN_BU" localSheetId="0">#REF!</definedName>
    <definedName name="KINH_PHI_DEN_BU" localSheetId="1">#REF!</definedName>
    <definedName name="KINH_PHI_DEN_BU">#REF!</definedName>
    <definedName name="KINH_PHI_DZ0.4KV" localSheetId="0">#REF!</definedName>
    <definedName name="KINH_PHI_DZ0.4KV" localSheetId="1">#REF!</definedName>
    <definedName name="KINH_PHI_DZ0.4KV">#REF!</definedName>
    <definedName name="KINH_PHI_KHAO_SAT__LAP_BCNCKT__TKKTTC" localSheetId="0">#REF!</definedName>
    <definedName name="KINH_PHI_KHAO_SAT__LAP_BCNCKT__TKKTTC" localSheetId="1">#REF!</definedName>
    <definedName name="KINH_PHI_KHAO_SAT__LAP_BCNCKT__TKKTTC">#REF!</definedName>
    <definedName name="KINH_PHI_KHO_BAI" localSheetId="0">#REF!</definedName>
    <definedName name="KINH_PHI_KHO_BAI" localSheetId="1">#REF!</definedName>
    <definedName name="KINH_PHI_KHO_BAI">#REF!</definedName>
    <definedName name="KINH_PHI_TBA" localSheetId="0">#REF!</definedName>
    <definedName name="KINH_PHI_TBA" localSheetId="1">#REF!</definedName>
    <definedName name="KINH_PHI_TBA">#REF!</definedName>
    <definedName name="kip">#N/A</definedName>
    <definedName name="kipdien" localSheetId="0">#REF!</definedName>
    <definedName name="kipdien" localSheetId="1">#REF!</definedName>
    <definedName name="kipdien" localSheetId="11">#REF!</definedName>
    <definedName name="kipdien">#REF!</definedName>
    <definedName name="kj" localSheetId="0">#REF!</definedName>
    <definedName name="kj" localSheetId="1">#REF!</definedName>
    <definedName name="kj" localSheetId="11">#REF!</definedName>
    <definedName name="kj">#REF!</definedName>
    <definedName name="kjgjyhb" localSheetId="0" hidden="1">{"Offgrid",#N/A,FALSE,"OFFGRID";"Region",#N/A,FALSE,"REGION";"Offgrid -2",#N/A,FALSE,"OFFGRID";"WTP",#N/A,FALSE,"WTP";"WTP -2",#N/A,FALSE,"WTP";"Project",#N/A,FALSE,"PROJECT";"Summary -2",#N/A,FALSE,"SUMMARY"}</definedName>
    <definedName name="kjgjyhb" localSheetId="1" hidden="1">{"Offgrid",#N/A,FALSE,"OFFGRID";"Region",#N/A,FALSE,"REGION";"Offgrid -2",#N/A,FALSE,"OFFGRID";"WTP",#N/A,FALSE,"WTP";"WTP -2",#N/A,FALSE,"WTP";"Project",#N/A,FALSE,"PROJECT";"Summary -2",#N/A,FALSE,"SUMMARY"}</definedName>
    <definedName name="kjgjyhb" localSheetId="11" hidden="1">{"Offgrid",#N/A,FALSE,"OFFGRID";"Region",#N/A,FALSE,"REGION";"Offgrid -2",#N/A,FALSE,"OFFGRID";"WTP",#N/A,FALSE,"WTP";"WTP -2",#N/A,FALSE,"WTP";"Project",#N/A,FALSE,"PROJECT";"Summary -2",#N/A,FALSE,"SUMMARY"}</definedName>
    <definedName name="kjgjyhb" localSheetId="14" hidden="1">{"Offgrid",#N/A,FALSE,"OFFGRID";"Region",#N/A,FALSE,"REGION";"Offgrid -2",#N/A,FALSE,"OFFGRID";"WTP",#N/A,FALSE,"WTP";"WTP -2",#N/A,FALSE,"WTP";"Project",#N/A,FALSE,"PROJECT";"Summary -2",#N/A,FALSE,"SUMMARY"}</definedName>
    <definedName name="kjgjyhb" localSheetId="15" hidden="1">{"Offgrid",#N/A,FALSE,"OFFGRID";"Region",#N/A,FALSE,"REGION";"Offgrid -2",#N/A,FALSE,"OFFGRID";"WTP",#N/A,FALSE,"WTP";"WTP -2",#N/A,FALSE,"WTP";"Project",#N/A,FALSE,"PROJECT";"Summary -2",#N/A,FALSE,"SUMMARY"}</definedName>
    <definedName name="kjgjyhb" localSheetId="16" hidden="1">{"Offgrid",#N/A,FALSE,"OFFGRID";"Region",#N/A,FALSE,"REGION";"Offgrid -2",#N/A,FALSE,"OFFGRID";"WTP",#N/A,FALSE,"WTP";"WTP -2",#N/A,FALSE,"WTP";"Project",#N/A,FALSE,"PROJECT";"Summary -2",#N/A,FALSE,"SUMMARY"}</definedName>
    <definedName name="kjgjyhb" localSheetId="17" hidden="1">{"Offgrid",#N/A,FALSE,"OFFGRID";"Region",#N/A,FALSE,"REGION";"Offgrid -2",#N/A,FALSE,"OFFGRID";"WTP",#N/A,FALSE,"WTP";"WTP -2",#N/A,FALSE,"WTP";"Project",#N/A,FALSE,"PROJECT";"Summary -2",#N/A,FALSE,"SUMMARY"}</definedName>
    <definedName name="kjgjyhb" localSheetId="18" hidden="1">{"Offgrid",#N/A,FALSE,"OFFGRID";"Region",#N/A,FALSE,"REGION";"Offgrid -2",#N/A,FALSE,"OFFGRID";"WTP",#N/A,FALSE,"WTP";"WTP -2",#N/A,FALSE,"WTP";"Project",#N/A,FALSE,"PROJECT";"Summary -2",#N/A,FALSE,"SUMMARY"}</definedName>
    <definedName name="kjgjyhb" localSheetId="19"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k" localSheetId="0" hidden="1">{"'Sheet1'!$L$16"}</definedName>
    <definedName name="kjk" localSheetId="1" hidden="1">{"'Sheet1'!$L$16"}</definedName>
    <definedName name="kjk" localSheetId="7" hidden="1">{"'Sheet1'!$L$16"}</definedName>
    <definedName name="kjk" localSheetId="8" hidden="1">{"'Sheet1'!$L$16"}</definedName>
    <definedName name="kjk" localSheetId="11" hidden="1">{"'Sheet1'!$L$16"}</definedName>
    <definedName name="kjk" localSheetId="14" hidden="1">{"'Sheet1'!$L$16"}</definedName>
    <definedName name="kjk" localSheetId="15" hidden="1">{"'Sheet1'!$L$16"}</definedName>
    <definedName name="kjk" localSheetId="16" hidden="1">{"'Sheet1'!$L$16"}</definedName>
    <definedName name="kjk" localSheetId="17" hidden="1">{"'Sheet1'!$L$16"}</definedName>
    <definedName name="kjk" localSheetId="18" hidden="1">{"'Sheet1'!$L$16"}</definedName>
    <definedName name="kjk" localSheetId="19" hidden="1">{"'Sheet1'!$L$16"}</definedName>
    <definedName name="kjk" hidden="1">{"'Sheet1'!$L$16"}</definedName>
    <definedName name="KKE_Sheet10_List" localSheetId="0">#REF!</definedName>
    <definedName name="KKE_Sheet10_List" localSheetId="1">#REF!</definedName>
    <definedName name="KKE_Sheet10_List">#REF!</definedName>
    <definedName name="KL" localSheetId="0" hidden="1">{"'Sheet1'!$L$16"}</definedName>
    <definedName name="KL" localSheetId="1" hidden="1">{"'Sheet1'!$L$16"}</definedName>
    <definedName name="KL" localSheetId="7" hidden="1">{"'Sheet1'!$L$16"}</definedName>
    <definedName name="KL" localSheetId="8" hidden="1">{"'Sheet1'!$L$16"}</definedName>
    <definedName name="KL" localSheetId="11" hidden="1">{"'Sheet1'!$L$16"}</definedName>
    <definedName name="KL" localSheetId="14" hidden="1">{"'Sheet1'!$L$16"}</definedName>
    <definedName name="KL" localSheetId="15" hidden="1">{"'Sheet1'!$L$16"}</definedName>
    <definedName name="KL" localSheetId="16" hidden="1">{"'Sheet1'!$L$16"}</definedName>
    <definedName name="KL" localSheetId="17" hidden="1">{"'Sheet1'!$L$16"}</definedName>
    <definedName name="KL" localSheetId="18" hidden="1">{"'Sheet1'!$L$16"}</definedName>
    <definedName name="KL" localSheetId="19" hidden="1">{"'Sheet1'!$L$16"}</definedName>
    <definedName name="KL" hidden="1">{"'Sheet1'!$L$16"}</definedName>
    <definedName name="KL.Thietke" localSheetId="0">#REF!</definedName>
    <definedName name="KL.Thietke" localSheetId="1">#REF!</definedName>
    <definedName name="KL.Thietke">#REF!</definedName>
    <definedName name="kl_ME" localSheetId="0">#REF!</definedName>
    <definedName name="kl_ME" localSheetId="1">#REF!</definedName>
    <definedName name="kl_ME">#REF!</definedName>
    <definedName name="KL1P" localSheetId="0">#REF!</definedName>
    <definedName name="KL1P" localSheetId="1">#REF!</definedName>
    <definedName name="KL1P">#REF!</definedName>
    <definedName name="klc" localSheetId="0">#REF!</definedName>
    <definedName name="klc" localSheetId="1">#REF!</definedName>
    <definedName name="klc">#REF!</definedName>
    <definedName name="klctbb" localSheetId="0">#REF!</definedName>
    <definedName name="klctbb" localSheetId="1">#REF!</definedName>
    <definedName name="klctbb">#REF!</definedName>
    <definedName name="KLDL" localSheetId="0">#REF!</definedName>
    <definedName name="KLDL" localSheetId="1">#REF!</definedName>
    <definedName name="KLDL">#REF!</definedName>
    <definedName name="KLduonggiaods" localSheetId="0" hidden="1">{"'Sheet1'!$L$16"}</definedName>
    <definedName name="KLduonggiaods" localSheetId="1" hidden="1">{"'Sheet1'!$L$16"}</definedName>
    <definedName name="KLduonggiaods" localSheetId="11" hidden="1">{"'Sheet1'!$L$16"}</definedName>
    <definedName name="KLduonggiaods" localSheetId="14" hidden="1">{"'Sheet1'!$L$16"}</definedName>
    <definedName name="KLduonggiaods" localSheetId="15" hidden="1">{"'Sheet1'!$L$16"}</definedName>
    <definedName name="KLduonggiaods" localSheetId="16" hidden="1">{"'Sheet1'!$L$16"}</definedName>
    <definedName name="KLduonggiaods" localSheetId="17" hidden="1">{"'Sheet1'!$L$16"}</definedName>
    <definedName name="KLduonggiaods" localSheetId="18" hidden="1">{"'Sheet1'!$L$16"}</definedName>
    <definedName name="KLduonggiaods" localSheetId="19" hidden="1">{"'Sheet1'!$L$16"}</definedName>
    <definedName name="KLduonggiaods" hidden="1">{"'Sheet1'!$L$16"}</definedName>
    <definedName name="kldv" localSheetId="11">#REF!</definedName>
    <definedName name="kldv">[19]Sheet1!$I$2:$AE$3</definedName>
    <definedName name="KLHH" localSheetId="0">#REF!</definedName>
    <definedName name="KLHH" localSheetId="1">#REF!</definedName>
    <definedName name="KLHH" localSheetId="11">#REF!</definedName>
    <definedName name="KLHH" localSheetId="14">#REF!</definedName>
    <definedName name="KLHH" localSheetId="19">#REF!</definedName>
    <definedName name="KLHH">#REF!</definedName>
    <definedName name="KLTHDN" localSheetId="0">#REF!</definedName>
    <definedName name="KLTHDN" localSheetId="1">#REF!</definedName>
    <definedName name="KLTHDN" localSheetId="14">#REF!</definedName>
    <definedName name="KLTHDN">#REF!</definedName>
    <definedName name="KLVANKHUON" localSheetId="0">#REF!</definedName>
    <definedName name="KLVANKHUON" localSheetId="1">#REF!</definedName>
    <definedName name="KLVANKHUON" localSheetId="14">#REF!</definedName>
    <definedName name="KLVANKHUON">#REF!</definedName>
    <definedName name="KLVL1" localSheetId="0">#REF!</definedName>
    <definedName name="KLVL1" localSheetId="1">#REF!</definedName>
    <definedName name="KLVL1">#REF!</definedName>
    <definedName name="KLVLV" localSheetId="0">#REF!</definedName>
    <definedName name="KLVLV" localSheetId="1">#REF!</definedName>
    <definedName name="KLVLV">#REF!</definedName>
    <definedName name="klvt" localSheetId="0">#REF!</definedName>
    <definedName name="klvt" localSheetId="1">#REF!</definedName>
    <definedName name="klvt">#REF!</definedName>
    <definedName name="Kmc" localSheetId="0">#REF!</definedName>
    <definedName name="Kmc" localSheetId="1">#REF!</definedName>
    <definedName name="Kmc">#REF!</definedName>
    <definedName name="Kmd" localSheetId="0">#REF!</definedName>
    <definedName name="Kmd" localSheetId="1">#REF!</definedName>
    <definedName name="Kmd">#REF!</definedName>
    <definedName name="Knc" localSheetId="0">#REF!</definedName>
    <definedName name="Knc" localSheetId="1">#REF!</definedName>
    <definedName name="Knc">#REF!</definedName>
    <definedName name="Kncc" localSheetId="0">#REF!</definedName>
    <definedName name="Kncc" localSheetId="1">#REF!</definedName>
    <definedName name="Kncc">#REF!</definedName>
    <definedName name="Kncd" localSheetId="0">#REF!</definedName>
    <definedName name="Kncd" localSheetId="1">#REF!</definedName>
    <definedName name="Kncd">#REF!</definedName>
    <definedName name="KNEHT" localSheetId="0">#REF!</definedName>
    <definedName name="KNEHT" localSheetId="1">#REF!</definedName>
    <definedName name="KNEHT">#REF!</definedName>
    <definedName name="KÕ_ho_ch_Th_ng_10" localSheetId="0">#REF!</definedName>
    <definedName name="KÕ_ho_ch_Th_ng_10" localSheetId="1">#REF!</definedName>
    <definedName name="KÕ_ho_ch_Th_ng_10">#REF!</definedName>
    <definedName name="KP" localSheetId="0">#REF!</definedName>
    <definedName name="KP" localSheetId="1">#REF!</definedName>
    <definedName name="KP">#REF!</definedName>
    <definedName name="kp1ph" localSheetId="0">#REF!</definedName>
    <definedName name="kp1ph" localSheetId="1">#REF!</definedName>
    <definedName name="kp1ph">#REF!</definedName>
    <definedName name="Ks" localSheetId="0">#REF!</definedName>
    <definedName name="Ks" localSheetId="1">#REF!</definedName>
    <definedName name="Ks">#REF!</definedName>
    <definedName name="ksbn" localSheetId="0" hidden="1">{"'Sheet1'!$L$16"}</definedName>
    <definedName name="ksbn" localSheetId="1" hidden="1">{"'Sheet1'!$L$16"}</definedName>
    <definedName name="ksbn" localSheetId="7" hidden="1">{"'Sheet1'!$L$16"}</definedName>
    <definedName name="ksbn" localSheetId="8" hidden="1">{"'Sheet1'!$L$16"}</definedName>
    <definedName name="ksbn" localSheetId="11" hidden="1">{"'Sheet1'!$L$16"}</definedName>
    <definedName name="ksbn" localSheetId="14" hidden="1">{"'Sheet1'!$L$16"}</definedName>
    <definedName name="ksbn" localSheetId="15" hidden="1">{"'Sheet1'!$L$16"}</definedName>
    <definedName name="ksbn" localSheetId="16" hidden="1">{"'Sheet1'!$L$16"}</definedName>
    <definedName name="ksbn" localSheetId="17" hidden="1">{"'Sheet1'!$L$16"}</definedName>
    <definedName name="ksbn" localSheetId="18" hidden="1">{"'Sheet1'!$L$16"}</definedName>
    <definedName name="ksbn" localSheetId="19" hidden="1">{"'Sheet1'!$L$16"}</definedName>
    <definedName name="ksbn" hidden="1">{"'Sheet1'!$L$16"}</definedName>
    <definedName name="KSDA" localSheetId="0" hidden="1">{"'Sheet1'!$L$16"}</definedName>
    <definedName name="KSDA" localSheetId="1" hidden="1">{"'Sheet1'!$L$16"}</definedName>
    <definedName name="KSDA" localSheetId="7" hidden="1">{"'Sheet1'!$L$16"}</definedName>
    <definedName name="KSDA" localSheetId="8" hidden="1">{"'Sheet1'!$L$16"}</definedName>
    <definedName name="KSDA" localSheetId="11" hidden="1">{"'Sheet1'!$L$16"}</definedName>
    <definedName name="KSDA" localSheetId="14" hidden="1">{"'Sheet1'!$L$16"}</definedName>
    <definedName name="KSDA" localSheetId="15" hidden="1">{"'Sheet1'!$L$16"}</definedName>
    <definedName name="KSDA" localSheetId="16" hidden="1">{"'Sheet1'!$L$16"}</definedName>
    <definedName name="KSDA" localSheetId="17" hidden="1">{"'Sheet1'!$L$16"}</definedName>
    <definedName name="KSDA" localSheetId="18" hidden="1">{"'Sheet1'!$L$16"}</definedName>
    <definedName name="KSDA" localSheetId="19" hidden="1">{"'Sheet1'!$L$16"}</definedName>
    <definedName name="KSDA" hidden="1">{"'Sheet1'!$L$16"}</definedName>
    <definedName name="kshn" localSheetId="0" hidden="1">{"'Sheet1'!$L$16"}</definedName>
    <definedName name="kshn" localSheetId="1" hidden="1">{"'Sheet1'!$L$16"}</definedName>
    <definedName name="kshn" localSheetId="7" hidden="1">{"'Sheet1'!$L$16"}</definedName>
    <definedName name="kshn" localSheetId="8" hidden="1">{"'Sheet1'!$L$16"}</definedName>
    <definedName name="kshn" localSheetId="11" hidden="1">{"'Sheet1'!$L$16"}</definedName>
    <definedName name="kshn" localSheetId="14" hidden="1">{"'Sheet1'!$L$16"}</definedName>
    <definedName name="kshn" localSheetId="15" hidden="1">{"'Sheet1'!$L$16"}</definedName>
    <definedName name="kshn" localSheetId="16" hidden="1">{"'Sheet1'!$L$16"}</definedName>
    <definedName name="kshn" localSheetId="17" hidden="1">{"'Sheet1'!$L$16"}</definedName>
    <definedName name="kshn" localSheetId="18" hidden="1">{"'Sheet1'!$L$16"}</definedName>
    <definedName name="kshn" localSheetId="19" hidden="1">{"'Sheet1'!$L$16"}</definedName>
    <definedName name="kshn" hidden="1">{"'Sheet1'!$L$16"}</definedName>
    <definedName name="ksls" localSheetId="0" hidden="1">{"'Sheet1'!$L$16"}</definedName>
    <definedName name="ksls" localSheetId="1" hidden="1">{"'Sheet1'!$L$16"}</definedName>
    <definedName name="ksls" localSheetId="7" hidden="1">{"'Sheet1'!$L$16"}</definedName>
    <definedName name="ksls" localSheetId="8" hidden="1">{"'Sheet1'!$L$16"}</definedName>
    <definedName name="ksls" localSheetId="11" hidden="1">{"'Sheet1'!$L$16"}</definedName>
    <definedName name="ksls" localSheetId="14" hidden="1">{"'Sheet1'!$L$16"}</definedName>
    <definedName name="ksls" localSheetId="15" hidden="1">{"'Sheet1'!$L$16"}</definedName>
    <definedName name="ksls" localSheetId="16" hidden="1">{"'Sheet1'!$L$16"}</definedName>
    <definedName name="ksls" localSheetId="17" hidden="1">{"'Sheet1'!$L$16"}</definedName>
    <definedName name="ksls" localSheetId="18" hidden="1">{"'Sheet1'!$L$16"}</definedName>
    <definedName name="ksls" localSheetId="19" hidden="1">{"'Sheet1'!$L$16"}</definedName>
    <definedName name="ksls" hidden="1">{"'Sheet1'!$L$16"}</definedName>
    <definedName name="KSTK" localSheetId="0">#REF!</definedName>
    <definedName name="KSTK" localSheetId="1">#REF!</definedName>
    <definedName name="KSTK">#REF!</definedName>
    <definedName name="ktc" localSheetId="0">#REF!</definedName>
    <definedName name="ktc" localSheetId="1">#REF!</definedName>
    <definedName name="ktc">#REF!</definedName>
    <definedName name="KVC" localSheetId="0">#REF!</definedName>
    <definedName name="KVC" localSheetId="1">#REF!</definedName>
    <definedName name="KVC">#REF!</definedName>
    <definedName name="kvl">1.166</definedName>
    <definedName name="l" localSheetId="0">#REF!</definedName>
    <definedName name="l" localSheetId="1">#REF!</definedName>
    <definedName name="l" localSheetId="11" hidden="1">{"'Sheet1'!$L$16"}</definedName>
    <definedName name="l" localSheetId="14" hidden="1">{"'Sheet1'!$L$16"}</definedName>
    <definedName name="l" localSheetId="15" hidden="1">{"'Sheet1'!$L$16"}</definedName>
    <definedName name="l" localSheetId="16" hidden="1">{"'Sheet1'!$L$16"}</definedName>
    <definedName name="l" localSheetId="17" hidden="1">{"'Sheet1'!$L$16"}</definedName>
    <definedName name="l" localSheetId="18" hidden="1">{"'Sheet1'!$L$16"}</definedName>
    <definedName name="l" localSheetId="19" hidden="1">{"'Sheet1'!$L$16"}</definedName>
    <definedName name="l" hidden="1">{"'Sheet1'!$L$16"}</definedName>
    <definedName name="l_1" localSheetId="0">#REF!</definedName>
    <definedName name="l_1" localSheetId="1">#REF!</definedName>
    <definedName name="l_1">#REF!</definedName>
    <definedName name="L_mong" localSheetId="0">#REF!</definedName>
    <definedName name="L_mong" localSheetId="1">#REF!</definedName>
    <definedName name="L_mong">#REF!</definedName>
    <definedName name="l1d" localSheetId="0">#REF!</definedName>
    <definedName name="l1d" localSheetId="1">#REF!</definedName>
    <definedName name="l1d">#REF!</definedName>
    <definedName name="l2pa1" localSheetId="0" hidden="1">{"'Sheet1'!$L$16"}</definedName>
    <definedName name="l2pa1" localSheetId="1" hidden="1">{"'Sheet1'!$L$16"}</definedName>
    <definedName name="l2pa1" localSheetId="11" hidden="1">{"'Sheet1'!$L$16"}</definedName>
    <definedName name="l2pa1" localSheetId="14" hidden="1">{"'Sheet1'!$L$16"}</definedName>
    <definedName name="l2pa1" localSheetId="15" hidden="1">{"'Sheet1'!$L$16"}</definedName>
    <definedName name="l2pa1" localSheetId="16" hidden="1">{"'Sheet1'!$L$16"}</definedName>
    <definedName name="l2pa1" localSheetId="17" hidden="1">{"'Sheet1'!$L$16"}</definedName>
    <definedName name="l2pa1" localSheetId="18" hidden="1">{"'Sheet1'!$L$16"}</definedName>
    <definedName name="l2pa1" localSheetId="19" hidden="1">{"'Sheet1'!$L$16"}</definedName>
    <definedName name="l2pa1" hidden="1">{"'Sheet1'!$L$16"}</definedName>
    <definedName name="L63x6">5800</definedName>
    <definedName name="LABEL" localSheetId="0">#REF!</definedName>
    <definedName name="LABEL" localSheetId="1">#REF!</definedName>
    <definedName name="LABEL" localSheetId="11">#REF!</definedName>
    <definedName name="LABEL">#REF!</definedName>
    <definedName name="Laivay" localSheetId="0">#REF!</definedName>
    <definedName name="Laivay" localSheetId="1">#REF!</definedName>
    <definedName name="Laivay" localSheetId="11">#REF!</definedName>
    <definedName name="Laivay">#REF!</definedName>
    <definedName name="lan" localSheetId="0">#REF!</definedName>
    <definedName name="lan" localSheetId="1">#REF!</definedName>
    <definedName name="lan" localSheetId="11" hidden="1">{#N/A,#N/A,TRUE,"BT M200 da 10x20"}</definedName>
    <definedName name="lan" localSheetId="14" hidden="1">{#N/A,#N/A,TRUE,"BT M200 da 10x20"}</definedName>
    <definedName name="lan" localSheetId="15" hidden="1">{#N/A,#N/A,TRUE,"BT M200 da 10x20"}</definedName>
    <definedName name="lan" localSheetId="16" hidden="1">{#N/A,#N/A,TRUE,"BT M200 da 10x20"}</definedName>
    <definedName name="lan" localSheetId="17" hidden="1">{#N/A,#N/A,TRUE,"BT M200 da 10x20"}</definedName>
    <definedName name="lan" localSheetId="18" hidden="1">{#N/A,#N/A,TRUE,"BT M200 da 10x20"}</definedName>
    <definedName name="lan" localSheetId="19" hidden="1">{#N/A,#N/A,TRUE,"BT M200 da 10x20"}</definedName>
    <definedName name="lan" hidden="1">{#N/A,#N/A,TRUE,"BT M200 da 10x20"}</definedName>
    <definedName name="lancan" localSheetId="0">#REF!</definedName>
    <definedName name="lancan" localSheetId="1">#REF!</definedName>
    <definedName name="lancan" localSheetId="11">#REF!</definedName>
    <definedName name="lancan">#REF!</definedName>
    <definedName name="langson" localSheetId="0" hidden="1">{"'Sheet1'!$L$16"}</definedName>
    <definedName name="langson" localSheetId="1" hidden="1">{"'Sheet1'!$L$16"}</definedName>
    <definedName name="langson" localSheetId="7" hidden="1">{"'Sheet1'!$L$16"}</definedName>
    <definedName name="langson" localSheetId="8" hidden="1">{"'Sheet1'!$L$16"}</definedName>
    <definedName name="langson" localSheetId="11" hidden="1">{"'Sheet1'!$L$16"}</definedName>
    <definedName name="langson" localSheetId="14" hidden="1">{"'Sheet1'!$L$16"}</definedName>
    <definedName name="langson" localSheetId="15" hidden="1">{"'Sheet1'!$L$16"}</definedName>
    <definedName name="langson" localSheetId="16" hidden="1">{"'Sheet1'!$L$16"}</definedName>
    <definedName name="langson" localSheetId="17" hidden="1">{"'Sheet1'!$L$16"}</definedName>
    <definedName name="langson" localSheetId="18" hidden="1">{"'Sheet1'!$L$16"}</definedName>
    <definedName name="langson" localSheetId="19" hidden="1">{"'Sheet1'!$L$16"}</definedName>
    <definedName name="langson" hidden="1">{"'Sheet1'!$L$16"}</definedName>
    <definedName name="lanhto" localSheetId="0">#REF!</definedName>
    <definedName name="lanhto" localSheetId="1">#REF!</definedName>
    <definedName name="lanhto">#REF!</definedName>
    <definedName name="lantrai" localSheetId="0">#REF!</definedName>
    <definedName name="lantrai" localSheetId="1">#REF!</definedName>
    <definedName name="lantrai">#REF!</definedName>
    <definedName name="lao_keo_dam_cau" localSheetId="0">#REF!</definedName>
    <definedName name="lao_keo_dam_cau" localSheetId="1">#REF!</definedName>
    <definedName name="lao_keo_dam_cau">#REF!</definedName>
    <definedName name="LAP_DAT_TBA" localSheetId="0">#REF!</definedName>
    <definedName name="LAP_DAT_TBA" localSheetId="1">#REF!</definedName>
    <definedName name="LAP_DAT_TBA">#REF!</definedName>
    <definedName name="Lap_dat_td" localSheetId="11">#REF!</definedName>
    <definedName name="Lap_dat_td">'[20]M 67'!$A$37:$F$40</definedName>
    <definedName name="Last_Row">#N/A</definedName>
    <definedName name="Lban" localSheetId="0">#REF!</definedName>
    <definedName name="Lban" localSheetId="1">#REF!</definedName>
    <definedName name="Lban" localSheetId="11">#REF!</definedName>
    <definedName name="Lban">#REF!</definedName>
    <definedName name="LBR" localSheetId="0">#REF!</definedName>
    <definedName name="LBR" localSheetId="1">#REF!</definedName>
    <definedName name="LBR" localSheetId="11">#REF!</definedName>
    <definedName name="LBR">#REF!</definedName>
    <definedName name="LBS_22">107800000</definedName>
    <definedName name="lc" localSheetId="0" hidden="1">{"'Sheet1'!$L$16"}</definedName>
    <definedName name="lc" localSheetId="1" hidden="1">{"'Sheet1'!$L$16"}</definedName>
    <definedName name="lc" localSheetId="11" hidden="1">{"'Sheet1'!$L$16"}</definedName>
    <definedName name="lc" localSheetId="14" hidden="1">{"'Sheet1'!$L$16"}</definedName>
    <definedName name="lc" localSheetId="15" hidden="1">{"'Sheet1'!$L$16"}</definedName>
    <definedName name="lc" localSheetId="16" hidden="1">{"'Sheet1'!$L$16"}</definedName>
    <definedName name="lc" localSheetId="17" hidden="1">{"'Sheet1'!$L$16"}</definedName>
    <definedName name="lc" localSheetId="18" hidden="1">{"'Sheet1'!$L$16"}</definedName>
    <definedName name="lc" localSheetId="19" hidden="1">{"'Sheet1'!$L$16"}</definedName>
    <definedName name="lc" hidden="1">{"'Sheet1'!$L$16"}</definedName>
    <definedName name="LC5_total" localSheetId="0">#REF!</definedName>
    <definedName name="LC5_total" localSheetId="1">#REF!</definedName>
    <definedName name="LC5_total">#REF!</definedName>
    <definedName name="LC6_total" localSheetId="0">#REF!</definedName>
    <definedName name="LC6_total" localSheetId="1">#REF!</definedName>
    <definedName name="LC6_total">#REF!</definedName>
    <definedName name="Lcb" localSheetId="0">#REF!</definedName>
    <definedName name="Lcb" localSheetId="1">#REF!</definedName>
    <definedName name="Lcb">#REF!</definedName>
    <definedName name="lcc">#N/A</definedName>
    <definedName name="lcd" localSheetId="0">#REF!</definedName>
    <definedName name="lcd" localSheetId="1">#REF!</definedName>
    <definedName name="lcd" localSheetId="11">#REF!</definedName>
    <definedName name="lcd">#REF!</definedName>
    <definedName name="Lcot" localSheetId="0">#REF!</definedName>
    <definedName name="Lcot" localSheetId="1">#REF!</definedName>
    <definedName name="Lcot" localSheetId="11">#REF!</definedName>
    <definedName name="Lcot">#REF!</definedName>
    <definedName name="lct" localSheetId="0">#REF!</definedName>
    <definedName name="lct" localSheetId="1">#REF!</definedName>
    <definedName name="lct" localSheetId="11">#REF!</definedName>
    <definedName name="lct">#REF!</definedName>
    <definedName name="LDAM" localSheetId="0">#REF!</definedName>
    <definedName name="LDAM" localSheetId="1">#REF!</definedName>
    <definedName name="LDAM">#REF!</definedName>
    <definedName name="Ldatcat" localSheetId="0">#REF!</definedName>
    <definedName name="Ldatcat" localSheetId="1">#REF!</definedName>
    <definedName name="Ldatcat">#REF!</definedName>
    <definedName name="Ldi" localSheetId="0">#REF!</definedName>
    <definedName name="Ldi" localSheetId="1">#REF!</definedName>
    <definedName name="Ldi">#REF!</definedName>
    <definedName name="LDIM" localSheetId="0">#REF!</definedName>
    <definedName name="LDIM" localSheetId="1">#REF!</definedName>
    <definedName name="LDIM">#REF!</definedName>
    <definedName name="Lf" localSheetId="0">#REF!</definedName>
    <definedName name="Lf" localSheetId="1">#REF!</definedName>
    <definedName name="Lf">#REF!</definedName>
    <definedName name="Lg" localSheetId="0">#REF!</definedName>
    <definedName name="Lg" localSheetId="1">#REF!</definedName>
    <definedName name="Lg">#REF!</definedName>
    <definedName name="LG_CB_N1" localSheetId="0">#REF!</definedName>
    <definedName name="LG_CB_N1" localSheetId="1">#REF!</definedName>
    <definedName name="LG_CB_N1">#REF!</definedName>
    <definedName name="LgL" localSheetId="0">#REF!</definedName>
    <definedName name="LgL" localSheetId="1">#REF!</definedName>
    <definedName name="LgL">#REF!</definedName>
    <definedName name="lh" localSheetId="0">#REF!</definedName>
    <definedName name="lh" localSheetId="1">#REF!</definedName>
    <definedName name="lh">#REF!</definedName>
    <definedName name="LIET_KE_VI_TRI_DZ0.4KV" localSheetId="0">#REF!</definedName>
    <definedName name="LIET_KE_VI_TRI_DZ0.4KV" localSheetId="1">#REF!</definedName>
    <definedName name="LIET_KE_VI_TRI_DZ0.4KV">#REF!</definedName>
    <definedName name="LIET_KE_VI_TRI_DZ22KV" localSheetId="0">#REF!</definedName>
    <definedName name="LIET_KE_VI_TRI_DZ22KV" localSheetId="1">#REF!</definedName>
    <definedName name="LIET_KE_VI_TRI_DZ22KV">#REF!</definedName>
    <definedName name="limcount" hidden="1">13</definedName>
    <definedName name="line15" localSheetId="0">#REF!</definedName>
    <definedName name="line15" localSheetId="1">#REF!</definedName>
    <definedName name="line15" localSheetId="11">#REF!</definedName>
    <definedName name="line15">#REF!</definedName>
    <definedName name="list" localSheetId="0">#REF!</definedName>
    <definedName name="list" localSheetId="1">#REF!</definedName>
    <definedName name="list" localSheetId="11">#REF!</definedName>
    <definedName name="list">#REF!</definedName>
    <definedName name="ljkl" localSheetId="0" hidden="1">{"'Sheet1'!$L$16"}</definedName>
    <definedName name="ljkl" localSheetId="1" hidden="1">{"'Sheet1'!$L$16"}</definedName>
    <definedName name="ljkl" localSheetId="7" hidden="1">{"'Sheet1'!$L$16"}</definedName>
    <definedName name="ljkl" localSheetId="8" hidden="1">{"'Sheet1'!$L$16"}</definedName>
    <definedName name="ljkl" localSheetId="11" hidden="1">{"'Sheet1'!$L$16"}</definedName>
    <definedName name="ljkl" localSheetId="14" hidden="1">{"'Sheet1'!$L$16"}</definedName>
    <definedName name="ljkl" localSheetId="15" hidden="1">{"'Sheet1'!$L$16"}</definedName>
    <definedName name="ljkl" localSheetId="16" hidden="1">{"'Sheet1'!$L$16"}</definedName>
    <definedName name="ljkl" localSheetId="17" hidden="1">{"'Sheet1'!$L$16"}</definedName>
    <definedName name="ljkl" localSheetId="18" hidden="1">{"'Sheet1'!$L$16"}</definedName>
    <definedName name="ljkl" localSheetId="19" hidden="1">{"'Sheet1'!$L$16"}</definedName>
    <definedName name="ljkl" hidden="1">{"'Sheet1'!$L$16"}</definedName>
    <definedName name="LK" localSheetId="0" hidden="1">{"'Sheet1'!$L$16"}</definedName>
    <definedName name="LK" localSheetId="1" hidden="1">{"'Sheet1'!$L$16"}</definedName>
    <definedName name="LK" localSheetId="7" hidden="1">{"'Sheet1'!$L$16"}</definedName>
    <definedName name="LK" localSheetId="8" hidden="1">{"'Sheet1'!$L$16"}</definedName>
    <definedName name="lk" localSheetId="11" hidden="1">#REF!</definedName>
    <definedName name="LK" localSheetId="14" hidden="1">{"'Sheet1'!$L$16"}</definedName>
    <definedName name="lk" localSheetId="15" hidden="1">#REF!</definedName>
    <definedName name="lk" localSheetId="17" hidden="1">#REF!</definedName>
    <definedName name="lk" localSheetId="18" hidden="1">#REF!</definedName>
    <definedName name="LK" hidden="1">{"'Sheet1'!$L$16"}</definedName>
    <definedName name="LK.T2" localSheetId="0">#REF!</definedName>
    <definedName name="LK.T2" localSheetId="1">#REF!</definedName>
    <definedName name="LK.T2">#REF!</definedName>
    <definedName name="LK.T3" localSheetId="0">#REF!</definedName>
    <definedName name="LK.T3" localSheetId="1">#REF!</definedName>
    <definedName name="LK.T3">#REF!</definedName>
    <definedName name="LK.T4" localSheetId="0">#REF!</definedName>
    <definedName name="LK.T4" localSheetId="1">#REF!</definedName>
    <definedName name="LK.T4">#REF!</definedName>
    <definedName name="LK.T5" localSheetId="0">#REF!</definedName>
    <definedName name="LK.T5" localSheetId="1">#REF!</definedName>
    <definedName name="LK.T5">#REF!</definedName>
    <definedName name="LK.T6" localSheetId="0">#REF!</definedName>
    <definedName name="LK.T6" localSheetId="1">#REF!</definedName>
    <definedName name="LK.T6">#REF!</definedName>
    <definedName name="LK_hathe" localSheetId="0">#REF!</definedName>
    <definedName name="LK_hathe" localSheetId="1">#REF!</definedName>
    <definedName name="LK_hathe">#REF!</definedName>
    <definedName name="LLs" localSheetId="0">#REF!</definedName>
    <definedName name="LLs" localSheetId="1">#REF!</definedName>
    <definedName name="LLs">#REF!</definedName>
    <definedName name="Lmk" localSheetId="0">#REF!</definedName>
    <definedName name="Lmk" localSheetId="1">#REF!</definedName>
    <definedName name="Lmk">#REF!</definedName>
    <definedName name="Lms" localSheetId="0">#REF!</definedName>
    <definedName name="Lms" localSheetId="1">#REF!</definedName>
    <definedName name="Lms">#REF!</definedName>
    <definedName name="Lmt" localSheetId="0">#REF!</definedName>
    <definedName name="Lmt" localSheetId="1">#REF!</definedName>
    <definedName name="Lmt">#REF!</definedName>
    <definedName name="ln">1</definedName>
    <definedName name="lnm">#N/A</definedName>
    <definedName name="Lnsc" localSheetId="0">#REF!</definedName>
    <definedName name="Lnsc" localSheetId="1">#REF!</definedName>
    <definedName name="Lnsc" localSheetId="11">#REF!</definedName>
    <definedName name="Lnsc">#REF!</definedName>
    <definedName name="lntt" localSheetId="0">#REF!</definedName>
    <definedName name="lntt" localSheetId="1">#REF!</definedName>
    <definedName name="lntt" localSheetId="11">#REF!</definedName>
    <definedName name="lntt">#REF!</definedName>
    <definedName name="Lo" localSheetId="0">#REF!</definedName>
    <definedName name="Lo" localSheetId="1">#REF!</definedName>
    <definedName name="Lo" localSheetId="11">#REF!</definedName>
    <definedName name="Lo">#REF!</definedName>
    <definedName name="LoadData" localSheetId="0">#REF!</definedName>
    <definedName name="LoadData" localSheetId="1">#REF!</definedName>
    <definedName name="LoadData">#REF!</definedName>
    <definedName name="LoadingData" localSheetId="0">#REF!</definedName>
    <definedName name="LoadingData" localSheetId="1">#REF!</definedName>
    <definedName name="LoadingData">#REF!</definedName>
    <definedName name="loai" localSheetId="0">#REF!</definedName>
    <definedName name="loai" localSheetId="1">#REF!</definedName>
    <definedName name="loai">#REF!</definedName>
    <definedName name="LoÁi_BQL" localSheetId="0">#REF!</definedName>
    <definedName name="LoÁi_BQL" localSheetId="1">#REF!</definedName>
    <definedName name="LoÁi_BQL">#REF!</definedName>
    <definedName name="LoÁi_CT" localSheetId="0">#REF!</definedName>
    <definedName name="LoÁi_CT" localSheetId="1">#REF!</definedName>
    <definedName name="LoÁi_CT">#REF!</definedName>
    <definedName name="LOAI_DUONG" localSheetId="0">#REF!</definedName>
    <definedName name="LOAI_DUONG" localSheetId="1">#REF!</definedName>
    <definedName name="LOAI_DUONG">#REF!</definedName>
    <definedName name="Loai_TD" localSheetId="0">#REF!</definedName>
    <definedName name="Loai_TD" localSheetId="1">#REF!</definedName>
    <definedName name="Loai_TD">#REF!</definedName>
    <definedName name="LoaiCT" localSheetId="0">#REF!</definedName>
    <definedName name="LoaiCT" localSheetId="1">#REF!</definedName>
    <definedName name="LoaiCT">#REF!</definedName>
    <definedName name="LoaixeH" localSheetId="0">#REF!</definedName>
    <definedName name="LoaixeH" localSheetId="1">#REF!</definedName>
    <definedName name="LoaixeH">#REF!</definedName>
    <definedName name="LoaixeXB" localSheetId="0">#REF!</definedName>
    <definedName name="LoaixeXB" localSheetId="1">#REF!</definedName>
    <definedName name="LoaixeXB">#REF!</definedName>
    <definedName name="loinhuan" localSheetId="0">#REF!</definedName>
    <definedName name="loinhuan" localSheetId="1">#REF!</definedName>
    <definedName name="loinhuan">#REF!</definedName>
    <definedName name="lón1" localSheetId="0">#REF!</definedName>
    <definedName name="lón1" localSheetId="1">#REF!</definedName>
    <definedName name="lón1">#REF!</definedName>
    <definedName name="lón4" localSheetId="0">#REF!</definedName>
    <definedName name="lón4" localSheetId="1">#REF!</definedName>
    <definedName name="lón4">#REF!</definedName>
    <definedName name="long" localSheetId="0">#REF!</definedName>
    <definedName name="long" localSheetId="1">#REF!</definedName>
    <definedName name="long">#REF!</definedName>
    <definedName name="LOOP" localSheetId="0">#REF!</definedName>
    <definedName name="LOOP" localSheetId="1">#REF!</definedName>
    <definedName name="LOOP">#REF!</definedName>
    <definedName name="LPTDDT" localSheetId="0">#REF!</definedName>
    <definedName name="LPTDDT" localSheetId="1">#REF!</definedName>
    <definedName name="LPTDDT">#REF!</definedName>
    <definedName name="LPTDTK" localSheetId="0">#REF!</definedName>
    <definedName name="LPTDTK" localSheetId="1">#REF!</definedName>
    <definedName name="LPTDTK">#REF!</definedName>
    <definedName name="lrung" localSheetId="0">#REF!</definedName>
    <definedName name="lrung" localSheetId="1">#REF!</definedName>
    <definedName name="lrung">#REF!</definedName>
    <definedName name="ltre" localSheetId="0">#REF!</definedName>
    <definedName name="ltre" localSheetId="1">#REF!</definedName>
    <definedName name="ltre">#REF!</definedName>
    <definedName name="lu12.2" localSheetId="0">#REF!</definedName>
    <definedName name="lu12.2" localSheetId="1">#REF!</definedName>
    <definedName name="lu12.2">#REF!</definedName>
    <definedName name="lu14.5" localSheetId="0">#REF!</definedName>
    <definedName name="lu14.5" localSheetId="1">#REF!</definedName>
    <definedName name="lu14.5">#REF!</definedName>
    <definedName name="lu15.5" localSheetId="0">#REF!</definedName>
    <definedName name="lu15.5" localSheetId="1">#REF!</definedName>
    <definedName name="lu15.5">#REF!</definedName>
    <definedName name="luc" localSheetId="0" hidden="1">{"'Sheet1'!$L$16"}</definedName>
    <definedName name="luc" localSheetId="1" hidden="1">{"'Sheet1'!$L$16"}</definedName>
    <definedName name="luc" localSheetId="11" hidden="1">{"'Sheet1'!$L$16"}</definedName>
    <definedName name="luc" localSheetId="14" hidden="1">{"'Sheet1'!$L$16"}</definedName>
    <definedName name="luc" localSheetId="15" hidden="1">{"'Sheet1'!$L$16"}</definedName>
    <definedName name="luc" localSheetId="16" hidden="1">{"'Sheet1'!$L$16"}</definedName>
    <definedName name="luc" localSheetId="17" hidden="1">{"'Sheet1'!$L$16"}</definedName>
    <definedName name="luc" localSheetId="18" hidden="1">{"'Sheet1'!$L$16"}</definedName>
    <definedName name="luc" localSheetId="19" hidden="1">{"'Sheet1'!$L$16"}</definedName>
    <definedName name="luc" hidden="1">{"'Sheet1'!$L$16"}</definedName>
    <definedName name="lulop16" localSheetId="11">#REF!</definedName>
    <definedName name="lulop16">'[2]R&amp;P'!$G$167</definedName>
    <definedName name="lulop25">#N/A</definedName>
    <definedName name="luoichanrac" localSheetId="0">#REF!</definedName>
    <definedName name="luoichanrac" localSheetId="1">#REF!</definedName>
    <definedName name="luoichanrac" localSheetId="11">#REF!</definedName>
    <definedName name="luoichanrac">#REF!</definedName>
    <definedName name="luoncap" localSheetId="11">#REF!</definedName>
    <definedName name="luoncap">'[2]R&amp;P'!$G$250</definedName>
    <definedName name="lurung16" localSheetId="11">#REF!</definedName>
    <definedName name="lurung16">'[2]R&amp;P'!$G$172</definedName>
    <definedName name="lurung25">#N/A</definedName>
    <definedName name="luthep10" localSheetId="11">#REF!</definedName>
    <definedName name="luthep10">'[2]R&amp;P'!$G$179</definedName>
    <definedName name="luthep12">#N/A</definedName>
    <definedName name="luthep8.5">#N/A</definedName>
    <definedName name="Luy.ke.30.11" localSheetId="0">#REF!</definedName>
    <definedName name="Luy.ke.30.11" localSheetId="1">#REF!</definedName>
    <definedName name="Luy.ke.30.11" localSheetId="11">#REF!</definedName>
    <definedName name="Luy.ke.30.11">#REF!</definedName>
    <definedName name="Luy.ke.31.10" localSheetId="0">#REF!</definedName>
    <definedName name="Luy.ke.31.10" localSheetId="1">#REF!</definedName>
    <definedName name="Luy.ke.31.10" localSheetId="11">#REF!</definedName>
    <definedName name="Luy.ke.31.10">#REF!</definedName>
    <definedName name="lv.." localSheetId="0">#REF!</definedName>
    <definedName name="lv.." localSheetId="1">#REF!</definedName>
    <definedName name="lv.." localSheetId="11">#REF!</definedName>
    <definedName name="lv..">#REF!</definedName>
    <definedName name="lVC" localSheetId="0">#REF!</definedName>
    <definedName name="lVC" localSheetId="1">#REF!</definedName>
    <definedName name="lVC">#REF!</definedName>
    <definedName name="lvr.." localSheetId="0">#REF!</definedName>
    <definedName name="lvr.." localSheetId="1">#REF!</definedName>
    <definedName name="lvr..">#REF!</definedName>
    <definedName name="lvt" localSheetId="0">#REF!</definedName>
    <definedName name="lvt" localSheetId="1">#REF!</definedName>
    <definedName name="lvt">#REF!</definedName>
    <definedName name="m" localSheetId="0" hidden="1">{"'Sheet1'!$L$16"}</definedName>
    <definedName name="m" localSheetId="1" hidden="1">{"'Sheet1'!$L$16"}</definedName>
    <definedName name="m" localSheetId="11" hidden="1">{"'Sheet1'!$L$16"}</definedName>
    <definedName name="m" localSheetId="14" hidden="1">{"'Sheet1'!$L$16"}</definedName>
    <definedName name="m" localSheetId="15" hidden="1">{"'Sheet1'!$L$16"}</definedName>
    <definedName name="m" localSheetId="16" hidden="1">{"'Sheet1'!$L$16"}</definedName>
    <definedName name="m" localSheetId="17" hidden="1">{"'Sheet1'!$L$16"}</definedName>
    <definedName name="m" localSheetId="18" hidden="1">{"'Sheet1'!$L$16"}</definedName>
    <definedName name="m" localSheetId="19" hidden="1">{"'Sheet1'!$L$16"}</definedName>
    <definedName name="m" hidden="1">{"'Sheet1'!$L$16"}</definedName>
    <definedName name="M_CSCT" localSheetId="0">#REF!</definedName>
    <definedName name="M_CSCT" localSheetId="1">#REF!</definedName>
    <definedName name="M_CSCT">#REF!</definedName>
    <definedName name="M_TD" localSheetId="0">#REF!</definedName>
    <definedName name="M_TD" localSheetId="1">#REF!</definedName>
    <definedName name="M_TD">#REF!</definedName>
    <definedName name="M0.4" localSheetId="0">#REF!</definedName>
    <definedName name="M0.4" localSheetId="1">#REF!</definedName>
    <definedName name="M0.4">#REF!</definedName>
    <definedName name="M10.1" localSheetId="0">#REF!</definedName>
    <definedName name="M10.1" localSheetId="1">#REF!</definedName>
    <definedName name="M10.1">#REF!</definedName>
    <definedName name="M10.1a" localSheetId="0">#REF!</definedName>
    <definedName name="M10.1a" localSheetId="1">#REF!</definedName>
    <definedName name="M10.1a">#REF!</definedName>
    <definedName name="M10.2" localSheetId="0">#REF!</definedName>
    <definedName name="M10.2" localSheetId="1">#REF!</definedName>
    <definedName name="M10.2">#REF!</definedName>
    <definedName name="M10.2a" localSheetId="0">#REF!</definedName>
    <definedName name="M10.2a" localSheetId="1">#REF!</definedName>
    <definedName name="M10.2a">#REF!</definedName>
    <definedName name="M102bn" localSheetId="0">#REF!</definedName>
    <definedName name="M102bn" localSheetId="1">#REF!</definedName>
    <definedName name="M102bn">#REF!</definedName>
    <definedName name="M102bnvc" localSheetId="0">#REF!</definedName>
    <definedName name="M102bnvc" localSheetId="1">#REF!</definedName>
    <definedName name="M102bnvc">#REF!</definedName>
    <definedName name="M10aa1p" localSheetId="0">#REF!</definedName>
    <definedName name="M10aa1p" localSheetId="1">#REF!</definedName>
    <definedName name="M10aa1p">#REF!</definedName>
    <definedName name="M10bbnc" localSheetId="0">#REF!</definedName>
    <definedName name="M10bbnc" localSheetId="1">#REF!</definedName>
    <definedName name="M10bbnc">#REF!</definedName>
    <definedName name="M10bbvc" localSheetId="0">#REF!</definedName>
    <definedName name="M10bbvc" localSheetId="1">#REF!</definedName>
    <definedName name="M10bbvc">#REF!</definedName>
    <definedName name="M10bbvl" localSheetId="0">#REF!</definedName>
    <definedName name="M10bbvl" localSheetId="1">#REF!</definedName>
    <definedName name="M10bbvl">#REF!</definedName>
    <definedName name="M122bnvc" localSheetId="0">#REF!</definedName>
    <definedName name="M122bnvc" localSheetId="1">#REF!</definedName>
    <definedName name="M122bnvc">#REF!</definedName>
    <definedName name="M12aavl" localSheetId="0">#REF!</definedName>
    <definedName name="M12aavl" localSheetId="1">#REF!</definedName>
    <definedName name="M12aavl">#REF!</definedName>
    <definedName name="M12ba3p" localSheetId="0">#REF!</definedName>
    <definedName name="M12ba3p" localSheetId="1">#REF!</definedName>
    <definedName name="M12ba3p">#REF!</definedName>
    <definedName name="M12bb1p" localSheetId="0">#REF!</definedName>
    <definedName name="M12bb1p" localSheetId="1">#REF!</definedName>
    <definedName name="M12bb1p">#REF!</definedName>
    <definedName name="M12cbnc" localSheetId="0">#REF!</definedName>
    <definedName name="M12cbnc" localSheetId="1">#REF!</definedName>
    <definedName name="M12cbnc">#REF!</definedName>
    <definedName name="M12cbvl" localSheetId="0">#REF!</definedName>
    <definedName name="M12cbvl" localSheetId="1">#REF!</definedName>
    <definedName name="M12cbvl">#REF!</definedName>
    <definedName name="M14bb1p" localSheetId="0">#REF!</definedName>
    <definedName name="M14bb1p" localSheetId="1">#REF!</definedName>
    <definedName name="M14bb1p">#REF!</definedName>
    <definedName name="M8a" localSheetId="0">#REF!</definedName>
    <definedName name="M8a" localSheetId="1">#REF!</definedName>
    <definedName name="M8a">#REF!</definedName>
    <definedName name="M8aa" localSheetId="0">#REF!</definedName>
    <definedName name="M8aa" localSheetId="1">#REF!</definedName>
    <definedName name="M8aa">#REF!</definedName>
    <definedName name="M8aaHT" localSheetId="0">#REF!</definedName>
    <definedName name="M8aaHT" localSheetId="1">#REF!</definedName>
    <definedName name="M8aaHT">#REF!</definedName>
    <definedName name="m8aanc" localSheetId="0">#REF!</definedName>
    <definedName name="m8aanc" localSheetId="1">#REF!</definedName>
    <definedName name="m8aanc">#REF!</definedName>
    <definedName name="m8aavl" localSheetId="0">#REF!</definedName>
    <definedName name="m8aavl" localSheetId="1">#REF!</definedName>
    <definedName name="m8aavl">#REF!</definedName>
    <definedName name="M8aHT" localSheetId="0">#REF!</definedName>
    <definedName name="M8aHT" localSheetId="1">#REF!</definedName>
    <definedName name="M8aHT">#REF!</definedName>
    <definedName name="MA">#N/A</definedName>
    <definedName name="MA_DML" localSheetId="0">#REF!</definedName>
    <definedName name="MA_DML" localSheetId="1">#REF!</definedName>
    <definedName name="MA_DML" localSheetId="11">#REF!</definedName>
    <definedName name="MA_DML">#REF!</definedName>
    <definedName name="Ma3pnc" localSheetId="0">#REF!</definedName>
    <definedName name="Ma3pnc" localSheetId="1">#REF!</definedName>
    <definedName name="Ma3pnc" localSheetId="11">#REF!</definedName>
    <definedName name="Ma3pnc">#REF!</definedName>
    <definedName name="Ma3pvl" localSheetId="0">#REF!</definedName>
    <definedName name="Ma3pvl" localSheetId="1">#REF!</definedName>
    <definedName name="Ma3pvl" localSheetId="11">#REF!</definedName>
    <definedName name="Ma3pvl">#REF!</definedName>
    <definedName name="Maa3pnc" localSheetId="0">#REF!</definedName>
    <definedName name="Maa3pnc" localSheetId="1">#REF!</definedName>
    <definedName name="Maa3pnc">#REF!</definedName>
    <definedName name="Maa3pvl" localSheetId="0">#REF!</definedName>
    <definedName name="Maa3pvl" localSheetId="1">#REF!</definedName>
    <definedName name="Maa3pvl">#REF!</definedName>
    <definedName name="macbt" localSheetId="0">#REF!</definedName>
    <definedName name="macbt" localSheetId="1">#REF!</definedName>
    <definedName name="macbt">#REF!</definedName>
    <definedName name="MACRO" localSheetId="0">#REF!</definedName>
    <definedName name="MACRO" localSheetId="1">#REF!</definedName>
    <definedName name="MACRO">#REF!</definedName>
    <definedName name="Macro2" localSheetId="0">#REF!</definedName>
    <definedName name="Macro2" localSheetId="1">#REF!</definedName>
    <definedName name="Macro2">#REF!</definedName>
    <definedName name="Macro3" localSheetId="0">#REF!</definedName>
    <definedName name="Macro3" localSheetId="1">#REF!</definedName>
    <definedName name="Macro3">#REF!</definedName>
    <definedName name="MACTANG_BD" localSheetId="0">#REF!</definedName>
    <definedName name="MACTANG_BD" localSheetId="1">#REF!</definedName>
    <definedName name="MACTANG_BD">#REF!</definedName>
    <definedName name="MACTANG_HT_BD" localSheetId="0">#REF!</definedName>
    <definedName name="MACTANG_HT_BD" localSheetId="1">#REF!</definedName>
    <definedName name="MACTANG_HT_BD">#REF!</definedName>
    <definedName name="MACTANG_HT_KT" localSheetId="0">#REF!</definedName>
    <definedName name="MACTANG_HT_KT" localSheetId="1">#REF!</definedName>
    <definedName name="MACTANG_HT_KT">#REF!</definedName>
    <definedName name="MACTANG_KT" localSheetId="0">#REF!</definedName>
    <definedName name="MACTANG_KT" localSheetId="1">#REF!</definedName>
    <definedName name="MACTANG_KT">#REF!</definedName>
    <definedName name="mahang" localSheetId="0">#REF!</definedName>
    <definedName name="mahang" localSheetId="1">#REF!</definedName>
    <definedName name="mahang">#REF!</definedName>
    <definedName name="mahang_tondk" localSheetId="0">#REF!</definedName>
    <definedName name="mahang_tondk" localSheetId="1">#REF!</definedName>
    <definedName name="mahang_tondk">#REF!</definedName>
    <definedName name="MAHH_BCX_NL" localSheetId="0">#REF!</definedName>
    <definedName name="MAHH_BCX_NL" localSheetId="1">#REF!</definedName>
    <definedName name="MAHH_BCX_NL">#REF!</definedName>
    <definedName name="mahieu" localSheetId="0">#REF!</definedName>
    <definedName name="mahieu" localSheetId="1">#REF!</definedName>
    <definedName name="mahieu">#REF!</definedName>
    <definedName name="mai" localSheetId="0" hidden="1">{"'Sheet1'!$L$16"}</definedName>
    <definedName name="mai" localSheetId="1" hidden="1">{"'Sheet1'!$L$16"}</definedName>
    <definedName name="mai" localSheetId="11" hidden="1">{"'Sheet1'!$L$16"}</definedName>
    <definedName name="mai" localSheetId="14" hidden="1">{"'Sheet1'!$L$16"}</definedName>
    <definedName name="mai" localSheetId="15" hidden="1">{"'Sheet1'!$L$16"}</definedName>
    <definedName name="mai" localSheetId="16" hidden="1">{"'Sheet1'!$L$16"}</definedName>
    <definedName name="mai" localSheetId="17" hidden="1">{"'Sheet1'!$L$16"}</definedName>
    <definedName name="mai" localSheetId="18" hidden="1">{"'Sheet1'!$L$16"}</definedName>
    <definedName name="mai" localSheetId="19" hidden="1">{"'Sheet1'!$L$16"}</definedName>
    <definedName name="mai" hidden="1">{"'Sheet1'!$L$16"}</definedName>
    <definedName name="MAJ_CON_EQP" localSheetId="0">#REF!</definedName>
    <definedName name="MAJ_CON_EQP" localSheetId="1">#REF!</definedName>
    <definedName name="MAJ_CON_EQP">#REF!</definedName>
    <definedName name="MakeIt" localSheetId="0">#REF!</definedName>
    <definedName name="MakeIt" localSheetId="1">#REF!</definedName>
    <definedName name="MakeIt">#REF!</definedName>
    <definedName name="MaMay_Q">#N/A</definedName>
    <definedName name="Mat_cau" localSheetId="0">#REF!</definedName>
    <definedName name="Mat_cau" localSheetId="1">#REF!</definedName>
    <definedName name="Mat_cau" localSheetId="11">#REF!</definedName>
    <definedName name="Mat_cau">#REF!</definedName>
    <definedName name="matbang" localSheetId="0" hidden="1">{"'Sheet1'!$L$16"}</definedName>
    <definedName name="matbang" localSheetId="1" hidden="1">{"'Sheet1'!$L$16"}</definedName>
    <definedName name="matbang" localSheetId="11" hidden="1">{"'Sheet1'!$L$16"}</definedName>
    <definedName name="matbang" localSheetId="14" hidden="1">{"'Sheet1'!$L$16"}</definedName>
    <definedName name="matbang" localSheetId="15" hidden="1">{"'Sheet1'!$L$16"}</definedName>
    <definedName name="matbang" localSheetId="16" hidden="1">{"'Sheet1'!$L$16"}</definedName>
    <definedName name="matbang" localSheetId="17" hidden="1">{"'Sheet1'!$L$16"}</definedName>
    <definedName name="matbang" localSheetId="18" hidden="1">{"'Sheet1'!$L$16"}</definedName>
    <definedName name="matbang" localSheetId="19" hidden="1">{"'Sheet1'!$L$16"}</definedName>
    <definedName name="matbang" hidden="1">{"'Sheet1'!$L$16"}</definedName>
    <definedName name="MATP_BCN_TP" localSheetId="0">#REF!</definedName>
    <definedName name="MATP_BCN_TP" localSheetId="1">#REF!</definedName>
    <definedName name="MATP_BCN_TP">#REF!</definedName>
    <definedName name="MATP_BCX_NL" localSheetId="0">#REF!</definedName>
    <definedName name="MATP_BCX_NL" localSheetId="1">#REF!</definedName>
    <definedName name="MATP_BCX_NL">#REF!</definedName>
    <definedName name="MATP_GIATHANH" localSheetId="0">#REF!</definedName>
    <definedName name="MATP_GIATHANH" localSheetId="1">#REF!</definedName>
    <definedName name="MATP_GIATHANH">#REF!</definedName>
    <definedName name="MATP_GT" localSheetId="0">#REF!</definedName>
    <definedName name="MATP_GT" localSheetId="1">#REF!</definedName>
    <definedName name="MATP_GT">#REF!</definedName>
    <definedName name="Maùy_thi_coâng">"mtc"</definedName>
    <definedName name="MAVANKHUON" localSheetId="0">#REF!</definedName>
    <definedName name="MAVANKHUON" localSheetId="1">#REF!</definedName>
    <definedName name="MAVANKHUON" localSheetId="11">#REF!</definedName>
    <definedName name="MAVANKHUON">#REF!</definedName>
    <definedName name="MaViet" localSheetId="0">#REF!</definedName>
    <definedName name="MaViet" localSheetId="1">#REF!</definedName>
    <definedName name="MaViet" localSheetId="11">#REF!</definedName>
    <definedName name="MaViet">#REF!</definedName>
    <definedName name="MAVLTHDN" localSheetId="0">#REF!</definedName>
    <definedName name="MAVLTHDN" localSheetId="1">#REF!</definedName>
    <definedName name="MAVLTHDN" localSheetId="11">#REF!</definedName>
    <definedName name="MAVLTHDN">#REF!</definedName>
    <definedName name="MAVLV" localSheetId="0">#REF!</definedName>
    <definedName name="MAVLV" localSheetId="1">#REF!</definedName>
    <definedName name="MAVLV">#REF!</definedName>
    <definedName name="maybua" localSheetId="0">#REF!</definedName>
    <definedName name="maybua" localSheetId="1">#REF!</definedName>
    <definedName name="maybua">#REF!</definedName>
    <definedName name="maycay" localSheetId="0">#REF!</definedName>
    <definedName name="maycay" localSheetId="1">#REF!</definedName>
    <definedName name="maycay">#REF!</definedName>
    <definedName name="maykhoan" localSheetId="0">#REF!</definedName>
    <definedName name="maykhoan" localSheetId="1">#REF!</definedName>
    <definedName name="maykhoan">#REF!</definedName>
    <definedName name="mayrhhbtn100" localSheetId="0">#REF!</definedName>
    <definedName name="mayrhhbtn100" localSheetId="1">#REF!</definedName>
    <definedName name="mayrhhbtn100">#REF!</definedName>
    <definedName name="mayrhhbtn65" localSheetId="0">#REF!</definedName>
    <definedName name="mayrhhbtn65" localSheetId="1">#REF!</definedName>
    <definedName name="mayrhhbtn65">#REF!</definedName>
    <definedName name="maythepnaphl" localSheetId="0">#REF!</definedName>
    <definedName name="maythepnaphl" localSheetId="1">#REF!</definedName>
    <definedName name="maythepnaphl">#REF!</definedName>
    <definedName name="mayui" localSheetId="0">#REF!</definedName>
    <definedName name="mayui" localSheetId="1">#REF!</definedName>
    <definedName name="mayui">#REF!</definedName>
    <definedName name="mayui110" localSheetId="0">#REF!</definedName>
    <definedName name="mayui110" localSheetId="1">#REF!</definedName>
    <definedName name="mayui110">#REF!</definedName>
    <definedName name="mb" localSheetId="0">#REF!</definedName>
    <definedName name="mb" localSheetId="1">#REF!</definedName>
    <definedName name="mb">#REF!</definedName>
    <definedName name="MB20nc" localSheetId="0">#REF!</definedName>
    <definedName name="MB20nc" localSheetId="1">#REF!</definedName>
    <definedName name="MB20nc">#REF!</definedName>
    <definedName name="MB20vc" localSheetId="0">#REF!</definedName>
    <definedName name="MB20vc" localSheetId="1">#REF!</definedName>
    <definedName name="MB20vc">#REF!</definedName>
    <definedName name="MB20vl" localSheetId="0">#REF!</definedName>
    <definedName name="MB20vl" localSheetId="1">#REF!</definedName>
    <definedName name="MB20vl">#REF!</definedName>
    <definedName name="Mba1p" localSheetId="0">#REF!</definedName>
    <definedName name="Mba1p" localSheetId="1">#REF!</definedName>
    <definedName name="Mba1p">#REF!</definedName>
    <definedName name="Mba3p" localSheetId="0">#REF!</definedName>
    <definedName name="Mba3p" localSheetId="1">#REF!</definedName>
    <definedName name="Mba3p">#REF!</definedName>
    <definedName name="mbangtai10" localSheetId="0">#REF!</definedName>
    <definedName name="mbangtai10" localSheetId="1">#REF!</definedName>
    <definedName name="mbangtai10">#REF!</definedName>
    <definedName name="mbangtai100" localSheetId="0">#REF!</definedName>
    <definedName name="mbangtai100" localSheetId="1">#REF!</definedName>
    <definedName name="mbangtai100">#REF!</definedName>
    <definedName name="mbangtai15" localSheetId="0">#REF!</definedName>
    <definedName name="mbangtai15" localSheetId="1">#REF!</definedName>
    <definedName name="mbangtai15">#REF!</definedName>
    <definedName name="mbangtai150" localSheetId="0">#REF!</definedName>
    <definedName name="mbangtai150" localSheetId="1">#REF!</definedName>
    <definedName name="mbangtai150">#REF!</definedName>
    <definedName name="mbangtai25" localSheetId="0">#REF!</definedName>
    <definedName name="mbangtai25" localSheetId="1">#REF!</definedName>
    <definedName name="mbangtai25">#REF!</definedName>
    <definedName name="Mbb3p" localSheetId="0">#REF!</definedName>
    <definedName name="Mbb3p" localSheetId="1">#REF!</definedName>
    <definedName name="Mbb3p">#REF!</definedName>
    <definedName name="Mbn1p" localSheetId="0">#REF!</definedName>
    <definedName name="Mbn1p" localSheetId="1">#REF!</definedName>
    <definedName name="Mbn1p">#REF!</definedName>
    <definedName name="mbombtth50" localSheetId="0">#REF!</definedName>
    <definedName name="mbombtth50" localSheetId="1">#REF!</definedName>
    <definedName name="mbombtth50">#REF!</definedName>
    <definedName name="mbombtth60" localSheetId="0">#REF!</definedName>
    <definedName name="mbombtth60" localSheetId="1">#REF!</definedName>
    <definedName name="mbombtth60">#REF!</definedName>
    <definedName name="mbomdien0.55" localSheetId="0">#REF!</definedName>
    <definedName name="mbomdien0.55" localSheetId="1">#REF!</definedName>
    <definedName name="mbomdien0.55">#REF!</definedName>
    <definedName name="mbomdien0.75" localSheetId="0">#REF!</definedName>
    <definedName name="mbomdien0.75" localSheetId="1">#REF!</definedName>
    <definedName name="mbomdien0.75">#REF!</definedName>
    <definedName name="mbomdien1.1" localSheetId="0">#REF!</definedName>
    <definedName name="mbomdien1.1" localSheetId="1">#REF!</definedName>
    <definedName name="mbomdien1.1">#REF!</definedName>
    <definedName name="mbomdien1.5" localSheetId="0">#REF!</definedName>
    <definedName name="mbomdien1.5" localSheetId="1">#REF!</definedName>
    <definedName name="mbomdien1.5">#REF!</definedName>
    <definedName name="mbomdien10" localSheetId="0">#REF!</definedName>
    <definedName name="mbomdien10" localSheetId="1">#REF!</definedName>
    <definedName name="mbomdien10">#REF!</definedName>
    <definedName name="mbomdien113" localSheetId="0">#REF!</definedName>
    <definedName name="mbomdien113" localSheetId="1">#REF!</definedName>
    <definedName name="mbomdien113">#REF!</definedName>
    <definedName name="mbomdien14" localSheetId="0">#REF!</definedName>
    <definedName name="mbomdien14" localSheetId="1">#REF!</definedName>
    <definedName name="mbomdien14">#REF!</definedName>
    <definedName name="mbomdien2" localSheetId="0">#REF!</definedName>
    <definedName name="mbomdien2" localSheetId="1">#REF!</definedName>
    <definedName name="mbomdien2">#REF!</definedName>
    <definedName name="mbomdien2.8" localSheetId="0">#REF!</definedName>
    <definedName name="mbomdien2.8" localSheetId="1">#REF!</definedName>
    <definedName name="mbomdien2.8">#REF!</definedName>
    <definedName name="mbomdien20" localSheetId="0">#REF!</definedName>
    <definedName name="mbomdien20" localSheetId="1">#REF!</definedName>
    <definedName name="mbomdien20">#REF!</definedName>
    <definedName name="mbomdien22" localSheetId="0">#REF!</definedName>
    <definedName name="mbomdien22" localSheetId="1">#REF!</definedName>
    <definedName name="mbomdien22">#REF!</definedName>
    <definedName name="mbomdien28" localSheetId="0">#REF!</definedName>
    <definedName name="mbomdien28" localSheetId="1">#REF!</definedName>
    <definedName name="mbomdien28">#REF!</definedName>
    <definedName name="mbomdien30" localSheetId="0">#REF!</definedName>
    <definedName name="mbomdien30" localSheetId="1">#REF!</definedName>
    <definedName name="mbomdien30">#REF!</definedName>
    <definedName name="mbomdien4" localSheetId="0">#REF!</definedName>
    <definedName name="mbomdien4" localSheetId="1">#REF!</definedName>
    <definedName name="mbomdien4">#REF!</definedName>
    <definedName name="mbomdien4.5" localSheetId="0">#REF!</definedName>
    <definedName name="mbomdien4.5" localSheetId="1">#REF!</definedName>
    <definedName name="mbomdien4.5">#REF!</definedName>
    <definedName name="mbomdien40" localSheetId="0">#REF!</definedName>
    <definedName name="mbomdien40" localSheetId="1">#REF!</definedName>
    <definedName name="mbomdien40">#REF!</definedName>
    <definedName name="mbomdien50" localSheetId="0">#REF!</definedName>
    <definedName name="mbomdien50" localSheetId="1">#REF!</definedName>
    <definedName name="mbomdien50">#REF!</definedName>
    <definedName name="mbomdien55" localSheetId="0">#REF!</definedName>
    <definedName name="mbomdien55" localSheetId="1">#REF!</definedName>
    <definedName name="mbomdien55">#REF!</definedName>
    <definedName name="mbomdien7" localSheetId="0">#REF!</definedName>
    <definedName name="mbomdien7" localSheetId="1">#REF!</definedName>
    <definedName name="mbomdien7">#REF!</definedName>
    <definedName name="mbomdien75" localSheetId="0">#REF!</definedName>
    <definedName name="mbomdien75" localSheetId="1">#REF!</definedName>
    <definedName name="mbomdien75">#REF!</definedName>
    <definedName name="mbomth10" localSheetId="0">#REF!</definedName>
    <definedName name="mbomth10" localSheetId="1">#REF!</definedName>
    <definedName name="mbomth10">#REF!</definedName>
    <definedName name="mbomth100" localSheetId="0">#REF!</definedName>
    <definedName name="mbomth100" localSheetId="1">#REF!</definedName>
    <definedName name="mbomth100">#REF!</definedName>
    <definedName name="mbomth15" localSheetId="0">#REF!</definedName>
    <definedName name="mbomth15" localSheetId="1">#REF!</definedName>
    <definedName name="mbomth15">#REF!</definedName>
    <definedName name="mbomth150" localSheetId="0">#REF!</definedName>
    <definedName name="mbomth150" localSheetId="1">#REF!</definedName>
    <definedName name="mbomth150">#REF!</definedName>
    <definedName name="mbomth20" localSheetId="0">#REF!</definedName>
    <definedName name="mbomth20" localSheetId="1">#REF!</definedName>
    <definedName name="mbomth20">#REF!</definedName>
    <definedName name="mbomth37" localSheetId="0">#REF!</definedName>
    <definedName name="mbomth37" localSheetId="1">#REF!</definedName>
    <definedName name="mbomth37">#REF!</definedName>
    <definedName name="mbomth45" localSheetId="0">#REF!</definedName>
    <definedName name="mbomth45" localSheetId="1">#REF!</definedName>
    <definedName name="mbomth45">#REF!</definedName>
    <definedName name="mbomth5" localSheetId="0">#REF!</definedName>
    <definedName name="mbomth5" localSheetId="1">#REF!</definedName>
    <definedName name="mbomth5">#REF!</definedName>
    <definedName name="mbomth5.5" localSheetId="0">#REF!</definedName>
    <definedName name="mbomth5.5" localSheetId="1">#REF!</definedName>
    <definedName name="mbomth5.5">#REF!</definedName>
    <definedName name="mbomth7" localSheetId="0">#REF!</definedName>
    <definedName name="mbomth7" localSheetId="1">#REF!</definedName>
    <definedName name="mbomth7">#REF!</definedName>
    <definedName name="mbomth7.5" localSheetId="0">#REF!</definedName>
    <definedName name="mbomth7.5" localSheetId="1">#REF!</definedName>
    <definedName name="mbomth7.5">#REF!</definedName>
    <definedName name="mbomth75" localSheetId="0">#REF!</definedName>
    <definedName name="mbomth75" localSheetId="1">#REF!</definedName>
    <definedName name="mbomth75">#REF!</definedName>
    <definedName name="mbomthxang3" localSheetId="0">#REF!</definedName>
    <definedName name="mbomthxang3" localSheetId="1">#REF!</definedName>
    <definedName name="mbomthxang3">#REF!</definedName>
    <definedName name="mbomthxang4" localSheetId="0">#REF!</definedName>
    <definedName name="mbomthxang4" localSheetId="1">#REF!</definedName>
    <definedName name="mbomthxang4">#REF!</definedName>
    <definedName name="mbomthxang6" localSheetId="0">#REF!</definedName>
    <definedName name="mbomthxang6" localSheetId="1">#REF!</definedName>
    <definedName name="mbomthxang6">#REF!</definedName>
    <definedName name="mbomthxang7" localSheetId="0">#REF!</definedName>
    <definedName name="mbomthxang7" localSheetId="1">#REF!</definedName>
    <definedName name="mbomthxang7">#REF!</definedName>
    <definedName name="mbomthxang8" localSheetId="0">#REF!</definedName>
    <definedName name="mbomthxang8" localSheetId="1">#REF!</definedName>
    <definedName name="mbomthxang8">#REF!</definedName>
    <definedName name="mbomvua2" localSheetId="0">#REF!</definedName>
    <definedName name="mbomvua2" localSheetId="1">#REF!</definedName>
    <definedName name="mbomvua2">#REF!</definedName>
    <definedName name="mbomvua4" localSheetId="0">#REF!</definedName>
    <definedName name="mbomvua4" localSheetId="1">#REF!</definedName>
    <definedName name="mbomvua4">#REF!</definedName>
    <definedName name="mbomvua6" localSheetId="0">#REF!</definedName>
    <definedName name="mbomvua6" localSheetId="1">#REF!</definedName>
    <definedName name="mbomvua6">#REF!</definedName>
    <definedName name="mbomvua9" localSheetId="0">#REF!</definedName>
    <definedName name="mbomvua9" localSheetId="1">#REF!</definedName>
    <definedName name="mbomvua9">#REF!</definedName>
    <definedName name="mbt" localSheetId="0">#REF!</definedName>
    <definedName name="mbt" localSheetId="1">#REF!</definedName>
    <definedName name="mbt">#REF!</definedName>
    <definedName name="mbuacankhi1.5" localSheetId="0">#REF!</definedName>
    <definedName name="mbuacankhi1.5" localSheetId="1">#REF!</definedName>
    <definedName name="mbuacankhi1.5">#REF!</definedName>
    <definedName name="mbuadcocnoi2.5" localSheetId="0">#REF!</definedName>
    <definedName name="mbuadcocnoi2.5" localSheetId="1">#REF!</definedName>
    <definedName name="mbuadcocnoi2.5">#REF!</definedName>
    <definedName name="mbuadray1.2" localSheetId="0">#REF!</definedName>
    <definedName name="mbuadray1.2" localSheetId="1">#REF!</definedName>
    <definedName name="mbuadray1.2">#REF!</definedName>
    <definedName name="mbuadray1.8" localSheetId="0">#REF!</definedName>
    <definedName name="mbuadray1.8" localSheetId="1">#REF!</definedName>
    <definedName name="mbuadray1.8">#REF!</definedName>
    <definedName name="mbuadray2.2" localSheetId="0">#REF!</definedName>
    <definedName name="mbuadray2.2" localSheetId="1">#REF!</definedName>
    <definedName name="mbuadray2.2">#REF!</definedName>
    <definedName name="mbuadray2.5" localSheetId="0">#REF!</definedName>
    <definedName name="mbuadray2.5" localSheetId="1">#REF!</definedName>
    <definedName name="mbuadray2.5">#REF!</definedName>
    <definedName name="mbuadray3.5" localSheetId="0">#REF!</definedName>
    <definedName name="mbuadray3.5" localSheetId="1">#REF!</definedName>
    <definedName name="mbuadray3.5">#REF!</definedName>
    <definedName name="mbuarung170" localSheetId="0">#REF!</definedName>
    <definedName name="mbuarung170" localSheetId="1">#REF!</definedName>
    <definedName name="mbuarung170">#REF!</definedName>
    <definedName name="mbuarung40" localSheetId="0">#REF!</definedName>
    <definedName name="mbuarung40" localSheetId="1">#REF!</definedName>
    <definedName name="mbuarung40">#REF!</definedName>
    <definedName name="mbuarung50" localSheetId="0">#REF!</definedName>
    <definedName name="mbuarung50" localSheetId="1">#REF!</definedName>
    <definedName name="mbuarung50">#REF!</definedName>
    <definedName name="mbuarungccatth60" localSheetId="0">#REF!</definedName>
    <definedName name="mbuarungccatth60" localSheetId="1">#REF!</definedName>
    <definedName name="mbuarungccatth60">#REF!</definedName>
    <definedName name="mbuathbx0.6" localSheetId="0">#REF!</definedName>
    <definedName name="mbuathbx0.6" localSheetId="1">#REF!</definedName>
    <definedName name="mbuathbx0.6">#REF!</definedName>
    <definedName name="mbuathbx1.2" localSheetId="0">#REF!</definedName>
    <definedName name="mbuathbx1.2" localSheetId="1">#REF!</definedName>
    <definedName name="mbuathbx1.2">#REF!</definedName>
    <definedName name="mbuathbx1.8" localSheetId="0">#REF!</definedName>
    <definedName name="mbuathbx1.8" localSheetId="1">#REF!</definedName>
    <definedName name="mbuathbx1.8">#REF!</definedName>
    <definedName name="mbuathbx3.5" localSheetId="0">#REF!</definedName>
    <definedName name="mbuathbx3.5" localSheetId="1">#REF!</definedName>
    <definedName name="mbuathbx3.5">#REF!</definedName>
    <definedName name="mbuathbx4.5" localSheetId="0">#REF!</definedName>
    <definedName name="mbuathbx4.5" localSheetId="1">#REF!</definedName>
    <definedName name="mbuathbx4.5">#REF!</definedName>
    <definedName name="MC" localSheetId="0">#REF!</definedName>
    <definedName name="MC" localSheetId="1">#REF!</definedName>
    <definedName name="MC">#REF!</definedName>
    <definedName name="mcambactham1" localSheetId="0">#REF!</definedName>
    <definedName name="mcambactham1" localSheetId="1">#REF!</definedName>
    <definedName name="mcambactham1">#REF!</definedName>
    <definedName name="mcano30" localSheetId="0">#REF!</definedName>
    <definedName name="mcano30" localSheetId="1">#REF!</definedName>
    <definedName name="mcano30">#REF!</definedName>
    <definedName name="mcano75" localSheetId="0">#REF!</definedName>
    <definedName name="mcano75" localSheetId="1">#REF!</definedName>
    <definedName name="mcano75">#REF!</definedName>
    <definedName name="mcap1g10" localSheetId="0">#REF!</definedName>
    <definedName name="mcap1g10" localSheetId="1">#REF!</definedName>
    <definedName name="mcap1g10">#REF!</definedName>
    <definedName name="mcap1g16" localSheetId="0">#REF!</definedName>
    <definedName name="mcap1g16" localSheetId="1">#REF!</definedName>
    <definedName name="mcap1g16">#REF!</definedName>
    <definedName name="mcap1g25" localSheetId="0">#REF!</definedName>
    <definedName name="mcap1g25" localSheetId="1">#REF!</definedName>
    <definedName name="mcap1g25">#REF!</definedName>
    <definedName name="mcap1g9" localSheetId="0">#REF!</definedName>
    <definedName name="mcap1g9" localSheetId="1">#REF!</definedName>
    <definedName name="mcap1g9">#REF!</definedName>
    <definedName name="mcatdot2.8" localSheetId="0">#REF!</definedName>
    <definedName name="mcatdot2.8" localSheetId="1">#REF!</definedName>
    <definedName name="mcatdot2.8">#REF!</definedName>
    <definedName name="mcatong5" localSheetId="0">#REF!</definedName>
    <definedName name="mcatong5" localSheetId="1">#REF!</definedName>
    <definedName name="mcatong5">#REF!</definedName>
    <definedName name="mcatton15" localSheetId="0">#REF!</definedName>
    <definedName name="mcatton15" localSheetId="1">#REF!</definedName>
    <definedName name="mcatton15">#REF!</definedName>
    <definedName name="mcatuonthep5" localSheetId="0">#REF!</definedName>
    <definedName name="mcatuonthep5" localSheetId="1">#REF!</definedName>
    <definedName name="mcatuonthep5">#REF!</definedName>
    <definedName name="mcaulongmon10" localSheetId="0">#REF!</definedName>
    <definedName name="mcaulongmon10" localSheetId="1">#REF!</definedName>
    <definedName name="mcaulongmon10">#REF!</definedName>
    <definedName name="mcaulongmon30" localSheetId="0">#REF!</definedName>
    <definedName name="mcaulongmon30" localSheetId="1">#REF!</definedName>
    <definedName name="mcaulongmon30">#REF!</definedName>
    <definedName name="mcaulongmon60" localSheetId="0">#REF!</definedName>
    <definedName name="mcaulongmon60" localSheetId="1">#REF!</definedName>
    <definedName name="mcaulongmon60">#REF!</definedName>
    <definedName name="mcauray20" localSheetId="0">#REF!</definedName>
    <definedName name="mcauray20" localSheetId="1">#REF!</definedName>
    <definedName name="mcauray20">#REF!</definedName>
    <definedName name="mcauray25" localSheetId="0">#REF!</definedName>
    <definedName name="mcauray25" localSheetId="1">#REF!</definedName>
    <definedName name="mcauray25">#REF!</definedName>
    <definedName name="mcayxoidk108" localSheetId="0">#REF!</definedName>
    <definedName name="mcayxoidk108" localSheetId="1">#REF!</definedName>
    <definedName name="mcayxoidk108">#REF!</definedName>
    <definedName name="mcayxoidk60" localSheetId="0">#REF!</definedName>
    <definedName name="mcayxoidk60" localSheetId="1">#REF!</definedName>
    <definedName name="mcayxoidk60">#REF!</definedName>
    <definedName name="mcayxoidk80" localSheetId="0">#REF!</definedName>
    <definedName name="mcayxoidk80" localSheetId="1">#REF!</definedName>
    <definedName name="mcayxoidk80">#REF!</definedName>
    <definedName name="mcbt" localSheetId="0">#REF!</definedName>
    <definedName name="mcbt" localSheetId="1">#REF!</definedName>
    <definedName name="mcbt">#REF!</definedName>
    <definedName name="mccaubh10" localSheetId="0">#REF!</definedName>
    <definedName name="mccaubh10" localSheetId="1">#REF!</definedName>
    <definedName name="mccaubh10">#REF!</definedName>
    <definedName name="mccaubh16" localSheetId="0">#REF!</definedName>
    <definedName name="mccaubh16" localSheetId="1">#REF!</definedName>
    <definedName name="mccaubh16">#REF!</definedName>
    <definedName name="mccaubh25" localSheetId="0">#REF!</definedName>
    <definedName name="mccaubh25" localSheetId="1">#REF!</definedName>
    <definedName name="mccaubh25">#REF!</definedName>
    <definedName name="mccaubh3" localSheetId="0">#REF!</definedName>
    <definedName name="mccaubh3" localSheetId="1">#REF!</definedName>
    <definedName name="mccaubh3">#REF!</definedName>
    <definedName name="mccaubh4" localSheetId="0">#REF!</definedName>
    <definedName name="mccaubh4" localSheetId="1">#REF!</definedName>
    <definedName name="mccaubh4">#REF!</definedName>
    <definedName name="mccaubh40" localSheetId="0">#REF!</definedName>
    <definedName name="mccaubh40" localSheetId="1">#REF!</definedName>
    <definedName name="mccaubh40">#REF!</definedName>
    <definedName name="mccaubh5" localSheetId="0">#REF!</definedName>
    <definedName name="mccaubh5" localSheetId="1">#REF!</definedName>
    <definedName name="mccaubh5">#REF!</definedName>
    <definedName name="mccaubh6" localSheetId="0">#REF!</definedName>
    <definedName name="mccaubh6" localSheetId="1">#REF!</definedName>
    <definedName name="mccaubh6">#REF!</definedName>
    <definedName name="mccaubh65" localSheetId="0">#REF!</definedName>
    <definedName name="mccaubh65" localSheetId="1">#REF!</definedName>
    <definedName name="mccaubh65">#REF!</definedName>
    <definedName name="mccaubh7" localSheetId="0">#REF!</definedName>
    <definedName name="mccaubh7" localSheetId="1">#REF!</definedName>
    <definedName name="mccaubh7">#REF!</definedName>
    <definedName name="mccaubh8" localSheetId="0">#REF!</definedName>
    <definedName name="mccaubh8" localSheetId="1">#REF!</definedName>
    <definedName name="mccaubh8">#REF!</definedName>
    <definedName name="mccaubh90" localSheetId="0">#REF!</definedName>
    <definedName name="mccaubh90" localSheetId="1">#REF!</definedName>
    <definedName name="mccaubh90">#REF!</definedName>
    <definedName name="mccaubx10" localSheetId="0">#REF!</definedName>
    <definedName name="mccaubx10" localSheetId="1">#REF!</definedName>
    <definedName name="mccaubx10">#REF!</definedName>
    <definedName name="mccaubx100" localSheetId="0">#REF!</definedName>
    <definedName name="mccaubx100" localSheetId="1">#REF!</definedName>
    <definedName name="mccaubx100">#REF!</definedName>
    <definedName name="mccaubx16" localSheetId="0">#REF!</definedName>
    <definedName name="mccaubx16" localSheetId="1">#REF!</definedName>
    <definedName name="mccaubx16">#REF!</definedName>
    <definedName name="mccaubx25" localSheetId="0">#REF!</definedName>
    <definedName name="mccaubx25" localSheetId="1">#REF!</definedName>
    <definedName name="mccaubx25">#REF!</definedName>
    <definedName name="mccaubx28" localSheetId="0">#REF!</definedName>
    <definedName name="mccaubx28" localSheetId="1">#REF!</definedName>
    <definedName name="mccaubx28">#REF!</definedName>
    <definedName name="mccaubx40" localSheetId="0">#REF!</definedName>
    <definedName name="mccaubx40" localSheetId="1">#REF!</definedName>
    <definedName name="mccaubx40">#REF!</definedName>
    <definedName name="mccaubx5" localSheetId="0">#REF!</definedName>
    <definedName name="mccaubx5" localSheetId="1">#REF!</definedName>
    <definedName name="mccaubx5">#REF!</definedName>
    <definedName name="mccaubx50" localSheetId="0">#REF!</definedName>
    <definedName name="mccaubx50" localSheetId="1">#REF!</definedName>
    <definedName name="mccaubx50">#REF!</definedName>
    <definedName name="mccaubx63" localSheetId="0">#REF!</definedName>
    <definedName name="mccaubx63" localSheetId="1">#REF!</definedName>
    <definedName name="mccaubx63">#REF!</definedName>
    <definedName name="mccaubx7" localSheetId="0">#REF!</definedName>
    <definedName name="mccaubx7" localSheetId="1">#REF!</definedName>
    <definedName name="mccaubx7">#REF!</definedName>
    <definedName name="mccauladam60" localSheetId="0">#REF!</definedName>
    <definedName name="mccauladam60" localSheetId="1">#REF!</definedName>
    <definedName name="mccauladam60">#REF!</definedName>
    <definedName name="mccaunoi100" localSheetId="0">#REF!</definedName>
    <definedName name="mccaunoi100" localSheetId="1">#REF!</definedName>
    <definedName name="mccaunoi100">#REF!</definedName>
    <definedName name="mccaunoi30" localSheetId="0">#REF!</definedName>
    <definedName name="mccaunoi30" localSheetId="1">#REF!</definedName>
    <definedName name="mccaunoi30">#REF!</definedName>
    <definedName name="mccauthap10" localSheetId="0">#REF!</definedName>
    <definedName name="mccauthap10" localSheetId="1">#REF!</definedName>
    <definedName name="mccauthap10">#REF!</definedName>
    <definedName name="mccauthap12" localSheetId="0">#REF!</definedName>
    <definedName name="mccauthap12" localSheetId="1">#REF!</definedName>
    <definedName name="mccauthap12">#REF!</definedName>
    <definedName name="mccauthap15" localSheetId="0">#REF!</definedName>
    <definedName name="mccauthap15" localSheetId="1">#REF!</definedName>
    <definedName name="mccauthap15">#REF!</definedName>
    <definedName name="mccauthap20" localSheetId="0">#REF!</definedName>
    <definedName name="mccauthap20" localSheetId="1">#REF!</definedName>
    <definedName name="mccauthap20">#REF!</definedName>
    <definedName name="mccauthap25" localSheetId="0">#REF!</definedName>
    <definedName name="mccauthap25" localSheetId="1">#REF!</definedName>
    <definedName name="mccauthap25">#REF!</definedName>
    <definedName name="mccauthap3" localSheetId="0">#REF!</definedName>
    <definedName name="mccauthap3" localSheetId="1">#REF!</definedName>
    <definedName name="mccauthap3">#REF!</definedName>
    <definedName name="mccauthap30" localSheetId="0">#REF!</definedName>
    <definedName name="mccauthap30" localSheetId="1">#REF!</definedName>
    <definedName name="mccauthap30">#REF!</definedName>
    <definedName name="mccauthap40" localSheetId="0">#REF!</definedName>
    <definedName name="mccauthap40" localSheetId="1">#REF!</definedName>
    <definedName name="mccauthap40">#REF!</definedName>
    <definedName name="mccauthap5" localSheetId="0">#REF!</definedName>
    <definedName name="mccauthap5" localSheetId="1">#REF!</definedName>
    <definedName name="mccauthap5">#REF!</definedName>
    <definedName name="mccauthap50" localSheetId="0">#REF!</definedName>
    <definedName name="mccauthap50" localSheetId="1">#REF!</definedName>
    <definedName name="mccauthap50">#REF!</definedName>
    <definedName name="mccauthap8" localSheetId="0">#REF!</definedName>
    <definedName name="mccauthap8" localSheetId="1">#REF!</definedName>
    <definedName name="mccauthap8">#REF!</definedName>
    <definedName name="mccautnhi0.5" localSheetId="0">#REF!</definedName>
    <definedName name="mccautnhi0.5" localSheetId="1">#REF!</definedName>
    <definedName name="mccautnhi0.5">#REF!</definedName>
    <definedName name="Mcom_I" localSheetId="0">#REF!</definedName>
    <definedName name="Mcom_I" localSheetId="1">#REF!</definedName>
    <definedName name="Mcom_I">#REF!</definedName>
    <definedName name="Mcr" localSheetId="0">#REF!</definedName>
    <definedName name="Mcr" localSheetId="1">#REF!</definedName>
    <definedName name="Mcr">#REF!</definedName>
    <definedName name="mcuakl1.7" localSheetId="0">#REF!</definedName>
    <definedName name="mcuakl1.7" localSheetId="1">#REF!</definedName>
    <definedName name="mcuakl1.7">#REF!</definedName>
    <definedName name="mdamban0.4" localSheetId="0">#REF!</definedName>
    <definedName name="mdamban0.4" localSheetId="1">#REF!</definedName>
    <definedName name="mdamban0.4">#REF!</definedName>
    <definedName name="mdamban0.6" localSheetId="0">#REF!</definedName>
    <definedName name="mdamban0.6" localSheetId="1">#REF!</definedName>
    <definedName name="mdamban0.6">#REF!</definedName>
    <definedName name="mdamban0.8" localSheetId="0">#REF!</definedName>
    <definedName name="mdamban0.8" localSheetId="1">#REF!</definedName>
    <definedName name="mdamban0.8">#REF!</definedName>
    <definedName name="mdamban1" localSheetId="0">#REF!</definedName>
    <definedName name="mdamban1" localSheetId="1">#REF!</definedName>
    <definedName name="mdamban1">#REF!</definedName>
    <definedName name="mdambhdkbx12.5" localSheetId="0">#REF!</definedName>
    <definedName name="mdambhdkbx12.5" localSheetId="1">#REF!</definedName>
    <definedName name="mdambhdkbx12.5">#REF!</definedName>
    <definedName name="mdambhdkbx18" localSheetId="0">#REF!</definedName>
    <definedName name="mdambhdkbx18" localSheetId="1">#REF!</definedName>
    <definedName name="mdambhdkbx18">#REF!</definedName>
    <definedName name="mdambhdkbx25" localSheetId="0">#REF!</definedName>
    <definedName name="mdambhdkbx25" localSheetId="1">#REF!</definedName>
    <definedName name="mdambhdkbx25">#REF!</definedName>
    <definedName name="mdambhdkbx26.5" localSheetId="0">#REF!</definedName>
    <definedName name="mdambhdkbx26.5" localSheetId="1">#REF!</definedName>
    <definedName name="mdambhdkbx26.5">#REF!</definedName>
    <definedName name="mdambhdkbx9" localSheetId="0">#REF!</definedName>
    <definedName name="mdambhdkbx9" localSheetId="1">#REF!</definedName>
    <definedName name="mdambhdkbx9">#REF!</definedName>
    <definedName name="mdambhth16" localSheetId="0">#REF!</definedName>
    <definedName name="mdambhth16" localSheetId="1">#REF!</definedName>
    <definedName name="mdambhth16">#REF!</definedName>
    <definedName name="mdambhth17.5" localSheetId="0">#REF!</definedName>
    <definedName name="mdambhth17.5" localSheetId="1">#REF!</definedName>
    <definedName name="mdambhth17.5">#REF!</definedName>
    <definedName name="mdambhth25" localSheetId="0">#REF!</definedName>
    <definedName name="mdambhth25" localSheetId="1">#REF!</definedName>
    <definedName name="mdambhth25">#REF!</definedName>
    <definedName name="mdambthepth10" localSheetId="0">#REF!</definedName>
    <definedName name="mdambthepth10" localSheetId="1">#REF!</definedName>
    <definedName name="mdambthepth10">#REF!</definedName>
    <definedName name="mdambthepth12.2" localSheetId="0">#REF!</definedName>
    <definedName name="mdambthepth12.2" localSheetId="1">#REF!</definedName>
    <definedName name="mdambthepth12.2">#REF!</definedName>
    <definedName name="mdambthepth13" localSheetId="0">#REF!</definedName>
    <definedName name="mdambthepth13" localSheetId="1">#REF!</definedName>
    <definedName name="mdambthepth13">#REF!</definedName>
    <definedName name="mdambthepth14.5" localSheetId="0">#REF!</definedName>
    <definedName name="mdambthepth14.5" localSheetId="1">#REF!</definedName>
    <definedName name="mdambthepth14.5">#REF!</definedName>
    <definedName name="mdambthepth15.5" localSheetId="0">#REF!</definedName>
    <definedName name="mdambthepth15.5" localSheetId="1">#REF!</definedName>
    <definedName name="mdambthepth15.5">#REF!</definedName>
    <definedName name="mdambthepth8.5" localSheetId="0">#REF!</definedName>
    <definedName name="mdambthepth8.5" localSheetId="1">#REF!</definedName>
    <definedName name="mdambthepth8.5">#REF!</definedName>
    <definedName name="mdamcanh1" localSheetId="0">#REF!</definedName>
    <definedName name="mdamcanh1" localSheetId="1">#REF!</definedName>
    <definedName name="mdamcanh1">#REF!</definedName>
    <definedName name="mdamccdk5.5" localSheetId="0">#REF!</definedName>
    <definedName name="mdamccdk5.5" localSheetId="1">#REF!</definedName>
    <definedName name="mdamccdk5.5">#REF!</definedName>
    <definedName name="mdamccdk9" localSheetId="0">#REF!</definedName>
    <definedName name="mdamccdk9" localSheetId="1">#REF!</definedName>
    <definedName name="mdamccdk9">#REF!</definedName>
    <definedName name="mdamdatct60" localSheetId="0">#REF!</definedName>
    <definedName name="mdamdatct60" localSheetId="1">#REF!</definedName>
    <definedName name="mdamdatct60">#REF!</definedName>
    <definedName name="mdamdatct80" localSheetId="0">#REF!</definedName>
    <definedName name="mdamdatct80" localSheetId="1">#REF!</definedName>
    <definedName name="mdamdatct80">#REF!</definedName>
    <definedName name="mdamdui0.6" localSheetId="0">#REF!</definedName>
    <definedName name="mdamdui0.6" localSheetId="1">#REF!</definedName>
    <definedName name="mdamdui0.6">#REF!</definedName>
    <definedName name="mdamdui0.8" localSheetId="0">#REF!</definedName>
    <definedName name="mdamdui0.8" localSheetId="1">#REF!</definedName>
    <definedName name="mdamdui0.8">#REF!</definedName>
    <definedName name="mdamdui1" localSheetId="0">#REF!</definedName>
    <definedName name="mdamdui1" localSheetId="1">#REF!</definedName>
    <definedName name="mdamdui1">#REF!</definedName>
    <definedName name="mdamdui1.5" localSheetId="0">#REF!</definedName>
    <definedName name="mdamdui1.5" localSheetId="1">#REF!</definedName>
    <definedName name="mdamdui1.5">#REF!</definedName>
    <definedName name="mdamdui2.8" localSheetId="0">#REF!</definedName>
    <definedName name="mdamdui2.8" localSheetId="1">#REF!</definedName>
    <definedName name="mdamdui2.8">#REF!</definedName>
    <definedName name="mdamrung15" localSheetId="0">#REF!</definedName>
    <definedName name="mdamrung15" localSheetId="1">#REF!</definedName>
    <definedName name="mdamrung15">#REF!</definedName>
    <definedName name="mdamrung18" localSheetId="0">#REF!</definedName>
    <definedName name="mdamrung18" localSheetId="1">#REF!</definedName>
    <definedName name="mdamrung18">#REF!</definedName>
    <definedName name="mdamrung8" localSheetId="0">#REF!</definedName>
    <definedName name="mdamrung8" localSheetId="1">#REF!</definedName>
    <definedName name="mdamrung8">#REF!</definedName>
    <definedName name="mdao1gbh0.15" localSheetId="0">#REF!</definedName>
    <definedName name="mdao1gbh0.15" localSheetId="1">#REF!</definedName>
    <definedName name="mdao1gbh0.15">#REF!</definedName>
    <definedName name="mdao1gbh0.25" localSheetId="0">#REF!</definedName>
    <definedName name="mdao1gbh0.25" localSheetId="1">#REF!</definedName>
    <definedName name="mdao1gbh0.25">#REF!</definedName>
    <definedName name="mdao1gbh0.30" localSheetId="0">#REF!</definedName>
    <definedName name="mdao1gbh0.30" localSheetId="1">#REF!</definedName>
    <definedName name="mdao1gbh0.30">#REF!</definedName>
    <definedName name="mdao1gbh0.35" localSheetId="0">#REF!</definedName>
    <definedName name="mdao1gbh0.35" localSheetId="1">#REF!</definedName>
    <definedName name="mdao1gbh0.35">#REF!</definedName>
    <definedName name="mdao1gbh0.40" localSheetId="0">#REF!</definedName>
    <definedName name="mdao1gbh0.40" localSheetId="1">#REF!</definedName>
    <definedName name="mdao1gbh0.40">#REF!</definedName>
    <definedName name="mdao1gbh0.65" localSheetId="0">#REF!</definedName>
    <definedName name="mdao1gbh0.65" localSheetId="1">#REF!</definedName>
    <definedName name="mdao1gbh0.65">#REF!</definedName>
    <definedName name="mdao1gbh0.75" localSheetId="0">#REF!</definedName>
    <definedName name="mdao1gbh0.75" localSheetId="1">#REF!</definedName>
    <definedName name="mdao1gbh0.75">#REF!</definedName>
    <definedName name="mdao1gbh1.25" localSheetId="0">#REF!</definedName>
    <definedName name="mdao1gbh1.25" localSheetId="1">#REF!</definedName>
    <definedName name="mdao1gbh1.25">#REF!</definedName>
    <definedName name="mdao1gbx0.22" localSheetId="0">#REF!</definedName>
    <definedName name="mdao1gbx0.22" localSheetId="1">#REF!</definedName>
    <definedName name="mdao1gbx0.22">#REF!</definedName>
    <definedName name="mdao1gbx0.25" localSheetId="0">#REF!</definedName>
    <definedName name="mdao1gbx0.25" localSheetId="1">#REF!</definedName>
    <definedName name="mdao1gbx0.25">#REF!</definedName>
    <definedName name="mdao1gbx0.30" localSheetId="0">#REF!</definedName>
    <definedName name="mdao1gbx0.30" localSheetId="1">#REF!</definedName>
    <definedName name="mdao1gbx0.30">#REF!</definedName>
    <definedName name="mdao1gbx0.35" localSheetId="0">#REF!</definedName>
    <definedName name="mdao1gbx0.35" localSheetId="1">#REF!</definedName>
    <definedName name="mdao1gbx0.35">#REF!</definedName>
    <definedName name="mdao1gbx0.40" localSheetId="0">#REF!</definedName>
    <definedName name="mdao1gbx0.40" localSheetId="1">#REF!</definedName>
    <definedName name="mdao1gbx0.40">#REF!</definedName>
    <definedName name="mdao1gbx0.50" localSheetId="0">#REF!</definedName>
    <definedName name="mdao1gbx0.50" localSheetId="1">#REF!</definedName>
    <definedName name="mdao1gbx0.50">#REF!</definedName>
    <definedName name="mdao1gbx0.65" localSheetId="0">#REF!</definedName>
    <definedName name="mdao1gbx0.65" localSheetId="1">#REF!</definedName>
    <definedName name="mdao1gbx0.65">#REF!</definedName>
    <definedName name="mdao1gbx1.00" localSheetId="0">#REF!</definedName>
    <definedName name="mdao1gbx1.00" localSheetId="1">#REF!</definedName>
    <definedName name="mdao1gbx1.00">#REF!</definedName>
    <definedName name="mdao1gbx1.20" localSheetId="0">#REF!</definedName>
    <definedName name="mdao1gbx1.20" localSheetId="1">#REF!</definedName>
    <definedName name="mdao1gbx1.20">#REF!</definedName>
    <definedName name="mdao1gbx1.25" localSheetId="0">#REF!</definedName>
    <definedName name="mdao1gbx1.25" localSheetId="1">#REF!</definedName>
    <definedName name="mdao1gbx1.25">#REF!</definedName>
    <definedName name="mdao1gbx1.60" localSheetId="0">#REF!</definedName>
    <definedName name="mdao1gbx1.60" localSheetId="1">#REF!</definedName>
    <definedName name="mdao1gbx1.60">#REF!</definedName>
    <definedName name="mdao1gbx2.00" localSheetId="0">#REF!</definedName>
    <definedName name="mdao1gbx2.00" localSheetId="1">#REF!</definedName>
    <definedName name="mdao1gbx2.00">#REF!</definedName>
    <definedName name="mdao1gbx2.50" localSheetId="0">#REF!</definedName>
    <definedName name="mdao1gbx2.50" localSheetId="1">#REF!</definedName>
    <definedName name="mdao1gbx2.50">#REF!</definedName>
    <definedName name="mdao1gbx4.00" localSheetId="0">#REF!</definedName>
    <definedName name="mdao1gbx4.00" localSheetId="1">#REF!</definedName>
    <definedName name="mdao1gbx4.00">#REF!</definedName>
    <definedName name="mdao1gbx4.60" localSheetId="0">#REF!</definedName>
    <definedName name="mdao1gbx4.60" localSheetId="1">#REF!</definedName>
    <definedName name="mdao1gbx4.60">#REF!</definedName>
    <definedName name="mdao1gbx5.00" localSheetId="0">#REF!</definedName>
    <definedName name="mdao1gbx5.00" localSheetId="1">#REF!</definedName>
    <definedName name="mdao1gbx5.00">#REF!</definedName>
    <definedName name="Mdls" localSheetId="0">#REF!</definedName>
    <definedName name="Mdls" localSheetId="1">#REF!</definedName>
    <definedName name="Mdls">#REF!</definedName>
    <definedName name="Mdls_" localSheetId="0">#REF!</definedName>
    <definedName name="Mdls_" localSheetId="1">#REF!</definedName>
    <definedName name="Mdls_">#REF!</definedName>
    <definedName name="Mdnc" localSheetId="0">#REF!</definedName>
    <definedName name="Mdnc" localSheetId="1">#REF!</definedName>
    <definedName name="Mdnc">#REF!</definedName>
    <definedName name="MDT" localSheetId="0">#REF!</definedName>
    <definedName name="MDT" localSheetId="1">#REF!</definedName>
    <definedName name="MDT">#REF!</definedName>
    <definedName name="MDTa" localSheetId="0">#REF!</definedName>
    <definedName name="MDTa" localSheetId="1">#REF!</definedName>
    <definedName name="MDTa">#REF!</definedName>
    <definedName name="me" localSheetId="0">#REF!</definedName>
    <definedName name="me" localSheetId="1">#REF!</definedName>
    <definedName name="me">#REF!</definedName>
    <definedName name="MENU1" localSheetId="0">#REF!</definedName>
    <definedName name="MENU1" localSheetId="1">#REF!</definedName>
    <definedName name="MENU1">#REF!</definedName>
    <definedName name="MENUVIEW" localSheetId="0">#REF!</definedName>
    <definedName name="MENUVIEW" localSheetId="1">#REF!</definedName>
    <definedName name="MENUVIEW">#REF!</definedName>
    <definedName name="mepcocsau1" localSheetId="0">#REF!</definedName>
    <definedName name="mepcocsau1" localSheetId="1">#REF!</definedName>
    <definedName name="mepcocsau1">#REF!</definedName>
    <definedName name="mepcoctr100" localSheetId="0">#REF!</definedName>
    <definedName name="mepcoctr100" localSheetId="1">#REF!</definedName>
    <definedName name="mepcoctr100">#REF!</definedName>
    <definedName name="mepcoctr60" localSheetId="0">#REF!</definedName>
    <definedName name="mepcoctr60" localSheetId="1">#REF!</definedName>
    <definedName name="mepcoctr60">#REF!</definedName>
    <definedName name="MESSAGE" localSheetId="0">#REF!</definedName>
    <definedName name="MESSAGE" localSheetId="1">#REF!</definedName>
    <definedName name="MESSAGE">#REF!</definedName>
    <definedName name="MESSAGE1" localSheetId="0">#REF!</definedName>
    <definedName name="MESSAGE1" localSheetId="1">#REF!</definedName>
    <definedName name="MESSAGE1">#REF!</definedName>
    <definedName name="MESSAGE2" localSheetId="0">#REF!</definedName>
    <definedName name="MESSAGE2" localSheetId="1">#REF!</definedName>
    <definedName name="MESSAGE2">#REF!</definedName>
    <definedName name="METAL" localSheetId="0">#REF!</definedName>
    <definedName name="METAL" localSheetId="1">#REF!</definedName>
    <definedName name="METAL">#REF!</definedName>
    <definedName name="MG_A" localSheetId="0">#REF!</definedName>
    <definedName name="MG_A" localSheetId="1">#REF!</definedName>
    <definedName name="MG_A">#REF!</definedName>
    <definedName name="mh0" localSheetId="0">#REF!</definedName>
    <definedName name="mh0" localSheetId="1">#REF!</definedName>
    <definedName name="mh0">#REF!</definedName>
    <definedName name="mhan1chieu40" localSheetId="0">#REF!</definedName>
    <definedName name="mhan1chieu40" localSheetId="1">#REF!</definedName>
    <definedName name="mhan1chieu40">#REF!</definedName>
    <definedName name="mhan1chieu50" localSheetId="0">#REF!</definedName>
    <definedName name="mhan1chieu50" localSheetId="1">#REF!</definedName>
    <definedName name="mhan1chieu50">#REF!</definedName>
    <definedName name="mhancatnuoc124" localSheetId="0">#REF!</definedName>
    <definedName name="mhancatnuoc124" localSheetId="1">#REF!</definedName>
    <definedName name="mhancatnuoc124">#REF!</definedName>
    <definedName name="mhand10.2" localSheetId="0">#REF!</definedName>
    <definedName name="mhand10.2" localSheetId="1">#REF!</definedName>
    <definedName name="mhand10.2">#REF!</definedName>
    <definedName name="mhand27.5" localSheetId="0">#REF!</definedName>
    <definedName name="mhand27.5" localSheetId="1">#REF!</definedName>
    <definedName name="mhand27.5">#REF!</definedName>
    <definedName name="mhand4" localSheetId="0">#REF!</definedName>
    <definedName name="mhand4" localSheetId="1">#REF!</definedName>
    <definedName name="mhand4">#REF!</definedName>
    <definedName name="mhanhoi1000" localSheetId="0">#REF!</definedName>
    <definedName name="mhanhoi1000" localSheetId="1">#REF!</definedName>
    <definedName name="mhanhoi1000">#REF!</definedName>
    <definedName name="mhanhoi2000" localSheetId="0">#REF!</definedName>
    <definedName name="mhanhoi2000" localSheetId="1">#REF!</definedName>
    <definedName name="mhanhoi2000">#REF!</definedName>
    <definedName name="mhanxang20" localSheetId="0">#REF!</definedName>
    <definedName name="mhanxang20" localSheetId="1">#REF!</definedName>
    <definedName name="mhanxang20">#REF!</definedName>
    <definedName name="mhanxang9" localSheetId="0">#REF!</definedName>
    <definedName name="mhanxang9" localSheetId="1">#REF!</definedName>
    <definedName name="mhanxang9">#REF!</definedName>
    <definedName name="mhanxchieu23" localSheetId="0">#REF!</definedName>
    <definedName name="mhanxchieu23" localSheetId="1">#REF!</definedName>
    <definedName name="mhanxchieu23">#REF!</definedName>
    <definedName name="mhanxchieu29.2" localSheetId="0">#REF!</definedName>
    <definedName name="mhanxchieu29.2" localSheetId="1">#REF!</definedName>
    <definedName name="mhanxchieu29.2">#REF!</definedName>
    <definedName name="mhanxchieu33.5" localSheetId="0">#REF!</definedName>
    <definedName name="mhanxchieu33.5" localSheetId="1">#REF!</definedName>
    <definedName name="mhanxchieu33.5">#REF!</definedName>
    <definedName name="mhy" localSheetId="0" hidden="1">{"'Sheet1'!$L$16"}</definedName>
    <definedName name="mhy" localSheetId="1" hidden="1">{"'Sheet1'!$L$16"}</definedName>
    <definedName name="mhy" localSheetId="7" hidden="1">{"'Sheet1'!$L$16"}</definedName>
    <definedName name="mhy" localSheetId="8" hidden="1">{"'Sheet1'!$L$16"}</definedName>
    <definedName name="mhy" localSheetId="11" hidden="1">{"'Sheet1'!$L$16"}</definedName>
    <definedName name="mhy" localSheetId="14" hidden="1">{"'Sheet1'!$L$16"}</definedName>
    <definedName name="mhy" localSheetId="15" hidden="1">{"'Sheet1'!$L$16"}</definedName>
    <definedName name="mhy" localSheetId="16" hidden="1">{"'Sheet1'!$L$16"}</definedName>
    <definedName name="mhy" localSheetId="17" hidden="1">{"'Sheet1'!$L$16"}</definedName>
    <definedName name="mhy" localSheetId="18" hidden="1">{"'Sheet1'!$L$16"}</definedName>
    <definedName name="mhy" localSheetId="19" hidden="1">{"'Sheet1'!$L$16"}</definedName>
    <definedName name="mhy" hidden="1">{"'Sheet1'!$L$16"}</definedName>
    <definedName name="MINH" localSheetId="0">#REF!</definedName>
    <definedName name="MINH" localSheetId="1">#REF!</definedName>
    <definedName name="MINH">#REF!</definedName>
    <definedName name="minh_1" localSheetId="0">#REF!</definedName>
    <definedName name="minh_1" localSheetId="1">#REF!</definedName>
    <definedName name="minh_1">#REF!</definedName>
    <definedName name="minh_mtk" localSheetId="0">#REF!</definedName>
    <definedName name="minh_mtk" localSheetId="1">#REF!</definedName>
    <definedName name="minh_mtk">#REF!</definedName>
    <definedName name="miyu" localSheetId="0" hidden="1">{"'Sheet1'!$L$16"}</definedName>
    <definedName name="miyu" localSheetId="1" hidden="1">{"'Sheet1'!$L$16"}</definedName>
    <definedName name="miyu" localSheetId="7" hidden="1">{"'Sheet1'!$L$16"}</definedName>
    <definedName name="miyu" localSheetId="8" hidden="1">{"'Sheet1'!$L$16"}</definedName>
    <definedName name="miyu" localSheetId="11" hidden="1">{"'Sheet1'!$L$16"}</definedName>
    <definedName name="miyu" localSheetId="14" hidden="1">{"'Sheet1'!$L$16"}</definedName>
    <definedName name="miyu" localSheetId="15" hidden="1">{"'Sheet1'!$L$16"}</definedName>
    <definedName name="miyu" localSheetId="16" hidden="1">{"'Sheet1'!$L$16"}</definedName>
    <definedName name="miyu" localSheetId="17" hidden="1">{"'Sheet1'!$L$16"}</definedName>
    <definedName name="miyu" localSheetId="18" hidden="1">{"'Sheet1'!$L$16"}</definedName>
    <definedName name="miyu" localSheetId="19" hidden="1">{"'Sheet1'!$L$16"}</definedName>
    <definedName name="miyu" hidden="1">{"'Sheet1'!$L$16"}</definedName>
    <definedName name="mkcnGPS15" localSheetId="0">#REF!</definedName>
    <definedName name="mkcnGPS15" localSheetId="1">#REF!</definedName>
    <definedName name="mkcnGPS15">#REF!</definedName>
    <definedName name="mkcnTRC15" localSheetId="0">#REF!</definedName>
    <definedName name="mkcnTRC15" localSheetId="1">#REF!</definedName>
    <definedName name="mkcnTRC15">#REF!</definedName>
    <definedName name="mkcnVRM" localSheetId="0">#REF!</definedName>
    <definedName name="mkcnVRM" localSheetId="1">#REF!</definedName>
    <definedName name="mkcnVRM">#REF!</definedName>
    <definedName name="mkeobh165" localSheetId="0">#REF!</definedName>
    <definedName name="mkeobh165" localSheetId="1">#REF!</definedName>
    <definedName name="mkeobh165">#REF!</definedName>
    <definedName name="mkeobh215" localSheetId="0">#REF!</definedName>
    <definedName name="mkeobh215" localSheetId="1">#REF!</definedName>
    <definedName name="mkeobh215">#REF!</definedName>
    <definedName name="mkeobh28" localSheetId="0">#REF!</definedName>
    <definedName name="mkeobh28" localSheetId="1">#REF!</definedName>
    <definedName name="mkeobh28">#REF!</definedName>
    <definedName name="mkeobh40" localSheetId="0">#REF!</definedName>
    <definedName name="mkeobh40" localSheetId="1">#REF!</definedName>
    <definedName name="mkeobh40">#REF!</definedName>
    <definedName name="mkeobh50" localSheetId="0">#REF!</definedName>
    <definedName name="mkeobh50" localSheetId="1">#REF!</definedName>
    <definedName name="mkeobh50">#REF!</definedName>
    <definedName name="mkeobh55" localSheetId="0">#REF!</definedName>
    <definedName name="mkeobh55" localSheetId="1">#REF!</definedName>
    <definedName name="mkeobh55">#REF!</definedName>
    <definedName name="mkeobh60" localSheetId="0">#REF!</definedName>
    <definedName name="mkeobh60" localSheetId="1">#REF!</definedName>
    <definedName name="mkeobh60">#REF!</definedName>
    <definedName name="mkeobh80" localSheetId="0">#REF!</definedName>
    <definedName name="mkeobh80" localSheetId="1">#REF!</definedName>
    <definedName name="mkeobh80">#REF!</definedName>
    <definedName name="mkeobx108" localSheetId="0">#REF!</definedName>
    <definedName name="mkeobx108" localSheetId="1">#REF!</definedName>
    <definedName name="mkeobx108">#REF!</definedName>
    <definedName name="mkeobx130" localSheetId="0">#REF!</definedName>
    <definedName name="mkeobx130" localSheetId="1">#REF!</definedName>
    <definedName name="mkeobx130">#REF!</definedName>
    <definedName name="mkeobx45" localSheetId="0">#REF!</definedName>
    <definedName name="mkeobx45" localSheetId="1">#REF!</definedName>
    <definedName name="mkeobx45">#REF!</definedName>
    <definedName name="mkeobx54" localSheetId="0">#REF!</definedName>
    <definedName name="mkeobx54" localSheetId="1">#REF!</definedName>
    <definedName name="mkeobx54">#REF!</definedName>
    <definedName name="mkeobx60" localSheetId="0">#REF!</definedName>
    <definedName name="mkeobx60" localSheetId="1">#REF!</definedName>
    <definedName name="mkeobx60">#REF!</definedName>
    <definedName name="mkeobx75" localSheetId="0">#REF!</definedName>
    <definedName name="mkeobx75" localSheetId="1">#REF!</definedName>
    <definedName name="mkeobx75">#REF!</definedName>
    <definedName name="mkhoanbttay24" localSheetId="0">#REF!</definedName>
    <definedName name="mkhoanbttay24" localSheetId="1">#REF!</definedName>
    <definedName name="mkhoanbttay24">#REF!</definedName>
    <definedName name="mkhoanbttay30" localSheetId="0">#REF!</definedName>
    <definedName name="mkhoanbttay30" localSheetId="1">#REF!</definedName>
    <definedName name="mkhoanbttay30">#REF!</definedName>
    <definedName name="mkhoanbttay38" localSheetId="0">#REF!</definedName>
    <definedName name="mkhoanbttay38" localSheetId="1">#REF!</definedName>
    <definedName name="mkhoanbttay38">#REF!</definedName>
    <definedName name="mkhoanbttay40" localSheetId="0">#REF!</definedName>
    <definedName name="mkhoanbttay40" localSheetId="1">#REF!</definedName>
    <definedName name="mkhoanbttay40">#REF!</definedName>
    <definedName name="mkhoandatay30" localSheetId="0">#REF!</definedName>
    <definedName name="mkhoandatay30" localSheetId="1">#REF!</definedName>
    <definedName name="mkhoandatay30">#REF!</definedName>
    <definedName name="mkhoandatay42" localSheetId="0">#REF!</definedName>
    <definedName name="mkhoandatay42" localSheetId="1">#REF!</definedName>
    <definedName name="mkhoandatay42">#REF!</definedName>
    <definedName name="mkhoandung4.5" localSheetId="0">#REF!</definedName>
    <definedName name="mkhoandung4.5" localSheetId="1">#REF!</definedName>
    <definedName name="mkhoandung4.5">#REF!</definedName>
    <definedName name="mkhoansattay13" localSheetId="0">#REF!</definedName>
    <definedName name="mkhoansattay13" localSheetId="1">#REF!</definedName>
    <definedName name="mkhoansattay13">#REF!</definedName>
    <definedName name="mkhoanxoayth110" localSheetId="0">#REF!</definedName>
    <definedName name="mkhoanxoayth110" localSheetId="1">#REF!</definedName>
    <definedName name="mkhoanxoayth110">#REF!</definedName>
    <definedName name="mkhoanxoayth95" localSheetId="0">#REF!</definedName>
    <definedName name="mkhoanxoayth95" localSheetId="1">#REF!</definedName>
    <definedName name="mkhoanxoayth95">#REF!</definedName>
    <definedName name="mkichck18" localSheetId="0">#REF!</definedName>
    <definedName name="mkichck18" localSheetId="1">#REF!</definedName>
    <definedName name="mkichck18">#REF!</definedName>
    <definedName name="mkichck250" localSheetId="0">#REF!</definedName>
    <definedName name="mkichck250" localSheetId="1">#REF!</definedName>
    <definedName name="mkichck250">#REF!</definedName>
    <definedName name="mkichday60" localSheetId="0">#REF!</definedName>
    <definedName name="mkichday60" localSheetId="1">#REF!</definedName>
    <definedName name="mkichday60">#REF!</definedName>
    <definedName name="mkichnang100" localSheetId="0">#REF!</definedName>
    <definedName name="mkichnang100" localSheetId="1">#REF!</definedName>
    <definedName name="mkichnang100">#REF!</definedName>
    <definedName name="mkichnang250" localSheetId="0">#REF!</definedName>
    <definedName name="mkichnang250" localSheetId="1">#REF!</definedName>
    <definedName name="mkichnang250">#REF!</definedName>
    <definedName name="mkichnang500" localSheetId="0">#REF!</definedName>
    <definedName name="mkichnang500" localSheetId="1">#REF!</definedName>
    <definedName name="mkichnang500">#REF!</definedName>
    <definedName name="mlan" localSheetId="0">#REF!</definedName>
    <definedName name="mlan" localSheetId="1">#REF!</definedName>
    <definedName name="mlan">#REF!</definedName>
    <definedName name="Mlc_" localSheetId="0">#REF!</definedName>
    <definedName name="Mlc_" localSheetId="1">#REF!</definedName>
    <definedName name="Mlc_">#REF!</definedName>
    <definedName name="Mlls" localSheetId="0">#REF!</definedName>
    <definedName name="Mlls" localSheetId="1">#REF!</definedName>
    <definedName name="Mlls">#REF!</definedName>
    <definedName name="Mlls_" localSheetId="0">#REF!</definedName>
    <definedName name="Mlls_" localSheetId="1">#REF!</definedName>
    <definedName name="Mlls_">#REF!</definedName>
    <definedName name="mluoncap15" localSheetId="0">#REF!</definedName>
    <definedName name="mluoncap15" localSheetId="1">#REF!</definedName>
    <definedName name="mluoncap15">#REF!</definedName>
    <definedName name="mmai2.7" localSheetId="0">#REF!</definedName>
    <definedName name="mmai2.7" localSheetId="1">#REF!</definedName>
    <definedName name="mmai2.7">#REF!</definedName>
    <definedName name="MN" localSheetId="0">#REF!</definedName>
    <definedName name="MN" localSheetId="1">#REF!</definedName>
    <definedName name="MN">#REF!</definedName>
    <definedName name="mnenkhid102" localSheetId="0">#REF!</definedName>
    <definedName name="mnenkhid102" localSheetId="1">#REF!</definedName>
    <definedName name="mnenkhid102">#REF!</definedName>
    <definedName name="mnenkhid120" localSheetId="0">#REF!</definedName>
    <definedName name="mnenkhid120" localSheetId="1">#REF!</definedName>
    <definedName name="mnenkhid120">#REF!</definedName>
    <definedName name="mnenkhid1200" localSheetId="0">#REF!</definedName>
    <definedName name="mnenkhid1200" localSheetId="1">#REF!</definedName>
    <definedName name="mnenkhid1200">#REF!</definedName>
    <definedName name="mnenkhid200" localSheetId="0">#REF!</definedName>
    <definedName name="mnenkhid200" localSheetId="1">#REF!</definedName>
    <definedName name="mnenkhid200">#REF!</definedName>
    <definedName name="mnenkhid240" localSheetId="0">#REF!</definedName>
    <definedName name="mnenkhid240" localSheetId="1">#REF!</definedName>
    <definedName name="mnenkhid240">#REF!</definedName>
    <definedName name="mnenkhid300" localSheetId="0">#REF!</definedName>
    <definedName name="mnenkhid300" localSheetId="1">#REF!</definedName>
    <definedName name="mnenkhid300">#REF!</definedName>
    <definedName name="mnenkhid360" localSheetId="0">#REF!</definedName>
    <definedName name="mnenkhid360" localSheetId="1">#REF!</definedName>
    <definedName name="mnenkhid360">#REF!</definedName>
    <definedName name="mnenkhid5.5" localSheetId="0">#REF!</definedName>
    <definedName name="mnenkhid5.5" localSheetId="1">#REF!</definedName>
    <definedName name="mnenkhid5.5">#REF!</definedName>
    <definedName name="mnenkhid540" localSheetId="0">#REF!</definedName>
    <definedName name="mnenkhid540" localSheetId="1">#REF!</definedName>
    <definedName name="mnenkhid540">#REF!</definedName>
    <definedName name="mnenkhid600" localSheetId="0">#REF!</definedName>
    <definedName name="mnenkhid600" localSheetId="1">#REF!</definedName>
    <definedName name="mnenkhid600">#REF!</definedName>
    <definedName name="mnenkhid660" localSheetId="0">#REF!</definedName>
    <definedName name="mnenkhid660" localSheetId="1">#REF!</definedName>
    <definedName name="mnenkhid660">#REF!</definedName>
    <definedName name="mnenkhid75" localSheetId="0">#REF!</definedName>
    <definedName name="mnenkhid75" localSheetId="1">#REF!</definedName>
    <definedName name="mnenkhid75">#REF!</definedName>
    <definedName name="mnenkhidien10" localSheetId="0">#REF!</definedName>
    <definedName name="mnenkhidien10" localSheetId="1">#REF!</definedName>
    <definedName name="mnenkhidien10">#REF!</definedName>
    <definedName name="mnenkhidien150" localSheetId="0">#REF!</definedName>
    <definedName name="mnenkhidien150" localSheetId="1">#REF!</definedName>
    <definedName name="mnenkhidien150">#REF!</definedName>
    <definedName name="mnenkhidien216" localSheetId="0">#REF!</definedName>
    <definedName name="mnenkhidien216" localSheetId="1">#REF!</definedName>
    <definedName name="mnenkhidien216">#REF!</definedName>
    <definedName name="mnenkhidien22" localSheetId="0">#REF!</definedName>
    <definedName name="mnenkhidien22" localSheetId="1">#REF!</definedName>
    <definedName name="mnenkhidien22">#REF!</definedName>
    <definedName name="mnenkhidien270" localSheetId="0">#REF!</definedName>
    <definedName name="mnenkhidien270" localSheetId="1">#REF!</definedName>
    <definedName name="mnenkhidien270">#REF!</definedName>
    <definedName name="mnenkhidien30" localSheetId="0">#REF!</definedName>
    <definedName name="mnenkhidien30" localSheetId="1">#REF!</definedName>
    <definedName name="mnenkhidien30">#REF!</definedName>
    <definedName name="mnenkhidien300" localSheetId="0">#REF!</definedName>
    <definedName name="mnenkhidien300" localSheetId="1">#REF!</definedName>
    <definedName name="mnenkhidien300">#REF!</definedName>
    <definedName name="mnenkhidien5" localSheetId="0">#REF!</definedName>
    <definedName name="mnenkhidien5" localSheetId="1">#REF!</definedName>
    <definedName name="mnenkhidien5">#REF!</definedName>
    <definedName name="mnenkhidien56" localSheetId="0">#REF!</definedName>
    <definedName name="mnenkhidien56" localSheetId="1">#REF!</definedName>
    <definedName name="mnenkhidien56">#REF!</definedName>
    <definedName name="mnenkhidien600" localSheetId="0">#REF!</definedName>
    <definedName name="mnenkhidien600" localSheetId="1">#REF!</definedName>
    <definedName name="mnenkhidien600">#REF!</definedName>
    <definedName name="mnenkhixang11" localSheetId="0">#REF!</definedName>
    <definedName name="mnenkhixang11" localSheetId="1">#REF!</definedName>
    <definedName name="mnenkhixang11">#REF!</definedName>
    <definedName name="mnenkhixang120" localSheetId="0">#REF!</definedName>
    <definedName name="mnenkhixang120" localSheetId="1">#REF!</definedName>
    <definedName name="mnenkhixang120">#REF!</definedName>
    <definedName name="mnenkhixang200" localSheetId="0">#REF!</definedName>
    <definedName name="mnenkhixang200" localSheetId="1">#REF!</definedName>
    <definedName name="mnenkhixang200">#REF!</definedName>
    <definedName name="mnenkhixang25" localSheetId="0">#REF!</definedName>
    <definedName name="mnenkhixang25" localSheetId="1">#REF!</definedName>
    <definedName name="mnenkhixang25">#REF!</definedName>
    <definedName name="mnenkhixang3" localSheetId="0">#REF!</definedName>
    <definedName name="mnenkhixang3" localSheetId="1">#REF!</definedName>
    <definedName name="mnenkhixang3">#REF!</definedName>
    <definedName name="mnenkhixang300" localSheetId="0">#REF!</definedName>
    <definedName name="mnenkhixang300" localSheetId="1">#REF!</definedName>
    <definedName name="mnenkhixang300">#REF!</definedName>
    <definedName name="mnenkhixang40" localSheetId="0">#REF!</definedName>
    <definedName name="mnenkhixang40" localSheetId="1">#REF!</definedName>
    <definedName name="mnenkhixang40">#REF!</definedName>
    <definedName name="mnenkhixang600" localSheetId="0">#REF!</definedName>
    <definedName name="mnenkhixang600" localSheetId="1">#REF!</definedName>
    <definedName name="mnenkhixang600">#REF!</definedName>
    <definedName name="Mnet_I" localSheetId="0">#REF!</definedName>
    <definedName name="Mnet_I" localSheetId="1">#REF!</definedName>
    <definedName name="Mnet_I">#REF!</definedName>
    <definedName name="mnghiendad25" localSheetId="0">#REF!</definedName>
    <definedName name="mnghiendad25" localSheetId="1">#REF!</definedName>
    <definedName name="mnghiendad25">#REF!</definedName>
    <definedName name="mnghiendadd20" localSheetId="0">#REF!</definedName>
    <definedName name="mnghiendadd20" localSheetId="1">#REF!</definedName>
    <definedName name="mnghiendadd20">#REF!</definedName>
    <definedName name="mnghiendadd6" localSheetId="0">#REF!</definedName>
    <definedName name="mnghiendadd6" localSheetId="1">#REF!</definedName>
    <definedName name="mnghiendadd6">#REF!</definedName>
    <definedName name="mnghiendatho14" localSheetId="0">#REF!</definedName>
    <definedName name="mnghiendatho14" localSheetId="1">#REF!</definedName>
    <definedName name="mnghiendatho14">#REF!</definedName>
    <definedName name="mnghiendatho200" localSheetId="0">#REF!</definedName>
    <definedName name="mnghiendatho200" localSheetId="1">#REF!</definedName>
    <definedName name="mnghiendatho200">#REF!</definedName>
    <definedName name="mnhogcaydk100" localSheetId="0">#REF!</definedName>
    <definedName name="mnhogcaydk100" localSheetId="1">#REF!</definedName>
    <definedName name="mnhogcaydk100">#REF!</definedName>
    <definedName name="mnhogcaydk54" localSheetId="0">#REF!</definedName>
    <definedName name="mnhogcaydk54" localSheetId="1">#REF!</definedName>
    <definedName name="mnhogcaydk54">#REF!</definedName>
    <definedName name="mnhogcaydk75" localSheetId="0">#REF!</definedName>
    <definedName name="mnhogcaydk75" localSheetId="1">#REF!</definedName>
    <definedName name="mnhogcaydk75">#REF!</definedName>
    <definedName name="MNHT" localSheetId="0">#REF!</definedName>
    <definedName name="MNHT" localSheetId="1">#REF!</definedName>
    <definedName name="MNHT">#REF!</definedName>
    <definedName name="mnkhi" localSheetId="0">#REF!</definedName>
    <definedName name="mnkhi" localSheetId="1">#REF!</definedName>
    <definedName name="mnkhi">#REF!</definedName>
    <definedName name="MNTC" localSheetId="0">#REF!</definedName>
    <definedName name="MNTC" localSheetId="1">#REF!</definedName>
    <definedName name="MNTC">#REF!</definedName>
    <definedName name="mo" localSheetId="0" hidden="1">{"'Sheet1'!$L$16"}</definedName>
    <definedName name="mo" localSheetId="1" hidden="1">{"'Sheet1'!$L$16"}</definedName>
    <definedName name="mo" localSheetId="7" hidden="1">{"'Sheet1'!$L$16"}</definedName>
    <definedName name="mo" localSheetId="8" hidden="1">{"'Sheet1'!$L$16"}</definedName>
    <definedName name="mo" localSheetId="11" hidden="1">{"'Sheet1'!$L$16"}</definedName>
    <definedName name="mo" localSheetId="14" hidden="1">{"'Sheet1'!$L$16"}</definedName>
    <definedName name="mo" localSheetId="15" hidden="1">{"'Sheet1'!$L$16"}</definedName>
    <definedName name="mo" localSheetId="16" hidden="1">{"'Sheet1'!$L$16"}</definedName>
    <definedName name="mo" localSheetId="17" hidden="1">{"'Sheet1'!$L$16"}</definedName>
    <definedName name="mo" localSheetId="18" hidden="1">{"'Sheet1'!$L$16"}</definedName>
    <definedName name="mo" localSheetId="19" hidden="1">{"'Sheet1'!$L$16"}</definedName>
    <definedName name="mo" hidden="1">{"'Sheet1'!$L$16"}</definedName>
    <definedName name="MODIFY" localSheetId="0">#REF!</definedName>
    <definedName name="MODIFY" localSheetId="1">#REF!</definedName>
    <definedName name="MODIFY">#REF!</definedName>
    <definedName name="moi" localSheetId="0" hidden="1">{"'Sheet1'!$L$16"}</definedName>
    <definedName name="moi" localSheetId="1" hidden="1">{"'Sheet1'!$L$16"}</definedName>
    <definedName name="moi" localSheetId="7" hidden="1">{"'Sheet1'!$L$16"}</definedName>
    <definedName name="moi" localSheetId="8" hidden="1">{"'Sheet1'!$L$16"}</definedName>
    <definedName name="moi" localSheetId="11" hidden="1">{"'Sheet1'!$L$16"}</definedName>
    <definedName name="moi" localSheetId="14" hidden="1">{"'Sheet1'!$L$16"}</definedName>
    <definedName name="moi" localSheetId="15" hidden="1">{"'Sheet1'!$L$16"}</definedName>
    <definedName name="moi" localSheetId="16" hidden="1">{"'Sheet1'!$L$16"}</definedName>
    <definedName name="moi" localSheetId="17" hidden="1">{"'Sheet1'!$L$16"}</definedName>
    <definedName name="moi" localSheetId="18" hidden="1">{"'Sheet1'!$L$16"}</definedName>
    <definedName name="moi" localSheetId="19" hidden="1">{"'Sheet1'!$L$16"}</definedName>
    <definedName name="moi" hidden="1">{"'Sheet1'!$L$16"}</definedName>
    <definedName name="Mong" localSheetId="0">#REF!</definedName>
    <definedName name="Mong" localSheetId="1">#REF!</definedName>
    <definedName name="Mong">#REF!</definedName>
    <definedName name="mong1pm" localSheetId="0">#REF!</definedName>
    <definedName name="mong1pm" localSheetId="1">#REF!</definedName>
    <definedName name="mong1pm">#REF!</definedName>
    <definedName name="mong3pm" localSheetId="0">#REF!</definedName>
    <definedName name="mong3pm" localSheetId="1">#REF!</definedName>
    <definedName name="mong3pm">#REF!</definedName>
    <definedName name="mongbang" localSheetId="0">#REF!</definedName>
    <definedName name="mongbang" localSheetId="1">#REF!</definedName>
    <definedName name="mongbang">#REF!</definedName>
    <definedName name="mongdon" localSheetId="0">#REF!</definedName>
    <definedName name="mongdon" localSheetId="1">#REF!</definedName>
    <definedName name="mongdon">#REF!</definedName>
    <definedName name="monght" localSheetId="0">#REF!</definedName>
    <definedName name="monght" localSheetId="1">#REF!</definedName>
    <definedName name="monght">#REF!</definedName>
    <definedName name="mongHTDL" localSheetId="0">#REF!</definedName>
    <definedName name="mongHTDL" localSheetId="1">#REF!</definedName>
    <definedName name="mongHTDL">#REF!</definedName>
    <definedName name="mongHTHH" localSheetId="0">#REF!</definedName>
    <definedName name="mongHTHH" localSheetId="1">#REF!</definedName>
    <definedName name="mongHTHH">#REF!</definedName>
    <definedName name="mongneo1pm" localSheetId="0">#REF!</definedName>
    <definedName name="mongneo1pm" localSheetId="1">#REF!</definedName>
    <definedName name="mongneo1pm">#REF!</definedName>
    <definedName name="mongneo3pm" localSheetId="0">#REF!</definedName>
    <definedName name="mongneo3pm" localSheetId="1">#REF!</definedName>
    <definedName name="mongneo3pm">#REF!</definedName>
    <definedName name="mongneoht" localSheetId="0">#REF!</definedName>
    <definedName name="mongneoht" localSheetId="1">#REF!</definedName>
    <definedName name="mongneoht">#REF!</definedName>
    <definedName name="mongneoHTDL" localSheetId="0">#REF!</definedName>
    <definedName name="mongneoHTDL" localSheetId="1">#REF!</definedName>
    <definedName name="mongneoHTDL">#REF!</definedName>
    <definedName name="mongneoHTHH" localSheetId="0">#REF!</definedName>
    <definedName name="mongneoHTHH" localSheetId="1">#REF!</definedName>
    <definedName name="mongneoHTHH">#REF!</definedName>
    <definedName name="Morning">#N/A</definedName>
    <definedName name="Morong" localSheetId="0">#REF!</definedName>
    <definedName name="Morong" localSheetId="1">#REF!</definedName>
    <definedName name="Morong" localSheetId="11">#REF!</definedName>
    <definedName name="Morong">#REF!</definedName>
    <definedName name="Morong4054_85" localSheetId="0">#REF!</definedName>
    <definedName name="Morong4054_85" localSheetId="1">#REF!</definedName>
    <definedName name="Morong4054_85" localSheetId="11">#REF!</definedName>
    <definedName name="Morong4054_85">#REF!</definedName>
    <definedName name="morong4054_98" localSheetId="0">#REF!</definedName>
    <definedName name="morong4054_98" localSheetId="1">#REF!</definedName>
    <definedName name="morong4054_98" localSheetId="11">#REF!</definedName>
    <definedName name="morong4054_98">#REF!</definedName>
    <definedName name="mot" localSheetId="0" hidden="1">{"'Sheet1'!$L$16"}</definedName>
    <definedName name="mot" localSheetId="1" hidden="1">{"'Sheet1'!$L$16"}</definedName>
    <definedName name="mot" localSheetId="11" hidden="1">{"'Sheet1'!$L$16"}</definedName>
    <definedName name="mot" localSheetId="14" hidden="1">{"'Sheet1'!$L$16"}</definedName>
    <definedName name="mot" localSheetId="15" hidden="1">{"'Sheet1'!$L$16"}</definedName>
    <definedName name="mot" localSheetId="16" hidden="1">{"'Sheet1'!$L$16"}</definedName>
    <definedName name="mot" localSheetId="17" hidden="1">{"'Sheet1'!$L$16"}</definedName>
    <definedName name="mot" localSheetId="18" hidden="1">{"'Sheet1'!$L$16"}</definedName>
    <definedName name="mot" localSheetId="19" hidden="1">{"'Sheet1'!$L$16"}</definedName>
    <definedName name="mot" hidden="1">{"'Sheet1'!$L$16"}</definedName>
    <definedName name="motodk150" localSheetId="0">#REF!</definedName>
    <definedName name="motodk150" localSheetId="1">#REF!</definedName>
    <definedName name="motodk150">#REF!</definedName>
    <definedName name="motodk180" localSheetId="0">#REF!</definedName>
    <definedName name="motodk180" localSheetId="1">#REF!</definedName>
    <definedName name="motodk180">#REF!</definedName>
    <definedName name="motodk200" localSheetId="0">#REF!</definedName>
    <definedName name="motodk200" localSheetId="1">#REF!</definedName>
    <definedName name="motodk200">#REF!</definedName>
    <definedName name="motodk240" localSheetId="0">#REF!</definedName>
    <definedName name="motodk240" localSheetId="1">#REF!</definedName>
    <definedName name="motodk240">#REF!</definedName>
    <definedName name="motodk255" localSheetId="0">#REF!</definedName>
    <definedName name="motodk255" localSheetId="1">#REF!</definedName>
    <definedName name="motodk255">#REF!</definedName>
    <definedName name="motodk272" localSheetId="0">#REF!</definedName>
    <definedName name="motodk272" localSheetId="1">#REF!</definedName>
    <definedName name="motodk272">#REF!</definedName>
    <definedName name="motothung10" localSheetId="0">#REF!</definedName>
    <definedName name="motothung10" localSheetId="1">#REF!</definedName>
    <definedName name="motothung10">#REF!</definedName>
    <definedName name="motothung12" localSheetId="0">#REF!</definedName>
    <definedName name="motothung12" localSheetId="1">#REF!</definedName>
    <definedName name="motothung12">#REF!</definedName>
    <definedName name="motothung12.5" localSheetId="0">#REF!</definedName>
    <definedName name="motothung12.5" localSheetId="1">#REF!</definedName>
    <definedName name="motothung12.5">#REF!</definedName>
    <definedName name="motothung2" localSheetId="0">#REF!</definedName>
    <definedName name="motothung2" localSheetId="1">#REF!</definedName>
    <definedName name="motothung2">#REF!</definedName>
    <definedName name="motothung2.5" localSheetId="0">#REF!</definedName>
    <definedName name="motothung2.5" localSheetId="1">#REF!</definedName>
    <definedName name="motothung2.5">#REF!</definedName>
    <definedName name="motothung20" localSheetId="0">#REF!</definedName>
    <definedName name="motothung20" localSheetId="1">#REF!</definedName>
    <definedName name="motothung20">#REF!</definedName>
    <definedName name="motothung4" localSheetId="0">#REF!</definedName>
    <definedName name="motothung4" localSheetId="1">#REF!</definedName>
    <definedName name="motothung4">#REF!</definedName>
    <definedName name="motothung5" localSheetId="0">#REF!</definedName>
    <definedName name="motothung5" localSheetId="1">#REF!</definedName>
    <definedName name="motothung5">#REF!</definedName>
    <definedName name="motothung6" localSheetId="0">#REF!</definedName>
    <definedName name="motothung6" localSheetId="1">#REF!</definedName>
    <definedName name="motothung6">#REF!</definedName>
    <definedName name="motothung7" localSheetId="0">#REF!</definedName>
    <definedName name="motothung7" localSheetId="1">#REF!</definedName>
    <definedName name="motothung7">#REF!</definedName>
    <definedName name="mototnuoc4" localSheetId="0">#REF!</definedName>
    <definedName name="mototnuoc4" localSheetId="1">#REF!</definedName>
    <definedName name="mototnuoc4">#REF!</definedName>
    <definedName name="mototnuoc5" localSheetId="0">#REF!</definedName>
    <definedName name="mototnuoc5" localSheetId="1">#REF!</definedName>
    <definedName name="mototnuoc5">#REF!</definedName>
    <definedName name="mototnuoc6" localSheetId="0">#REF!</definedName>
    <definedName name="mototnuoc6" localSheetId="1">#REF!</definedName>
    <definedName name="mototnuoc6">#REF!</definedName>
    <definedName name="mototnuoc7" localSheetId="0">#REF!</definedName>
    <definedName name="mototnuoc7" localSheetId="1">#REF!</definedName>
    <definedName name="mototnuoc7">#REF!</definedName>
    <definedName name="mototudo10" localSheetId="0">#REF!</definedName>
    <definedName name="mototudo10" localSheetId="1">#REF!</definedName>
    <definedName name="mototudo10">#REF!</definedName>
    <definedName name="mototudo12" localSheetId="0">#REF!</definedName>
    <definedName name="mototudo12" localSheetId="1">#REF!</definedName>
    <definedName name="mototudo12">#REF!</definedName>
    <definedName name="mototudo15" localSheetId="0">#REF!</definedName>
    <definedName name="mototudo15" localSheetId="1">#REF!</definedName>
    <definedName name="mototudo15">#REF!</definedName>
    <definedName name="mototudo2.5" localSheetId="0">#REF!</definedName>
    <definedName name="mototudo2.5" localSheetId="1">#REF!</definedName>
    <definedName name="mototudo2.5">#REF!</definedName>
    <definedName name="mototudo20" localSheetId="0">#REF!</definedName>
    <definedName name="mototudo20" localSheetId="1">#REF!</definedName>
    <definedName name="mototudo20">#REF!</definedName>
    <definedName name="mototudo25" localSheetId="0">#REF!</definedName>
    <definedName name="mototudo25" localSheetId="1">#REF!</definedName>
    <definedName name="mototudo25">#REF!</definedName>
    <definedName name="mototudo27" localSheetId="0">#REF!</definedName>
    <definedName name="mototudo27" localSheetId="1">#REF!</definedName>
    <definedName name="mototudo27">#REF!</definedName>
    <definedName name="mototudo3.5" localSheetId="0">#REF!</definedName>
    <definedName name="mototudo3.5" localSheetId="1">#REF!</definedName>
    <definedName name="mototudo3.5">#REF!</definedName>
    <definedName name="mototudo4" localSheetId="0">#REF!</definedName>
    <definedName name="mototudo4" localSheetId="1">#REF!</definedName>
    <definedName name="mototudo4">#REF!</definedName>
    <definedName name="mototudo5" localSheetId="0">#REF!</definedName>
    <definedName name="mototudo5" localSheetId="1">#REF!</definedName>
    <definedName name="mototudo5">#REF!</definedName>
    <definedName name="mototudo6" localSheetId="0">#REF!</definedName>
    <definedName name="mototudo6" localSheetId="1">#REF!</definedName>
    <definedName name="mototudo6">#REF!</definedName>
    <definedName name="mototudo7" localSheetId="0">#REF!</definedName>
    <definedName name="mototudo7" localSheetId="1">#REF!</definedName>
    <definedName name="mototudo7">#REF!</definedName>
    <definedName name="mototudo9" localSheetId="0">#REF!</definedName>
    <definedName name="mototudo9" localSheetId="1">#REF!</definedName>
    <definedName name="mototudo9">#REF!</definedName>
    <definedName name="motovcbt6" localSheetId="0">#REF!</definedName>
    <definedName name="motovcbt6" localSheetId="1">#REF!</definedName>
    <definedName name="motovcbt6">#REF!</definedName>
    <definedName name="Moùng" localSheetId="0">#REF!</definedName>
    <definedName name="Moùng" localSheetId="1">#REF!</definedName>
    <definedName name="Moùng">#REF!</definedName>
    <definedName name="mpha250" localSheetId="0">#REF!</definedName>
    <definedName name="mpha250" localSheetId="1">#REF!</definedName>
    <definedName name="mpha250">#REF!</definedName>
    <definedName name="mphaothep10" localSheetId="0">#REF!</definedName>
    <definedName name="mphaothep10" localSheetId="1">#REF!</definedName>
    <definedName name="mphaothep10">#REF!</definedName>
    <definedName name="mphaothep15" localSheetId="0">#REF!</definedName>
    <definedName name="mphaothep15" localSheetId="1">#REF!</definedName>
    <definedName name="mphaothep15">#REF!</definedName>
    <definedName name="mphatdienld10" localSheetId="0">#REF!</definedName>
    <definedName name="mphatdienld10" localSheetId="1">#REF!</definedName>
    <definedName name="mphatdienld10">#REF!</definedName>
    <definedName name="mphatdienld112" localSheetId="0">#REF!</definedName>
    <definedName name="mphatdienld112" localSheetId="1">#REF!</definedName>
    <definedName name="mphatdienld112">#REF!</definedName>
    <definedName name="mphatdienld122" localSheetId="0">#REF!</definedName>
    <definedName name="mphatdienld122" localSheetId="1">#REF!</definedName>
    <definedName name="mphatdienld122">#REF!</definedName>
    <definedName name="mphatdienld15" localSheetId="0">#REF!</definedName>
    <definedName name="mphatdienld15" localSheetId="1">#REF!</definedName>
    <definedName name="mphatdienld15">#REF!</definedName>
    <definedName name="mphatdienld20" localSheetId="0">#REF!</definedName>
    <definedName name="mphatdienld20" localSheetId="1">#REF!</definedName>
    <definedName name="mphatdienld20">#REF!</definedName>
    <definedName name="mphatdienld25" localSheetId="0">#REF!</definedName>
    <definedName name="mphatdienld25" localSheetId="1">#REF!</definedName>
    <definedName name="mphatdienld25">#REF!</definedName>
    <definedName name="mphatdienld30" localSheetId="0">#REF!</definedName>
    <definedName name="mphatdienld30" localSheetId="1">#REF!</definedName>
    <definedName name="mphatdienld30">#REF!</definedName>
    <definedName name="mphatdienld38" localSheetId="0">#REF!</definedName>
    <definedName name="mphatdienld38" localSheetId="1">#REF!</definedName>
    <definedName name="mphatdienld38">#REF!</definedName>
    <definedName name="mphatdienld45" localSheetId="0">#REF!</definedName>
    <definedName name="mphatdienld45" localSheetId="1">#REF!</definedName>
    <definedName name="mphatdienld45">#REF!</definedName>
    <definedName name="mphatdienld5.2" localSheetId="0">#REF!</definedName>
    <definedName name="mphatdienld5.2" localSheetId="1">#REF!</definedName>
    <definedName name="mphatdienld5.2">#REF!</definedName>
    <definedName name="mphatdienld50" localSheetId="0">#REF!</definedName>
    <definedName name="mphatdienld50" localSheetId="1">#REF!</definedName>
    <definedName name="mphatdienld50">#REF!</definedName>
    <definedName name="mphatdienld60" localSheetId="0">#REF!</definedName>
    <definedName name="mphatdienld60" localSheetId="1">#REF!</definedName>
    <definedName name="mphatdienld60">#REF!</definedName>
    <definedName name="mphatdienld75" localSheetId="0">#REF!</definedName>
    <definedName name="mphatdienld75" localSheetId="1">#REF!</definedName>
    <definedName name="mphatdienld75">#REF!</definedName>
    <definedName name="mphatdienld8" localSheetId="0">#REF!</definedName>
    <definedName name="mphatdienld8" localSheetId="1">#REF!</definedName>
    <definedName name="mphatdienld8">#REF!</definedName>
    <definedName name="mphunson400" localSheetId="0">#REF!</definedName>
    <definedName name="mphunson400" localSheetId="1">#REF!</definedName>
    <definedName name="mphunson400">#REF!</definedName>
    <definedName name="mphunvua2" localSheetId="0">#REF!</definedName>
    <definedName name="mphunvua2" localSheetId="1">#REF!</definedName>
    <definedName name="mphunvua2">#REF!</definedName>
    <definedName name="mphunvua4" localSheetId="0">#REF!</definedName>
    <definedName name="mphunvua4" localSheetId="1">#REF!</definedName>
    <definedName name="mphunvua4">#REF!</definedName>
    <definedName name="Mr" localSheetId="0">#REF!</definedName>
    <definedName name="Mr" localSheetId="1">#REF!</definedName>
    <definedName name="Mr">#REF!</definedName>
    <definedName name="Mr_" localSheetId="0">#REF!</definedName>
    <definedName name="Mr_" localSheetId="1">#REF!</definedName>
    <definedName name="Mr_">#REF!</definedName>
    <definedName name="Mr_s" localSheetId="0">#REF!</definedName>
    <definedName name="Mr_s" localSheetId="1">#REF!</definedName>
    <definedName name="Mr_s">#REF!</definedName>
    <definedName name="mrai" localSheetId="0">#REF!</definedName>
    <definedName name="mrai" localSheetId="1">#REF!</definedName>
    <definedName name="mrai">#REF!</definedName>
    <definedName name="mraibtsp500" localSheetId="0">#REF!</definedName>
    <definedName name="mraibtsp500" localSheetId="1">#REF!</definedName>
    <definedName name="mraibtsp500">#REF!</definedName>
    <definedName name="mraintn100" localSheetId="0">#REF!</definedName>
    <definedName name="mraintn100" localSheetId="1">#REF!</definedName>
    <definedName name="mraintn100">#REF!</definedName>
    <definedName name="mraintn65" localSheetId="0">#REF!</definedName>
    <definedName name="mraintn65" localSheetId="1">#REF!</definedName>
    <definedName name="mraintn65">#REF!</definedName>
    <definedName name="mromooc14" localSheetId="0">#REF!</definedName>
    <definedName name="mromooc14" localSheetId="1">#REF!</definedName>
    <definedName name="mromooc14">#REF!</definedName>
    <definedName name="mromooc15" localSheetId="0">#REF!</definedName>
    <definedName name="mromooc15" localSheetId="1">#REF!</definedName>
    <definedName name="mromooc15">#REF!</definedName>
    <definedName name="mromooc2" localSheetId="0">#REF!</definedName>
    <definedName name="mromooc2" localSheetId="1">#REF!</definedName>
    <definedName name="mromooc2">#REF!</definedName>
    <definedName name="mromooc21" localSheetId="0">#REF!</definedName>
    <definedName name="mromooc21" localSheetId="1">#REF!</definedName>
    <definedName name="mromooc21">#REF!</definedName>
    <definedName name="mromooc4" localSheetId="0">#REF!</definedName>
    <definedName name="mromooc4" localSheetId="1">#REF!</definedName>
    <definedName name="mromooc4">#REF!</definedName>
    <definedName name="mromooc7.5" localSheetId="0">#REF!</definedName>
    <definedName name="mromooc7.5" localSheetId="1">#REF!</definedName>
    <definedName name="mromooc7.5">#REF!</definedName>
    <definedName name="Ms" localSheetId="0">#REF!</definedName>
    <definedName name="Ms" localSheetId="1">#REF!</definedName>
    <definedName name="Ms">#REF!</definedName>
    <definedName name="Ms_" localSheetId="0">#REF!</definedName>
    <definedName name="Ms_" localSheetId="1">#REF!</definedName>
    <definedName name="Ms_">#REF!</definedName>
    <definedName name="msan" localSheetId="0">#REF!</definedName>
    <definedName name="msan" localSheetId="1">#REF!</definedName>
    <definedName name="msan">#REF!</definedName>
    <definedName name="msangbentontie1" localSheetId="0">#REF!</definedName>
    <definedName name="msangbentontie1" localSheetId="1">#REF!</definedName>
    <definedName name="msangbentontie1">#REF!</definedName>
    <definedName name="msangruada11" localSheetId="0">#REF!</definedName>
    <definedName name="msangruada11" localSheetId="1">#REF!</definedName>
    <definedName name="msangruada11">#REF!</definedName>
    <definedName name="msangruada35" localSheetId="0">#REF!</definedName>
    <definedName name="msangruada35" localSheetId="1">#REF!</definedName>
    <definedName name="msangruada35">#REF!</definedName>
    <definedName name="msangruada45" localSheetId="0">#REF!</definedName>
    <definedName name="msangruada45" localSheetId="1">#REF!</definedName>
    <definedName name="msangruada45">#REF!</definedName>
    <definedName name="msanth108" localSheetId="0">#REF!</definedName>
    <definedName name="msanth108" localSheetId="1">#REF!</definedName>
    <definedName name="msanth108">#REF!</definedName>
    <definedName name="msanth180" localSheetId="0">#REF!</definedName>
    <definedName name="msanth180" localSheetId="1">#REF!</definedName>
    <definedName name="msanth180">#REF!</definedName>
    <definedName name="msanth250" localSheetId="0">#REF!</definedName>
    <definedName name="msanth250" localSheetId="1">#REF!</definedName>
    <definedName name="msanth250">#REF!</definedName>
    <definedName name="msanth54" localSheetId="0">#REF!</definedName>
    <definedName name="msanth54" localSheetId="1">#REF!</definedName>
    <definedName name="msanth54">#REF!</definedName>
    <definedName name="msanth90" localSheetId="0">#REF!</definedName>
    <definedName name="msanth90" localSheetId="1">#REF!</definedName>
    <definedName name="msanth90">#REF!</definedName>
    <definedName name="MSCT" localSheetId="0">#REF!</definedName>
    <definedName name="MSCT" localSheetId="1">#REF!</definedName>
    <definedName name="MSCT">#REF!</definedName>
    <definedName name="msvt_bg" localSheetId="0">#REF!</definedName>
    <definedName name="msvt_bg" localSheetId="1">#REF!</definedName>
    <definedName name="msvt_bg">#REF!</definedName>
    <definedName name="MSVT_TAM" localSheetId="0">#REF!</definedName>
    <definedName name="MSVT_TAM" localSheetId="1">#REF!</definedName>
    <definedName name="MSVT_TAM">#REF!</definedName>
    <definedName name="mtaukeo150" localSheetId="0">#REF!</definedName>
    <definedName name="mtaukeo150" localSheetId="1">#REF!</definedName>
    <definedName name="mtaukeo150">#REF!</definedName>
    <definedName name="mtaukeo360" localSheetId="0">#REF!</definedName>
    <definedName name="mtaukeo360" localSheetId="1">#REF!</definedName>
    <definedName name="mtaukeo360">#REF!</definedName>
    <definedName name="mtaukeo600" localSheetId="0">#REF!</definedName>
    <definedName name="mtaukeo600" localSheetId="1">#REF!</definedName>
    <definedName name="mtaukeo600">#REF!</definedName>
    <definedName name="mtbipvlan150" localSheetId="0">#REF!</definedName>
    <definedName name="mtbipvlan150" localSheetId="1">#REF!</definedName>
    <definedName name="mtbipvlan150">#REF!</definedName>
    <definedName name="MTC" localSheetId="0">#REF!</definedName>
    <definedName name="MTC" localSheetId="1">#REF!</definedName>
    <definedName name="MTC">#REF!</definedName>
    <definedName name="mtcdg" localSheetId="0">#REF!</definedName>
    <definedName name="mtcdg" localSheetId="1">#REF!</definedName>
    <definedName name="mtcdg">#REF!</definedName>
    <definedName name="MTHI" localSheetId="0">#REF!</definedName>
    <definedName name="MTHI" localSheetId="1">#REF!</definedName>
    <definedName name="MTHI">#REF!</definedName>
    <definedName name="MTHII" localSheetId="0">#REF!</definedName>
    <definedName name="MTHII" localSheetId="1">#REF!</definedName>
    <definedName name="MTHII">#REF!</definedName>
    <definedName name="MTHIII" localSheetId="0">#REF!</definedName>
    <definedName name="MTHIII" localSheetId="1">#REF!</definedName>
    <definedName name="MTHIII">#REF!</definedName>
    <definedName name="mthungcapdkbx2.5" localSheetId="0">#REF!</definedName>
    <definedName name="mthungcapdkbx2.5" localSheetId="1">#REF!</definedName>
    <definedName name="mthungcapdkbx2.5">#REF!</definedName>
    <definedName name="mthungcapdkbx2.75" localSheetId="0">#REF!</definedName>
    <definedName name="mthungcapdkbx2.75" localSheetId="1">#REF!</definedName>
    <definedName name="mthungcapdkbx2.75">#REF!</definedName>
    <definedName name="mthungcapdkbx3" localSheetId="0">#REF!</definedName>
    <definedName name="mthungcapdkbx3" localSheetId="1">#REF!</definedName>
    <definedName name="mthungcapdkbx3">#REF!</definedName>
    <definedName name="mthungcapdkbx4.5" localSheetId="0">#REF!</definedName>
    <definedName name="mthungcapdkbx4.5" localSheetId="1">#REF!</definedName>
    <definedName name="mthungcapdkbx4.5">#REF!</definedName>
    <definedName name="mthungcapdkbx5" localSheetId="0">#REF!</definedName>
    <definedName name="mthungcapdkbx5" localSheetId="1">#REF!</definedName>
    <definedName name="mthungcapdkbx5">#REF!</definedName>
    <definedName name="mthungcapdkbx8" localSheetId="0">#REF!</definedName>
    <definedName name="mthungcapdkbx8" localSheetId="1">#REF!</definedName>
    <definedName name="mthungcapdkbx8">#REF!</definedName>
    <definedName name="mthungcapdkbx9" localSheetId="0">#REF!</definedName>
    <definedName name="mthungcapdkbx9" localSheetId="1">#REF!</definedName>
    <definedName name="mthungcapdkbx9">#REF!</definedName>
    <definedName name="mtien4.5" localSheetId="0">#REF!</definedName>
    <definedName name="mtien4.5" localSheetId="1">#REF!</definedName>
    <definedName name="mtien4.5">#REF!</definedName>
    <definedName name="mtk" localSheetId="0">#REF!</definedName>
    <definedName name="mtk" localSheetId="1">#REF!</definedName>
    <definedName name="mtk">#REF!</definedName>
    <definedName name="MTMAC12" localSheetId="0">#REF!</definedName>
    <definedName name="MTMAC12" localSheetId="1">#REF!</definedName>
    <definedName name="MTMAC12">#REF!</definedName>
    <definedName name="mtoidien0.5" localSheetId="0">#REF!</definedName>
    <definedName name="mtoidien0.5" localSheetId="1">#REF!</definedName>
    <definedName name="mtoidien0.5">#REF!</definedName>
    <definedName name="mtoidien1" localSheetId="0">#REF!</definedName>
    <definedName name="mtoidien1" localSheetId="1">#REF!</definedName>
    <definedName name="mtoidien1">#REF!</definedName>
    <definedName name="mtoidien1.5" localSheetId="0">#REF!</definedName>
    <definedName name="mtoidien1.5" localSheetId="1">#REF!</definedName>
    <definedName name="mtoidien1.5">#REF!</definedName>
    <definedName name="mtoidien2" localSheetId="0">#REF!</definedName>
    <definedName name="mtoidien2" localSheetId="1">#REF!</definedName>
    <definedName name="mtoidien2">#REF!</definedName>
    <definedName name="mtoidien2.5" localSheetId="0">#REF!</definedName>
    <definedName name="mtoidien2.5" localSheetId="1">#REF!</definedName>
    <definedName name="mtoidien2.5">#REF!</definedName>
    <definedName name="mtoidien3" localSheetId="0">#REF!</definedName>
    <definedName name="mtoidien3" localSheetId="1">#REF!</definedName>
    <definedName name="mtoidien3">#REF!</definedName>
    <definedName name="mtoidien4" localSheetId="0">#REF!</definedName>
    <definedName name="mtoidien4" localSheetId="1">#REF!</definedName>
    <definedName name="mtoidien4">#REF!</definedName>
    <definedName name="mtoidien5" localSheetId="0">#REF!</definedName>
    <definedName name="mtoidien5" localSheetId="1">#REF!</definedName>
    <definedName name="mtoidien5">#REF!</definedName>
    <definedName name="mtram" localSheetId="0">#REF!</definedName>
    <definedName name="mtram" localSheetId="1">#REF!</definedName>
    <definedName name="mtram">#REF!</definedName>
    <definedName name="mtrambomdau40" localSheetId="0">#REF!</definedName>
    <definedName name="mtrambomdau40" localSheetId="1">#REF!</definedName>
    <definedName name="mtrambomdau40">#REF!</definedName>
    <definedName name="mtrambomdau50" localSheetId="0">#REF!</definedName>
    <definedName name="mtrambomdau50" localSheetId="1">#REF!</definedName>
    <definedName name="mtrambomdau50">#REF!</definedName>
    <definedName name="mtramtronbt20" localSheetId="0">#REF!</definedName>
    <definedName name="mtramtronbt20" localSheetId="1">#REF!</definedName>
    <definedName name="mtramtronbt20">#REF!</definedName>
    <definedName name="mtramtronbt22" localSheetId="0">#REF!</definedName>
    <definedName name="mtramtronbt22" localSheetId="1">#REF!</definedName>
    <definedName name="mtramtronbt22">#REF!</definedName>
    <definedName name="mtramtronbt30" localSheetId="0">#REF!</definedName>
    <definedName name="mtramtronbt30" localSheetId="1">#REF!</definedName>
    <definedName name="mtramtronbt30">#REF!</definedName>
    <definedName name="mtramtronbt60" localSheetId="0">#REF!</definedName>
    <definedName name="mtramtronbt60" localSheetId="1">#REF!</definedName>
    <definedName name="mtramtronbt60">#REF!</definedName>
    <definedName name="mtramtronbtn25" localSheetId="0">#REF!</definedName>
    <definedName name="mtramtronbtn25" localSheetId="1">#REF!</definedName>
    <definedName name="mtramtronbtn25">#REF!</definedName>
    <definedName name="mtramtronbtn30" localSheetId="0">#REF!</definedName>
    <definedName name="mtramtronbtn30" localSheetId="1">#REF!</definedName>
    <definedName name="mtramtronbtn30">#REF!</definedName>
    <definedName name="mtramtronbtn40" localSheetId="0">#REF!</definedName>
    <definedName name="mtramtronbtn40" localSheetId="1">#REF!</definedName>
    <definedName name="mtramtronbtn40">#REF!</definedName>
    <definedName name="mtramtronbtn50" localSheetId="0">#REF!</definedName>
    <definedName name="mtramtronbtn50" localSheetId="1">#REF!</definedName>
    <definedName name="mtramtronbtn50">#REF!</definedName>
    <definedName name="mtramtronbtn60" localSheetId="0">#REF!</definedName>
    <definedName name="mtramtronbtn60" localSheetId="1">#REF!</definedName>
    <definedName name="mtramtronbtn60">#REF!</definedName>
    <definedName name="mtramtronbtn80" localSheetId="0">#REF!</definedName>
    <definedName name="mtramtronbtn80" localSheetId="1">#REF!</definedName>
    <definedName name="mtramtronbtn80">#REF!</definedName>
    <definedName name="mtronbentonite1" localSheetId="0">#REF!</definedName>
    <definedName name="mtronbentonite1" localSheetId="1">#REF!</definedName>
    <definedName name="mtronbentonite1">#REF!</definedName>
    <definedName name="mtronbt100" localSheetId="0">#REF!</definedName>
    <definedName name="mtronbt100" localSheetId="1">#REF!</definedName>
    <definedName name="mtronbt100">#REF!</definedName>
    <definedName name="mtronbt1150" localSheetId="0">#REF!</definedName>
    <definedName name="mtronbt1150" localSheetId="1">#REF!</definedName>
    <definedName name="mtronbt1150">#REF!</definedName>
    <definedName name="mtronbt150" localSheetId="0">#REF!</definedName>
    <definedName name="mtronbt150" localSheetId="1">#REF!</definedName>
    <definedName name="mtronbt150">#REF!</definedName>
    <definedName name="mtronbt1600" localSheetId="0">#REF!</definedName>
    <definedName name="mtronbt1600" localSheetId="1">#REF!</definedName>
    <definedName name="mtronbt1600">#REF!</definedName>
    <definedName name="mtronbt200" localSheetId="0">#REF!</definedName>
    <definedName name="mtronbt200" localSheetId="1">#REF!</definedName>
    <definedName name="mtronbt200">#REF!</definedName>
    <definedName name="mtronbt250" localSheetId="0">#REF!</definedName>
    <definedName name="mtronbt250" localSheetId="1">#REF!</definedName>
    <definedName name="mtronbt250">#REF!</definedName>
    <definedName name="mtronbt425" localSheetId="0">#REF!</definedName>
    <definedName name="mtronbt425" localSheetId="1">#REF!</definedName>
    <definedName name="mtronbt425">#REF!</definedName>
    <definedName name="mtronbt500" localSheetId="0">#REF!</definedName>
    <definedName name="mtronbt500" localSheetId="1">#REF!</definedName>
    <definedName name="mtronbt500">#REF!</definedName>
    <definedName name="mtronbt800" localSheetId="0">#REF!</definedName>
    <definedName name="mtronbt800" localSheetId="1">#REF!</definedName>
    <definedName name="mtronbt800">#REF!</definedName>
    <definedName name="mtronvua110" localSheetId="0">#REF!</definedName>
    <definedName name="mtronvua110" localSheetId="1">#REF!</definedName>
    <definedName name="mtronvua110">#REF!</definedName>
    <definedName name="mtronvua150" localSheetId="0">#REF!</definedName>
    <definedName name="mtronvua150" localSheetId="1">#REF!</definedName>
    <definedName name="mtronvua150">#REF!</definedName>
    <definedName name="mtronvua200" localSheetId="0">#REF!</definedName>
    <definedName name="mtronvua200" localSheetId="1">#REF!</definedName>
    <definedName name="mtronvua200">#REF!</definedName>
    <definedName name="mtronvua250" localSheetId="0">#REF!</definedName>
    <definedName name="mtronvua250" localSheetId="1">#REF!</definedName>
    <definedName name="mtronvua250">#REF!</definedName>
    <definedName name="mtronvua325" localSheetId="0">#REF!</definedName>
    <definedName name="mtronvua325" localSheetId="1">#REF!</definedName>
    <definedName name="mtronvua325">#REF!</definedName>
    <definedName name="mtronvua80" localSheetId="0">#REF!</definedName>
    <definedName name="mtronvua80" localSheetId="1">#REF!</definedName>
    <definedName name="mtronvua80">#REF!</definedName>
    <definedName name="MTXL" localSheetId="0">#REF!</definedName>
    <definedName name="MTXL" localSheetId="1">#REF!</definedName>
    <definedName name="MTXL">#REF!</definedName>
    <definedName name="Mu" localSheetId="0">#REF!</definedName>
    <definedName name="Mu" localSheetId="1">#REF!</definedName>
    <definedName name="Mu">#REF!</definedName>
    <definedName name="Mu_" localSheetId="0">#REF!</definedName>
    <definedName name="Mu_" localSheetId="1">#REF!</definedName>
    <definedName name="Mu_">#REF!</definedName>
    <definedName name="MucDauTu" localSheetId="0">#REF!</definedName>
    <definedName name="MucDauTu" localSheetId="1">#REF!</definedName>
    <definedName name="MucDauTu">#REF!</definedName>
    <definedName name="mui" localSheetId="0">#REF!</definedName>
    <definedName name="mui" localSheetId="1">#REF!</definedName>
    <definedName name="mui">#REF!</definedName>
    <definedName name="muonong2.8" localSheetId="0">#REF!</definedName>
    <definedName name="muonong2.8" localSheetId="1">#REF!</definedName>
    <definedName name="muonong2.8">#REF!</definedName>
    <definedName name="muy_fri" localSheetId="0">#REF!</definedName>
    <definedName name="muy_fri" localSheetId="1">#REF!</definedName>
    <definedName name="muy_fri">#REF!</definedName>
    <definedName name="mvanthang0.3" localSheetId="0">#REF!</definedName>
    <definedName name="mvanthang0.3" localSheetId="1">#REF!</definedName>
    <definedName name="mvanthang0.3">#REF!</definedName>
    <definedName name="mvanthang0.5" localSheetId="0">#REF!</definedName>
    <definedName name="mvanthang0.5" localSheetId="1">#REF!</definedName>
    <definedName name="mvanthang0.5">#REF!</definedName>
    <definedName name="mvanthang2" localSheetId="0">#REF!</definedName>
    <definedName name="mvanthang2" localSheetId="1">#REF!</definedName>
    <definedName name="mvanthang2">#REF!</definedName>
    <definedName name="mx0" localSheetId="0">#REF!</definedName>
    <definedName name="mx0" localSheetId="1">#REF!</definedName>
    <definedName name="mx0">#REF!</definedName>
    <definedName name="mxebombt90" localSheetId="0">#REF!</definedName>
    <definedName name="mxebombt90" localSheetId="1">#REF!</definedName>
    <definedName name="mxebombt90">#REF!</definedName>
    <definedName name="mxenanghang1.5" localSheetId="0">#REF!</definedName>
    <definedName name="mxenanghang1.5" localSheetId="1">#REF!</definedName>
    <definedName name="mxenanghang1.5">#REF!</definedName>
    <definedName name="mxenanghang12" localSheetId="0">#REF!</definedName>
    <definedName name="mxenanghang12" localSheetId="1">#REF!</definedName>
    <definedName name="mxenanghang12">#REF!</definedName>
    <definedName name="mxenanghang3" localSheetId="0">#REF!</definedName>
    <definedName name="mxenanghang3" localSheetId="1">#REF!</definedName>
    <definedName name="mxenanghang3">#REF!</definedName>
    <definedName name="mxenanghang3.2" localSheetId="0">#REF!</definedName>
    <definedName name="mxenanghang3.2" localSheetId="1">#REF!</definedName>
    <definedName name="mxenanghang3.2">#REF!</definedName>
    <definedName name="mxenanghang3.5" localSheetId="0">#REF!</definedName>
    <definedName name="mxenanghang3.5" localSheetId="1">#REF!</definedName>
    <definedName name="mxenanghang3.5">#REF!</definedName>
    <definedName name="mxenanghang5" localSheetId="0">#REF!</definedName>
    <definedName name="mxenanghang5" localSheetId="1">#REF!</definedName>
    <definedName name="mxenanghang5">#REF!</definedName>
    <definedName name="mxetuoinhua190" localSheetId="0">#REF!</definedName>
    <definedName name="mxetuoinhua190" localSheetId="1">#REF!</definedName>
    <definedName name="mxetuoinhua190">#REF!</definedName>
    <definedName name="mxlat" localSheetId="0">#REF!</definedName>
    <definedName name="mxlat" localSheetId="1">#REF!</definedName>
    <definedName name="mxlat">#REF!</definedName>
    <definedName name="mxuc" localSheetId="0">#REF!</definedName>
    <definedName name="mxuc" localSheetId="1">#REF!</definedName>
    <definedName name="mxuc">#REF!</definedName>
    <definedName name="mxuclat0.40" localSheetId="0">#REF!</definedName>
    <definedName name="mxuclat0.40" localSheetId="1">#REF!</definedName>
    <definedName name="mxuclat0.40">#REF!</definedName>
    <definedName name="mxuclat1.00" localSheetId="0">#REF!</definedName>
    <definedName name="mxuclat1.00" localSheetId="1">#REF!</definedName>
    <definedName name="mxuclat1.00">#REF!</definedName>
    <definedName name="mxuclat1.65" localSheetId="0">#REF!</definedName>
    <definedName name="mxuclat1.65" localSheetId="1">#REF!</definedName>
    <definedName name="mxuclat1.65">#REF!</definedName>
    <definedName name="mxuclat2.00" localSheetId="0">#REF!</definedName>
    <definedName name="mxuclat2.00" localSheetId="1">#REF!</definedName>
    <definedName name="mxuclat2.00">#REF!</definedName>
    <definedName name="mxuclat2.80" localSheetId="0">#REF!</definedName>
    <definedName name="mxuclat2.80" localSheetId="1">#REF!</definedName>
    <definedName name="mxuclat2.80">#REF!</definedName>
    <definedName name="myle" localSheetId="0">#REF!</definedName>
    <definedName name="myle" localSheetId="1">#REF!</definedName>
    <definedName name="myle">#REF!</definedName>
    <definedName name="n" localSheetId="0">#REF!</definedName>
    <definedName name="n" localSheetId="1">#REF!</definedName>
    <definedName name="n" localSheetId="11" hidden="1">{"'Sheet1'!$L$16"}</definedName>
    <definedName name="n" localSheetId="14" hidden="1">{"'Sheet1'!$L$16"}</definedName>
    <definedName name="n" localSheetId="15" hidden="1">{"'Sheet1'!$L$16"}</definedName>
    <definedName name="n" localSheetId="16" hidden="1">{"'Sheet1'!$L$16"}</definedName>
    <definedName name="n" localSheetId="17" hidden="1">{"'Sheet1'!$L$16"}</definedName>
    <definedName name="n" localSheetId="18" hidden="1">{"'Sheet1'!$L$16"}</definedName>
    <definedName name="n" localSheetId="19" hidden="1">{"'Sheet1'!$L$16"}</definedName>
    <definedName name="n" hidden="1">{"'Sheet1'!$L$16"}</definedName>
    <definedName name="n_1" localSheetId="0">#REF!</definedName>
    <definedName name="n_1" localSheetId="1">#REF!</definedName>
    <definedName name="n_1">#REF!</definedName>
    <definedName name="n_2" localSheetId="0">#REF!</definedName>
    <definedName name="n_2" localSheetId="1">#REF!</definedName>
    <definedName name="n_2">#REF!</definedName>
    <definedName name="n_3" localSheetId="0">#REF!</definedName>
    <definedName name="n_3" localSheetId="1">#REF!</definedName>
    <definedName name="n_3">#REF!</definedName>
    <definedName name="n1_" localSheetId="0">#REF!</definedName>
    <definedName name="n1_" localSheetId="1">#REF!</definedName>
    <definedName name="n1_">#REF!</definedName>
    <definedName name="n1pig" localSheetId="0">#REF!</definedName>
    <definedName name="n1pig" localSheetId="1">#REF!</definedName>
    <definedName name="n1pig">#REF!</definedName>
    <definedName name="N1pIGnc" localSheetId="0">#REF!</definedName>
    <definedName name="N1pIGnc" localSheetId="1">#REF!</definedName>
    <definedName name="N1pIGnc">#REF!</definedName>
    <definedName name="N1pIGvc" localSheetId="0">#REF!</definedName>
    <definedName name="N1pIGvc" localSheetId="1">#REF!</definedName>
    <definedName name="N1pIGvc">#REF!</definedName>
    <definedName name="N1pIGvl" localSheetId="0">#REF!</definedName>
    <definedName name="N1pIGvl" localSheetId="1">#REF!</definedName>
    <definedName name="N1pIGvl">#REF!</definedName>
    <definedName name="n1pind" localSheetId="0">#REF!</definedName>
    <definedName name="n1pind" localSheetId="1">#REF!</definedName>
    <definedName name="n1pind">#REF!</definedName>
    <definedName name="N1pINDnc" localSheetId="0">#REF!</definedName>
    <definedName name="N1pINDnc" localSheetId="1">#REF!</definedName>
    <definedName name="N1pINDnc">#REF!</definedName>
    <definedName name="N1pINDvc" localSheetId="0">#REF!</definedName>
    <definedName name="N1pINDvc" localSheetId="1">#REF!</definedName>
    <definedName name="N1pINDvc">#REF!</definedName>
    <definedName name="N1pINDvl" localSheetId="0">#REF!</definedName>
    <definedName name="N1pINDvl" localSheetId="1">#REF!</definedName>
    <definedName name="N1pINDvl">#REF!</definedName>
    <definedName name="n1ping" localSheetId="0">#REF!</definedName>
    <definedName name="n1ping" localSheetId="1">#REF!</definedName>
    <definedName name="n1ping">#REF!</definedName>
    <definedName name="N1pINGvc" localSheetId="0">#REF!</definedName>
    <definedName name="N1pINGvc" localSheetId="1">#REF!</definedName>
    <definedName name="N1pINGvc">#REF!</definedName>
    <definedName name="n1pint" localSheetId="0">#REF!</definedName>
    <definedName name="n1pint" localSheetId="1">#REF!</definedName>
    <definedName name="n1pint">#REF!</definedName>
    <definedName name="n2_" localSheetId="0">#REF!</definedName>
    <definedName name="n2_" localSheetId="1">#REF!</definedName>
    <definedName name="n2_">#REF!</definedName>
    <definedName name="n3_" localSheetId="0">#REF!</definedName>
    <definedName name="n3_" localSheetId="1">#REF!</definedName>
    <definedName name="n3_">#REF!</definedName>
    <definedName name="n4_" localSheetId="0">#REF!</definedName>
    <definedName name="n4_" localSheetId="1">#REF!</definedName>
    <definedName name="n4_">#REF!</definedName>
    <definedName name="Na" localSheetId="0">#REF!</definedName>
    <definedName name="Na" localSheetId="1">#REF!</definedName>
    <definedName name="Na">#REF!</definedName>
    <definedName name="nam" localSheetId="0" hidden="1">{"'Sheet1'!$L$16"}</definedName>
    <definedName name="nam" localSheetId="1" hidden="1">{"'Sheet1'!$L$16"}</definedName>
    <definedName name="nam" localSheetId="11" hidden="1">{"'Sheet1'!$L$16"}</definedName>
    <definedName name="nam" localSheetId="14" hidden="1">{"'Sheet1'!$L$16"}</definedName>
    <definedName name="nam" localSheetId="15" hidden="1">{"'Sheet1'!$L$16"}</definedName>
    <definedName name="nam" localSheetId="16" hidden="1">{"'Sheet1'!$L$16"}</definedName>
    <definedName name="nam" localSheetId="17" hidden="1">{"'Sheet1'!$L$16"}</definedName>
    <definedName name="nam" localSheetId="18" hidden="1">{"'Sheet1'!$L$16"}</definedName>
    <definedName name="nam" localSheetId="19" hidden="1">{"'Sheet1'!$L$16"}</definedName>
    <definedName name="nam" hidden="1">{"'Sheet1'!$L$16"}</definedName>
    <definedName name="Name" localSheetId="0">#REF!</definedName>
    <definedName name="Name" localSheetId="1">#REF!</definedName>
    <definedName name="Name">#REF!</definedName>
    <definedName name="naunhua">#N/A</definedName>
    <definedName name="NB" localSheetId="0">#REF!</definedName>
    <definedName name="NB" localSheetId="1">#REF!</definedName>
    <definedName name="NB" localSheetId="11">#REF!</definedName>
    <definedName name="NB">#REF!</definedName>
    <definedName name="nc" localSheetId="0">#REF!</definedName>
    <definedName name="nc" localSheetId="1">#REF!</definedName>
    <definedName name="nc" localSheetId="11">#REF!</definedName>
    <definedName name="nc">#REF!</definedName>
    <definedName name="nc.3" localSheetId="0">#REF!</definedName>
    <definedName name="nc.3" localSheetId="1">#REF!</definedName>
    <definedName name="nc.3" localSheetId="11">#REF!</definedName>
    <definedName name="nc.3">#REF!</definedName>
    <definedName name="nc.4" localSheetId="0">#REF!</definedName>
    <definedName name="nc.4" localSheetId="1">#REF!</definedName>
    <definedName name="nc.4">#REF!</definedName>
    <definedName name="NC.M10.1" localSheetId="0">#REF!</definedName>
    <definedName name="NC.M10.1" localSheetId="1">#REF!</definedName>
    <definedName name="NC.M10.1">#REF!</definedName>
    <definedName name="NC.M10.2" localSheetId="0">#REF!</definedName>
    <definedName name="NC.M10.2" localSheetId="1">#REF!</definedName>
    <definedName name="NC.M10.2">#REF!</definedName>
    <definedName name="NC.MDT" localSheetId="0">#REF!</definedName>
    <definedName name="NC.MDT" localSheetId="1">#REF!</definedName>
    <definedName name="NC.MDT">#REF!</definedName>
    <definedName name="nc_btm10" localSheetId="0">#REF!</definedName>
    <definedName name="nc_btm10" localSheetId="1">#REF!</definedName>
    <definedName name="nc_btm10">#REF!</definedName>
    <definedName name="nc_btm100" localSheetId="0">#REF!</definedName>
    <definedName name="nc_btm100" localSheetId="1">#REF!</definedName>
    <definedName name="nc_btm100">#REF!</definedName>
    <definedName name="NC_CSCT" localSheetId="0">#REF!</definedName>
    <definedName name="NC_CSCT" localSheetId="1">#REF!</definedName>
    <definedName name="NC_CSCT">#REF!</definedName>
    <definedName name="NC_CTXD" localSheetId="0">#REF!</definedName>
    <definedName name="NC_CTXD" localSheetId="1">#REF!</definedName>
    <definedName name="NC_CTXD">#REF!</definedName>
    <definedName name="NC_RD" localSheetId="0">#REF!</definedName>
    <definedName name="NC_RD" localSheetId="1">#REF!</definedName>
    <definedName name="NC_RD">#REF!</definedName>
    <definedName name="NC_TD" localSheetId="0">#REF!</definedName>
    <definedName name="NC_TD" localSheetId="1">#REF!</definedName>
    <definedName name="NC_TD">#REF!</definedName>
    <definedName name="nc1p" localSheetId="0">#REF!</definedName>
    <definedName name="nc1p" localSheetId="1">#REF!</definedName>
    <definedName name="nc1p">#REF!</definedName>
    <definedName name="nc2.0" localSheetId="0">#REF!</definedName>
    <definedName name="nc2.0" localSheetId="1">#REF!</definedName>
    <definedName name="nc2.0">#REF!</definedName>
    <definedName name="nc2.1" localSheetId="0">#REF!</definedName>
    <definedName name="nc2.1" localSheetId="1">#REF!</definedName>
    <definedName name="nc2.1">#REF!</definedName>
    <definedName name="nc2.2" localSheetId="0">#REF!</definedName>
    <definedName name="nc2.2" localSheetId="1">#REF!</definedName>
    <definedName name="nc2.2">#REF!</definedName>
    <definedName name="nc2.3" localSheetId="0">#REF!</definedName>
    <definedName name="nc2.3" localSheetId="1">#REF!</definedName>
    <definedName name="nc2.3">#REF!</definedName>
    <definedName name="nc2.4" localSheetId="0">#REF!</definedName>
    <definedName name="nc2.4" localSheetId="1">#REF!</definedName>
    <definedName name="nc2.4">#REF!</definedName>
    <definedName name="nc2.5" localSheetId="0">#REF!</definedName>
    <definedName name="nc2.5" localSheetId="1">#REF!</definedName>
    <definedName name="nc2.5">#REF!</definedName>
    <definedName name="nc2.6" localSheetId="0">#REF!</definedName>
    <definedName name="nc2.6" localSheetId="1">#REF!</definedName>
    <definedName name="nc2.6">#REF!</definedName>
    <definedName name="nc2.7" localSheetId="0">#REF!</definedName>
    <definedName name="nc2.7" localSheetId="1">#REF!</definedName>
    <definedName name="nc2.7">#REF!</definedName>
    <definedName name="nc2.8" localSheetId="0">#REF!</definedName>
    <definedName name="nc2.8" localSheetId="1">#REF!</definedName>
    <definedName name="nc2.8">#REF!</definedName>
    <definedName name="nc2.9" localSheetId="0">#REF!</definedName>
    <definedName name="nc2.9" localSheetId="1">#REF!</definedName>
    <definedName name="nc2.9">#REF!</definedName>
    <definedName name="nc3.0" localSheetId="0">#REF!</definedName>
    <definedName name="nc3.0" localSheetId="1">#REF!</definedName>
    <definedName name="nc3.0">#REF!</definedName>
    <definedName name="nc3.1" localSheetId="0">#REF!</definedName>
    <definedName name="nc3.1" localSheetId="1">#REF!</definedName>
    <definedName name="nc3.1">#REF!</definedName>
    <definedName name="nc3.2" localSheetId="0">#REF!</definedName>
    <definedName name="nc3.2" localSheetId="1">#REF!</definedName>
    <definedName name="nc3.2">#REF!</definedName>
    <definedName name="nc3.3" localSheetId="0">#REF!</definedName>
    <definedName name="nc3.3" localSheetId="1">#REF!</definedName>
    <definedName name="nc3.3">#REF!</definedName>
    <definedName name="nc3.4" localSheetId="0">#REF!</definedName>
    <definedName name="nc3.4" localSheetId="1">#REF!</definedName>
    <definedName name="nc3.4">#REF!</definedName>
    <definedName name="nc3.5" localSheetId="0">#REF!</definedName>
    <definedName name="nc3.5" localSheetId="1">#REF!</definedName>
    <definedName name="nc3.5">#REF!</definedName>
    <definedName name="nc3.6" localSheetId="0">#REF!</definedName>
    <definedName name="nc3.6" localSheetId="1">#REF!</definedName>
    <definedName name="nc3.6">#REF!</definedName>
    <definedName name="nc3.7" localSheetId="0">#REF!</definedName>
    <definedName name="nc3.7" localSheetId="1">#REF!</definedName>
    <definedName name="nc3.7">#REF!</definedName>
    <definedName name="nc3.8" localSheetId="0">#REF!</definedName>
    <definedName name="nc3.8" localSheetId="1">#REF!</definedName>
    <definedName name="nc3.8">#REF!</definedName>
    <definedName name="nc3.9" localSheetId="0">#REF!</definedName>
    <definedName name="nc3.9" localSheetId="1">#REF!</definedName>
    <definedName name="nc3.9">#REF!</definedName>
    <definedName name="nc3p" localSheetId="0">#REF!</definedName>
    <definedName name="nc3p" localSheetId="1">#REF!</definedName>
    <definedName name="nc3p">#REF!</definedName>
    <definedName name="nc4.0" localSheetId="0">#REF!</definedName>
    <definedName name="nc4.0" localSheetId="1">#REF!</definedName>
    <definedName name="nc4.0">#REF!</definedName>
    <definedName name="nc4.1" localSheetId="0">#REF!</definedName>
    <definedName name="nc4.1" localSheetId="1">#REF!</definedName>
    <definedName name="nc4.1">#REF!</definedName>
    <definedName name="nc4.2" localSheetId="0">#REF!</definedName>
    <definedName name="nc4.2" localSheetId="1">#REF!</definedName>
    <definedName name="nc4.2">#REF!</definedName>
    <definedName name="nc4.3" localSheetId="0">#REF!</definedName>
    <definedName name="nc4.3" localSheetId="1">#REF!</definedName>
    <definedName name="nc4.3">#REF!</definedName>
    <definedName name="nc4.4" localSheetId="0">#REF!</definedName>
    <definedName name="nc4.4" localSheetId="1">#REF!</definedName>
    <definedName name="nc4.4">#REF!</definedName>
    <definedName name="nc4.5" localSheetId="0">#REF!</definedName>
    <definedName name="nc4.5" localSheetId="1">#REF!</definedName>
    <definedName name="nc4.5">#REF!</definedName>
    <definedName name="nc4.6" localSheetId="0">#REF!</definedName>
    <definedName name="nc4.6" localSheetId="1">#REF!</definedName>
    <definedName name="nc4.6">#REF!</definedName>
    <definedName name="nc4.7" localSheetId="0">#REF!</definedName>
    <definedName name="nc4.7" localSheetId="1">#REF!</definedName>
    <definedName name="nc4.7">#REF!</definedName>
    <definedName name="nc4.8" localSheetId="0">#REF!</definedName>
    <definedName name="nc4.8" localSheetId="1">#REF!</definedName>
    <definedName name="nc4.8">#REF!</definedName>
    <definedName name="nc4.9" localSheetId="0">#REF!</definedName>
    <definedName name="nc4.9" localSheetId="1">#REF!</definedName>
    <definedName name="nc4.9">#REF!</definedName>
    <definedName name="nc5.0" localSheetId="0">#REF!</definedName>
    <definedName name="nc5.0" localSheetId="1">#REF!</definedName>
    <definedName name="nc5.0">#REF!</definedName>
    <definedName name="nc5.1" localSheetId="0">#REF!</definedName>
    <definedName name="nc5.1" localSheetId="1">#REF!</definedName>
    <definedName name="nc5.1">#REF!</definedName>
    <definedName name="nc5.2" localSheetId="0">#REF!</definedName>
    <definedName name="nc5.2" localSheetId="1">#REF!</definedName>
    <definedName name="nc5.2">#REF!</definedName>
    <definedName name="nc5.3" localSheetId="0">#REF!</definedName>
    <definedName name="nc5.3" localSheetId="1">#REF!</definedName>
    <definedName name="nc5.3">#REF!</definedName>
    <definedName name="nc5.4" localSheetId="0">#REF!</definedName>
    <definedName name="nc5.4" localSheetId="1">#REF!</definedName>
    <definedName name="nc5.4">#REF!</definedName>
    <definedName name="nc5.5" localSheetId="0">#REF!</definedName>
    <definedName name="nc5.5" localSheetId="1">#REF!</definedName>
    <definedName name="nc5.5">#REF!</definedName>
    <definedName name="nc5.6" localSheetId="0">#REF!</definedName>
    <definedName name="nc5.6" localSheetId="1">#REF!</definedName>
    <definedName name="nc5.6">#REF!</definedName>
    <definedName name="nc5.7" localSheetId="0">#REF!</definedName>
    <definedName name="nc5.7" localSheetId="1">#REF!</definedName>
    <definedName name="nc5.7">#REF!</definedName>
    <definedName name="nc5.8" localSheetId="0">#REF!</definedName>
    <definedName name="nc5.8" localSheetId="1">#REF!</definedName>
    <definedName name="nc5.8">#REF!</definedName>
    <definedName name="nc5.9" localSheetId="0">#REF!</definedName>
    <definedName name="nc5.9" localSheetId="1">#REF!</definedName>
    <definedName name="nc5.9">#REF!</definedName>
    <definedName name="nc6.0" localSheetId="0">#REF!</definedName>
    <definedName name="nc6.0" localSheetId="1">#REF!</definedName>
    <definedName name="nc6.0">#REF!</definedName>
    <definedName name="nc6.1" localSheetId="0">#REF!</definedName>
    <definedName name="nc6.1" localSheetId="1">#REF!</definedName>
    <definedName name="nc6.1">#REF!</definedName>
    <definedName name="nc6.2" localSheetId="0">#REF!</definedName>
    <definedName name="nc6.2" localSheetId="1">#REF!</definedName>
    <definedName name="nc6.2">#REF!</definedName>
    <definedName name="nc6.3" localSheetId="0">#REF!</definedName>
    <definedName name="nc6.3" localSheetId="1">#REF!</definedName>
    <definedName name="nc6.3">#REF!</definedName>
    <definedName name="nc6.4" localSheetId="0">#REF!</definedName>
    <definedName name="nc6.4" localSheetId="1">#REF!</definedName>
    <definedName name="nc6.4">#REF!</definedName>
    <definedName name="nc6.5" localSheetId="0">#REF!</definedName>
    <definedName name="nc6.5" localSheetId="1">#REF!</definedName>
    <definedName name="nc6.5">#REF!</definedName>
    <definedName name="nc6.6" localSheetId="0">#REF!</definedName>
    <definedName name="nc6.6" localSheetId="1">#REF!</definedName>
    <definedName name="nc6.6">#REF!</definedName>
    <definedName name="nc6.7" localSheetId="0">#REF!</definedName>
    <definedName name="nc6.7" localSheetId="1">#REF!</definedName>
    <definedName name="nc6.7">#REF!</definedName>
    <definedName name="nc6.8" localSheetId="0">#REF!</definedName>
    <definedName name="nc6.8" localSheetId="1">#REF!</definedName>
    <definedName name="nc6.8">#REF!</definedName>
    <definedName name="nc6.9" localSheetId="0">#REF!</definedName>
    <definedName name="nc6.9" localSheetId="1">#REF!</definedName>
    <definedName name="nc6.9">#REF!</definedName>
    <definedName name="nc7.0" localSheetId="0">#REF!</definedName>
    <definedName name="nc7.0" localSheetId="1">#REF!</definedName>
    <definedName name="nc7.0">#REF!</definedName>
    <definedName name="ncbaotaibovay" localSheetId="0">#REF!</definedName>
    <definedName name="ncbaotaibovay" localSheetId="1">#REF!</definedName>
    <definedName name="ncbaotaibovay">#REF!</definedName>
    <definedName name="NCBD100" localSheetId="0">#REF!</definedName>
    <definedName name="NCBD100" localSheetId="1">#REF!</definedName>
    <definedName name="NCBD100">#REF!</definedName>
    <definedName name="NCBD200" localSheetId="0">#REF!</definedName>
    <definedName name="NCBD200" localSheetId="1">#REF!</definedName>
    <definedName name="NCBD200">#REF!</definedName>
    <definedName name="NCBD250" localSheetId="0">#REF!</definedName>
    <definedName name="NCBD250" localSheetId="1">#REF!</definedName>
    <definedName name="NCBD250">#REF!</definedName>
    <definedName name="ncc">1.183</definedName>
    <definedName name="NCcap0.7" localSheetId="0">#REF!</definedName>
    <definedName name="NCcap0.7" localSheetId="1">#REF!</definedName>
    <definedName name="NCcap0.7" localSheetId="11">#REF!</definedName>
    <definedName name="NCcap0.7">#REF!</definedName>
    <definedName name="NCcap1" localSheetId="0">#REF!</definedName>
    <definedName name="NCcap1" localSheetId="1">#REF!</definedName>
    <definedName name="NCcap1" localSheetId="11">#REF!</definedName>
    <definedName name="NCcap1">#REF!</definedName>
    <definedName name="NCCT3p" localSheetId="0">#REF!</definedName>
    <definedName name="NCCT3p" localSheetId="1">#REF!</definedName>
    <definedName name="NCCT3p" localSheetId="11">#REF!</definedName>
    <definedName name="NCCT3p">#REF!</definedName>
    <definedName name="ncd">1.066</definedName>
    <definedName name="ncdg" localSheetId="0">#REF!</definedName>
    <definedName name="ncdg" localSheetId="1">#REF!</definedName>
    <definedName name="ncdg" localSheetId="11">#REF!</definedName>
    <definedName name="ncdg">#REF!</definedName>
    <definedName name="NCKT" localSheetId="0">#REF!</definedName>
    <definedName name="NCKT" localSheetId="1">#REF!</definedName>
    <definedName name="NCKT" localSheetId="11">#REF!</definedName>
    <definedName name="NCKT">#REF!</definedName>
    <definedName name="ncong" localSheetId="0">#REF!</definedName>
    <definedName name="ncong" localSheetId="1">#REF!</definedName>
    <definedName name="ncong" localSheetId="11">#REF!</definedName>
    <definedName name="ncong">#REF!</definedName>
    <definedName name="nct" localSheetId="0">#REF!</definedName>
    <definedName name="nct" localSheetId="1">#REF!</definedName>
    <definedName name="nct">#REF!</definedName>
    <definedName name="NCT_BKTC" localSheetId="0">#REF!</definedName>
    <definedName name="NCT_BKTC" localSheetId="1">#REF!</definedName>
    <definedName name="NCT_BKTC">#REF!</definedName>
    <definedName name="ncthepnaphl" localSheetId="0">#REF!</definedName>
    <definedName name="ncthepnaphl" localSheetId="1">#REF!</definedName>
    <definedName name="ncthepnaphl">#REF!</definedName>
    <definedName name="nctram" localSheetId="0">#REF!</definedName>
    <definedName name="nctram" localSheetId="1">#REF!</definedName>
    <definedName name="nctram">#REF!</definedName>
    <definedName name="NCVC100" localSheetId="0">#REF!</definedName>
    <definedName name="NCVC100" localSheetId="1">#REF!</definedName>
    <definedName name="NCVC100">#REF!</definedName>
    <definedName name="NCVC200" localSheetId="0">#REF!</definedName>
    <definedName name="NCVC200" localSheetId="1">#REF!</definedName>
    <definedName name="NCVC200">#REF!</definedName>
    <definedName name="NCVC250" localSheetId="0">#REF!</definedName>
    <definedName name="NCVC250" localSheetId="1">#REF!</definedName>
    <definedName name="NCVC250">#REF!</definedName>
    <definedName name="NCVC3P" localSheetId="0">#REF!</definedName>
    <definedName name="NCVC3P" localSheetId="1">#REF!</definedName>
    <definedName name="NCVC3P">#REF!</definedName>
    <definedName name="NCVCM100" localSheetId="0">#REF!</definedName>
    <definedName name="NCVCM100" localSheetId="1">#REF!</definedName>
    <definedName name="NCVCM100">#REF!</definedName>
    <definedName name="NCVCM200" localSheetId="0">#REF!</definedName>
    <definedName name="NCVCM200" localSheetId="1">#REF!</definedName>
    <definedName name="NCVCM200">#REF!</definedName>
    <definedName name="Ne" localSheetId="0" hidden="1">{"'Sheet1'!$L$16"}</definedName>
    <definedName name="Ne" localSheetId="1" hidden="1">{"'Sheet1'!$L$16"}</definedName>
    <definedName name="Ne" localSheetId="7" hidden="1">{"'Sheet1'!$L$16"}</definedName>
    <definedName name="Ne" localSheetId="8" hidden="1">{"'Sheet1'!$L$16"}</definedName>
    <definedName name="Ne" localSheetId="11" hidden="1">{"'Sheet1'!$L$16"}</definedName>
    <definedName name="Ne" localSheetId="14" hidden="1">{"'Sheet1'!$L$16"}</definedName>
    <definedName name="Ne" localSheetId="15" hidden="1">{"'Sheet1'!$L$16"}</definedName>
    <definedName name="Ne" localSheetId="16" hidden="1">{"'Sheet1'!$L$16"}</definedName>
    <definedName name="Ne" localSheetId="17" hidden="1">{"'Sheet1'!$L$16"}</definedName>
    <definedName name="Ne" localSheetId="18" hidden="1">{"'Sheet1'!$L$16"}</definedName>
    <definedName name="Ne" localSheetId="19" hidden="1">{"'Sheet1'!$L$16"}</definedName>
    <definedName name="Ne" hidden="1">{"'Sheet1'!$L$16"}</definedName>
    <definedName name="Nen" localSheetId="0">#REF!</definedName>
    <definedName name="Nen" localSheetId="1">#REF!</definedName>
    <definedName name="Nen">#REF!</definedName>
    <definedName name="nenkhi">#N/A</definedName>
    <definedName name="nenkhi10m3" localSheetId="11">#REF!</definedName>
    <definedName name="nenkhi10m3">'[2]R&amp;P'!$G$337</definedName>
    <definedName name="nenkhi1200" localSheetId="11">#REF!</definedName>
    <definedName name="nenkhi1200">'[2]R&amp;P'!$G$338</definedName>
    <definedName name="nenkhi17">#N/A</definedName>
    <definedName name="nenkhidau102" localSheetId="0">#REF!</definedName>
    <definedName name="nenkhidau102" localSheetId="1">#REF!</definedName>
    <definedName name="nenkhidau102" localSheetId="11">#REF!</definedName>
    <definedName name="nenkhidau102">#REF!</definedName>
    <definedName name="nenkhidau120" localSheetId="0">#REF!</definedName>
    <definedName name="nenkhidau120" localSheetId="1">#REF!</definedName>
    <definedName name="nenkhidau120" localSheetId="11">#REF!</definedName>
    <definedName name="nenkhidau120">#REF!</definedName>
    <definedName name="nenkhidau1200" localSheetId="0">#REF!</definedName>
    <definedName name="nenkhidau1200" localSheetId="1">#REF!</definedName>
    <definedName name="nenkhidau1200" localSheetId="11">#REF!</definedName>
    <definedName name="nenkhidau1200">#REF!</definedName>
    <definedName name="nenkhidau200" localSheetId="0">#REF!</definedName>
    <definedName name="nenkhidau200" localSheetId="1">#REF!</definedName>
    <definedName name="nenkhidau200">#REF!</definedName>
    <definedName name="nenkhidau240" localSheetId="0">#REF!</definedName>
    <definedName name="nenkhidau240" localSheetId="1">#REF!</definedName>
    <definedName name="nenkhidau240">#REF!</definedName>
    <definedName name="nenkhidau300" localSheetId="0">#REF!</definedName>
    <definedName name="nenkhidau300" localSheetId="1">#REF!</definedName>
    <definedName name="nenkhidau300">#REF!</definedName>
    <definedName name="nenkhidau360" localSheetId="0">#REF!</definedName>
    <definedName name="nenkhidau360" localSheetId="1">#REF!</definedName>
    <definedName name="nenkhidau360">#REF!</definedName>
    <definedName name="nenkhidau5.5" localSheetId="0">#REF!</definedName>
    <definedName name="nenkhidau5.5" localSheetId="1">#REF!</definedName>
    <definedName name="nenkhidau5.5">#REF!</definedName>
    <definedName name="nenkhidau540" localSheetId="0">#REF!</definedName>
    <definedName name="nenkhidau540" localSheetId="1">#REF!</definedName>
    <definedName name="nenkhidau540">#REF!</definedName>
    <definedName name="nenkhidau600" localSheetId="0">#REF!</definedName>
    <definedName name="nenkhidau600" localSheetId="1">#REF!</definedName>
    <definedName name="nenkhidau600">#REF!</definedName>
    <definedName name="nenkhidau660" localSheetId="0">#REF!</definedName>
    <definedName name="nenkhidau660" localSheetId="1">#REF!</definedName>
    <definedName name="nenkhidau660">#REF!</definedName>
    <definedName name="nenkhidau75" localSheetId="0">#REF!</definedName>
    <definedName name="nenkhidau75" localSheetId="1">#REF!</definedName>
    <definedName name="nenkhidau75">#REF!</definedName>
    <definedName name="nenkhidien10" localSheetId="0">#REF!</definedName>
    <definedName name="nenkhidien10" localSheetId="1">#REF!</definedName>
    <definedName name="nenkhidien10">#REF!</definedName>
    <definedName name="nenkhidien150" localSheetId="0">#REF!</definedName>
    <definedName name="nenkhidien150" localSheetId="1">#REF!</definedName>
    <definedName name="nenkhidien150">#REF!</definedName>
    <definedName name="nenkhidien216" localSheetId="0">#REF!</definedName>
    <definedName name="nenkhidien216" localSheetId="1">#REF!</definedName>
    <definedName name="nenkhidien216">#REF!</definedName>
    <definedName name="nenkhidien22" localSheetId="0">#REF!</definedName>
    <definedName name="nenkhidien22" localSheetId="1">#REF!</definedName>
    <definedName name="nenkhidien22">#REF!</definedName>
    <definedName name="nenkhidien270" localSheetId="0">#REF!</definedName>
    <definedName name="nenkhidien270" localSheetId="1">#REF!</definedName>
    <definedName name="nenkhidien270">#REF!</definedName>
    <definedName name="nenkhidien30" localSheetId="0">#REF!</definedName>
    <definedName name="nenkhidien30" localSheetId="1">#REF!</definedName>
    <definedName name="nenkhidien30">#REF!</definedName>
    <definedName name="nenkhidien300" localSheetId="0">#REF!</definedName>
    <definedName name="nenkhidien300" localSheetId="1">#REF!</definedName>
    <definedName name="nenkhidien300">#REF!</definedName>
    <definedName name="nenkhidien5" localSheetId="0">#REF!</definedName>
    <definedName name="nenkhidien5" localSheetId="1">#REF!</definedName>
    <definedName name="nenkhidien5">#REF!</definedName>
    <definedName name="nenkhidien56" localSheetId="0">#REF!</definedName>
    <definedName name="nenkhidien56" localSheetId="1">#REF!</definedName>
    <definedName name="nenkhidien56">#REF!</definedName>
    <definedName name="nenkhidien600" localSheetId="0">#REF!</definedName>
    <definedName name="nenkhidien600" localSheetId="1">#REF!</definedName>
    <definedName name="nenkhidien600">#REF!</definedName>
    <definedName name="nenkhixang11" localSheetId="0">#REF!</definedName>
    <definedName name="nenkhixang11" localSheetId="1">#REF!</definedName>
    <definedName name="nenkhixang11">#REF!</definedName>
    <definedName name="nenkhixang120" localSheetId="0">#REF!</definedName>
    <definedName name="nenkhixang120" localSheetId="1">#REF!</definedName>
    <definedName name="nenkhixang120">#REF!</definedName>
    <definedName name="nenkhixang200" localSheetId="0">#REF!</definedName>
    <definedName name="nenkhixang200" localSheetId="1">#REF!</definedName>
    <definedName name="nenkhixang200">#REF!</definedName>
    <definedName name="nenkhixang25" localSheetId="0">#REF!</definedName>
    <definedName name="nenkhixang25" localSheetId="1">#REF!</definedName>
    <definedName name="nenkhixang25">#REF!</definedName>
    <definedName name="nenkhixang3" localSheetId="0">#REF!</definedName>
    <definedName name="nenkhixang3" localSheetId="1">#REF!</definedName>
    <definedName name="nenkhixang3">#REF!</definedName>
    <definedName name="nenkhixang300" localSheetId="0">#REF!</definedName>
    <definedName name="nenkhixang300" localSheetId="1">#REF!</definedName>
    <definedName name="nenkhixang300">#REF!</definedName>
    <definedName name="nenkhixang40" localSheetId="0">#REF!</definedName>
    <definedName name="nenkhixang40" localSheetId="1">#REF!</definedName>
    <definedName name="nenkhixang40">#REF!</definedName>
    <definedName name="nenkhixang600" localSheetId="0">#REF!</definedName>
    <definedName name="nenkhixang600" localSheetId="1">#REF!</definedName>
    <definedName name="nenkhixang600">#REF!</definedName>
    <definedName name="neo32mm" localSheetId="11">#REF!</definedName>
    <definedName name="neo32mm">'[2]R&amp;P'!$G$84</definedName>
    <definedName name="neo4T">#N/A</definedName>
    <definedName name="NET" localSheetId="0">#REF!</definedName>
    <definedName name="NET" localSheetId="1">#REF!</definedName>
    <definedName name="NET" localSheetId="11">#REF!</definedName>
    <definedName name="NET">#REF!</definedName>
    <definedName name="NET_1" localSheetId="0">#REF!</definedName>
    <definedName name="NET_1" localSheetId="1">#REF!</definedName>
    <definedName name="NET_1" localSheetId="11">#REF!</definedName>
    <definedName name="NET_1">#REF!</definedName>
    <definedName name="NET_ANA" localSheetId="0">#REF!</definedName>
    <definedName name="NET_ANA" localSheetId="1">#REF!</definedName>
    <definedName name="NET_ANA" localSheetId="11">#REF!</definedName>
    <definedName name="NET_ANA">#REF!</definedName>
    <definedName name="NET_ANA_1" localSheetId="0">#REF!</definedName>
    <definedName name="NET_ANA_1" localSheetId="1">#REF!</definedName>
    <definedName name="NET_ANA_1">#REF!</definedName>
    <definedName name="NET_ANA_2" localSheetId="0">#REF!</definedName>
    <definedName name="NET_ANA_2" localSheetId="1">#REF!</definedName>
    <definedName name="NET_ANA_2">#REF!</definedName>
    <definedName name="new" hidden="1">#N/A</definedName>
    <definedName name="new_1">"#REF!"</definedName>
    <definedName name="NEXT" localSheetId="0">#REF!</definedName>
    <definedName name="NEXT" localSheetId="1">#REF!</definedName>
    <definedName name="NEXT" localSheetId="11">#REF!</definedName>
    <definedName name="NEXT">#REF!</definedName>
    <definedName name="ng.cong.nhan" localSheetId="0" hidden="1">{"'Sheet1'!$L$16"}</definedName>
    <definedName name="ng.cong.nhan" localSheetId="1" hidden="1">{"'Sheet1'!$L$16"}</definedName>
    <definedName name="ng.cong.nhan" localSheetId="11" hidden="1">{"'Sheet1'!$L$16"}</definedName>
    <definedName name="ng.cong.nhan" localSheetId="14" hidden="1">{"'Sheet1'!$L$16"}</definedName>
    <definedName name="ng.cong.nhan" localSheetId="15" hidden="1">{"'Sheet1'!$L$16"}</definedName>
    <definedName name="ng.cong.nhan" localSheetId="16" hidden="1">{"'Sheet1'!$L$16"}</definedName>
    <definedName name="ng.cong.nhan" localSheetId="17" hidden="1">{"'Sheet1'!$L$16"}</definedName>
    <definedName name="ng.cong.nhan" localSheetId="18" hidden="1">{"'Sheet1'!$L$16"}</definedName>
    <definedName name="ng.cong.nhan" localSheetId="19" hidden="1">{"'Sheet1'!$L$16"}</definedName>
    <definedName name="ng.cong.nhan" hidden="1">{"'Sheet1'!$L$16"}</definedName>
    <definedName name="NGAØY" localSheetId="0">#REF!</definedName>
    <definedName name="NGAØY" localSheetId="1">#REF!</definedName>
    <definedName name="NGAØY">#REF!</definedName>
    <definedName name="ngau" localSheetId="0">#REF!</definedName>
    <definedName name="ngau" localSheetId="1">#REF!</definedName>
    <definedName name="ngau">#REF!</definedName>
    <definedName name="Ngay" localSheetId="0">#REF!</definedName>
    <definedName name="Ngay" localSheetId="1">#REF!</definedName>
    <definedName name="Ngay">#REF!</definedName>
    <definedName name="Nghệ_An" localSheetId="0">#REF!</definedName>
    <definedName name="Nghệ_An" localSheetId="1">#REF!</definedName>
    <definedName name="Nghệ_An">#REF!</definedName>
    <definedName name="nght" localSheetId="0">#REF!</definedName>
    <definedName name="nght" localSheetId="1">#REF!</definedName>
    <definedName name="nght">#REF!</definedName>
    <definedName name="ngu" localSheetId="0" hidden="1">{"'Sheet1'!$L$16"}</definedName>
    <definedName name="ngu" localSheetId="1" hidden="1">{"'Sheet1'!$L$16"}</definedName>
    <definedName name="ngu" localSheetId="7" hidden="1">{"'Sheet1'!$L$16"}</definedName>
    <definedName name="ngu" localSheetId="8" hidden="1">{"'Sheet1'!$L$16"}</definedName>
    <definedName name="ngu" localSheetId="11" hidden="1">{"'Sheet1'!$L$16"}</definedName>
    <definedName name="ngu" localSheetId="14" hidden="1">{"'Sheet1'!$L$16"}</definedName>
    <definedName name="ngu" localSheetId="15" hidden="1">{"'Sheet1'!$L$16"}</definedName>
    <definedName name="ngu" localSheetId="16" hidden="1">{"'Sheet1'!$L$16"}</definedName>
    <definedName name="ngu" localSheetId="17" hidden="1">{"'Sheet1'!$L$16"}</definedName>
    <definedName name="ngu" localSheetId="18" hidden="1">{"'Sheet1'!$L$16"}</definedName>
    <definedName name="ngu" localSheetId="19" hidden="1">{"'Sheet1'!$L$16"}</definedName>
    <definedName name="ngu" hidden="1">{"'Sheet1'!$L$16"}</definedName>
    <definedName name="NH" localSheetId="0">#REF!</definedName>
    <definedName name="NH" localSheetId="1">#REF!</definedName>
    <definedName name="NH">#REF!</definedName>
    <definedName name="NHAÂN_COÂNG" localSheetId="0">PL01.ThuNS.2023!cap</definedName>
    <definedName name="NHAÂN_COÂNG" localSheetId="1">PL02.ChiNS.2023!cap</definedName>
    <definedName name="NHAÂN_COÂNG" localSheetId="11">#REF!</definedName>
    <definedName name="NHAÂN_COÂNG" localSheetId="14">#REF!</definedName>
    <definedName name="NHAÂN_COÂNG" localSheetId="19">#REF!</definedName>
    <definedName name="NHAÂN_COÂNG">[0]!cap</definedName>
    <definedName name="Nhaân_coâng_baäc_3_0_7__Nhoùm_1">"nc"</definedName>
    <definedName name="Nhâm_CT" localSheetId="0">#REF!</definedName>
    <definedName name="Nhâm_CT" localSheetId="1">#REF!</definedName>
    <definedName name="Nhâm_CT" localSheetId="11">#REF!</definedName>
    <definedName name="Nhâm_CT">#REF!</definedName>
    <definedName name="Nhâm_Ctr" localSheetId="0">#REF!</definedName>
    <definedName name="Nhâm_Ctr" localSheetId="1">#REF!</definedName>
    <definedName name="Nhâm_Ctr" localSheetId="11">#REF!</definedName>
    <definedName name="Nhâm_Ctr">#REF!</definedName>
    <definedName name="Nhan_xet_cua_dai">"Picture 1"</definedName>
    <definedName name="Nhancong2" localSheetId="0">#REF!</definedName>
    <definedName name="Nhancong2" localSheetId="1">#REF!</definedName>
    <definedName name="Nhancong2" localSheetId="11">#REF!</definedName>
    <definedName name="Nhancong2">#REF!</definedName>
    <definedName name="NHANH2_CG4" localSheetId="0" hidden="1">{"'Sheet1'!$L$16"}</definedName>
    <definedName name="NHANH2_CG4" localSheetId="1" hidden="1">{"'Sheet1'!$L$16"}</definedName>
    <definedName name="NHANH2_CG4" localSheetId="11" hidden="1">{"'Sheet1'!$L$16"}</definedName>
    <definedName name="NHANH2_CG4" localSheetId="14" hidden="1">{"'Sheet1'!$L$16"}</definedName>
    <definedName name="NHANH2_CG4" localSheetId="15" hidden="1">{"'Sheet1'!$L$16"}</definedName>
    <definedName name="NHANH2_CG4" localSheetId="16" hidden="1">{"'Sheet1'!$L$16"}</definedName>
    <definedName name="NHANH2_CG4" localSheetId="17" hidden="1">{"'Sheet1'!$L$16"}</definedName>
    <definedName name="NHANH2_CG4" localSheetId="18" hidden="1">{"'Sheet1'!$L$16"}</definedName>
    <definedName name="NHANH2_CG4" localSheetId="19" hidden="1">{"'Sheet1'!$L$16"}</definedName>
    <definedName name="NHANH2_CG4" hidden="1">{"'Sheet1'!$L$16"}</definedName>
    <definedName name="Nhapsolieu" localSheetId="0">#REF!</definedName>
    <definedName name="Nhapsolieu" localSheetId="1">#REF!</definedName>
    <definedName name="Nhapsolieu">#REF!</definedName>
    <definedName name="nhfffd" localSheetId="0">{"DZ-TDTB2.XLS","Dcksat.xls"}</definedName>
    <definedName name="nhfffd" localSheetId="1">{"DZ-TDTB2.XLS","Dcksat.xls"}</definedName>
    <definedName name="nhfffd" localSheetId="7">{"DZ-TDTB2.XLS","Dcksat.xls"}</definedName>
    <definedName name="nhfffd" localSheetId="8">{"DZ-TDTB2.XLS","Dcksat.xls"}</definedName>
    <definedName name="nhfffd" localSheetId="11">{"DZ-TDTB2.XLS","Dcksat.xls"}</definedName>
    <definedName name="nhfffd" localSheetId="14">{"DZ-TDTB2.XLS","Dcksat.xls"}</definedName>
    <definedName name="nhfffd" localSheetId="19">{"DZ-TDTB2.XLS","Dcksat.xls"}</definedName>
    <definedName name="nhfffd">{"DZ-TDTB2.XLS","Dcksat.xls"}</definedName>
    <definedName name="nhm" localSheetId="0" hidden="1">{"'Sheet1'!$L$16"}</definedName>
    <definedName name="nhm" localSheetId="1" hidden="1">{"'Sheet1'!$L$16"}</definedName>
    <definedName name="nhm" localSheetId="7" hidden="1">{"'Sheet1'!$L$16"}</definedName>
    <definedName name="nhm" localSheetId="8" hidden="1">{"'Sheet1'!$L$16"}</definedName>
    <definedName name="nhm" localSheetId="11" hidden="1">{"'Sheet1'!$L$16"}</definedName>
    <definedName name="nhm" localSheetId="14" hidden="1">{"'Sheet1'!$L$16"}</definedName>
    <definedName name="nhm" localSheetId="15" hidden="1">{"'Sheet1'!$L$16"}</definedName>
    <definedName name="nhm" localSheetId="16" hidden="1">{"'Sheet1'!$L$16"}</definedName>
    <definedName name="nhm" localSheetId="17" hidden="1">{"'Sheet1'!$L$16"}</definedName>
    <definedName name="nhm" localSheetId="18" hidden="1">{"'Sheet1'!$L$16"}</definedName>
    <definedName name="nhm" localSheetId="19" hidden="1">{"'Sheet1'!$L$16"}</definedName>
    <definedName name="nhm" hidden="1">{"'Sheet1'!$L$16"}</definedName>
    <definedName name="nhn" localSheetId="0">#REF!</definedName>
    <definedName name="nhn" localSheetId="1">#REF!</definedName>
    <definedName name="nhn">#REF!</definedName>
    <definedName name="nhoatH30" localSheetId="0">#REF!</definedName>
    <definedName name="nhoatH30" localSheetId="1">#REF!</definedName>
    <definedName name="nhoatH30">#REF!</definedName>
    <definedName name="NHot" localSheetId="0">#REF!</definedName>
    <definedName name="NHot" localSheetId="1">#REF!</definedName>
    <definedName name="NHot">#REF!</definedName>
    <definedName name="nhu" localSheetId="0">#REF!</definedName>
    <definedName name="nhu" localSheetId="1">#REF!</definedName>
    <definedName name="nhu">#REF!</definedName>
    <definedName name="nhua" localSheetId="0">#REF!</definedName>
    <definedName name="nhua" localSheetId="1">#REF!</definedName>
    <definedName name="nhua">#REF!</definedName>
    <definedName name="nhuad" localSheetId="0">#REF!</definedName>
    <definedName name="nhuad" localSheetId="1">#REF!</definedName>
    <definedName name="nhuad">#REF!</definedName>
    <definedName name="nhuaduong" localSheetId="0">#REF!</definedName>
    <definedName name="nhuaduong" localSheetId="1">#REF!</definedName>
    <definedName name="nhuaduong">#REF!</definedName>
    <definedName name="nhutuong">#N/A</definedName>
    <definedName name="nig" localSheetId="0">#REF!</definedName>
    <definedName name="nig" localSheetId="1">#REF!</definedName>
    <definedName name="nig" localSheetId="11">#REF!</definedName>
    <definedName name="nig">#REF!</definedName>
    <definedName name="nig1p" localSheetId="0">#REF!</definedName>
    <definedName name="nig1p" localSheetId="1">#REF!</definedName>
    <definedName name="nig1p" localSheetId="11">#REF!</definedName>
    <definedName name="nig1p">#REF!</definedName>
    <definedName name="nig3p" localSheetId="0">#REF!</definedName>
    <definedName name="nig3p" localSheetId="1">#REF!</definedName>
    <definedName name="nig3p" localSheetId="11">#REF!</definedName>
    <definedName name="nig3p">#REF!</definedName>
    <definedName name="NIGnc" localSheetId="0">#REF!</definedName>
    <definedName name="NIGnc" localSheetId="1">#REF!</definedName>
    <definedName name="NIGnc">#REF!</definedName>
    <definedName name="nignc1p" localSheetId="0">#REF!</definedName>
    <definedName name="nignc1p" localSheetId="1">#REF!</definedName>
    <definedName name="nignc1p">#REF!</definedName>
    <definedName name="NIGvc" localSheetId="0">#REF!</definedName>
    <definedName name="NIGvc" localSheetId="1">#REF!</definedName>
    <definedName name="NIGvc">#REF!</definedName>
    <definedName name="NIGvl" localSheetId="0">#REF!</definedName>
    <definedName name="NIGvl" localSheetId="1">#REF!</definedName>
    <definedName name="NIGvl">#REF!</definedName>
    <definedName name="nigvl1p" localSheetId="0">#REF!</definedName>
    <definedName name="nigvl1p" localSheetId="1">#REF!</definedName>
    <definedName name="nigvl1p">#REF!</definedName>
    <definedName name="nin" localSheetId="0">#REF!</definedName>
    <definedName name="nin" localSheetId="1">#REF!</definedName>
    <definedName name="nin">#REF!</definedName>
    <definedName name="nin14nc3p" localSheetId="0">#REF!</definedName>
    <definedName name="nin14nc3p" localSheetId="1">#REF!</definedName>
    <definedName name="nin14nc3p">#REF!</definedName>
    <definedName name="nin14vl3p" localSheetId="0">#REF!</definedName>
    <definedName name="nin14vl3p" localSheetId="1">#REF!</definedName>
    <definedName name="nin14vl3p">#REF!</definedName>
    <definedName name="nin1903p" localSheetId="0">#REF!</definedName>
    <definedName name="nin1903p" localSheetId="1">#REF!</definedName>
    <definedName name="nin1903p">#REF!</definedName>
    <definedName name="nin190nc3p" localSheetId="0">#REF!</definedName>
    <definedName name="nin190nc3p" localSheetId="1">#REF!</definedName>
    <definedName name="nin190nc3p">#REF!</definedName>
    <definedName name="nin190vl3p" localSheetId="0">#REF!</definedName>
    <definedName name="nin190vl3p" localSheetId="1">#REF!</definedName>
    <definedName name="nin190vl3p">#REF!</definedName>
    <definedName name="NIN20nc" localSheetId="0">#REF!</definedName>
    <definedName name="NIN20nc" localSheetId="1">#REF!</definedName>
    <definedName name="NIN20nc">#REF!</definedName>
    <definedName name="NIN20vc" localSheetId="0">#REF!</definedName>
    <definedName name="NIN20vc" localSheetId="1">#REF!</definedName>
    <definedName name="NIN20vc">#REF!</definedName>
    <definedName name="NIN20vl" localSheetId="0">#REF!</definedName>
    <definedName name="NIN20vl" localSheetId="1">#REF!</definedName>
    <definedName name="NIN20vl">#REF!</definedName>
    <definedName name="nin2903p" localSheetId="0">#REF!</definedName>
    <definedName name="nin2903p" localSheetId="1">#REF!</definedName>
    <definedName name="nin2903p">#REF!</definedName>
    <definedName name="nin290nc3p" localSheetId="0">#REF!</definedName>
    <definedName name="nin290nc3p" localSheetId="1">#REF!</definedName>
    <definedName name="nin290nc3p">#REF!</definedName>
    <definedName name="nin290vl3p" localSheetId="0">#REF!</definedName>
    <definedName name="nin290vl3p" localSheetId="1">#REF!</definedName>
    <definedName name="nin290vl3p">#REF!</definedName>
    <definedName name="nin3p" localSheetId="0">#REF!</definedName>
    <definedName name="nin3p" localSheetId="1">#REF!</definedName>
    <definedName name="nin3p">#REF!</definedName>
    <definedName name="NIN9020nc" localSheetId="0">#REF!</definedName>
    <definedName name="NIN9020nc" localSheetId="1">#REF!</definedName>
    <definedName name="NIN9020nc">#REF!</definedName>
    <definedName name="NIN9020vc" localSheetId="0">#REF!</definedName>
    <definedName name="NIN9020vc" localSheetId="1">#REF!</definedName>
    <definedName name="NIN9020vc">#REF!</definedName>
    <definedName name="NIN9020vl" localSheetId="0">#REF!</definedName>
    <definedName name="NIN9020vl" localSheetId="1">#REF!</definedName>
    <definedName name="NIN9020vl">#REF!</definedName>
    <definedName name="NIN90nc" localSheetId="0">#REF!</definedName>
    <definedName name="NIN90nc" localSheetId="1">#REF!</definedName>
    <definedName name="NIN90nc">#REF!</definedName>
    <definedName name="NIN90vc" localSheetId="0">#REF!</definedName>
    <definedName name="NIN90vc" localSheetId="1">#REF!</definedName>
    <definedName name="NIN90vc">#REF!</definedName>
    <definedName name="NIN90vl" localSheetId="0">#REF!</definedName>
    <definedName name="NIN90vl" localSheetId="1">#REF!</definedName>
    <definedName name="NIN90vl">#REF!</definedName>
    <definedName name="nind" localSheetId="0">#REF!</definedName>
    <definedName name="nind" localSheetId="1">#REF!</definedName>
    <definedName name="nind">#REF!</definedName>
    <definedName name="nind1p" localSheetId="0">#REF!</definedName>
    <definedName name="nind1p" localSheetId="1">#REF!</definedName>
    <definedName name="nind1p">#REF!</definedName>
    <definedName name="nind3p" localSheetId="0">#REF!</definedName>
    <definedName name="nind3p" localSheetId="1">#REF!</definedName>
    <definedName name="nind3p">#REF!</definedName>
    <definedName name="NINDnc" localSheetId="0">#REF!</definedName>
    <definedName name="NINDnc" localSheetId="1">#REF!</definedName>
    <definedName name="NINDnc">#REF!</definedName>
    <definedName name="nindnc1p" localSheetId="0">#REF!</definedName>
    <definedName name="nindnc1p" localSheetId="1">#REF!</definedName>
    <definedName name="nindnc1p">#REF!</definedName>
    <definedName name="nindnc3p" localSheetId="0">#REF!</definedName>
    <definedName name="nindnc3p" localSheetId="1">#REF!</definedName>
    <definedName name="nindnc3p">#REF!</definedName>
    <definedName name="NINDvc" localSheetId="0">#REF!</definedName>
    <definedName name="NINDvc" localSheetId="1">#REF!</definedName>
    <definedName name="NINDvc">#REF!</definedName>
    <definedName name="NINDvl" localSheetId="0">#REF!</definedName>
    <definedName name="NINDvl" localSheetId="1">#REF!</definedName>
    <definedName name="NINDvl">#REF!</definedName>
    <definedName name="nindvl1p" localSheetId="0">#REF!</definedName>
    <definedName name="nindvl1p" localSheetId="1">#REF!</definedName>
    <definedName name="nindvl1p">#REF!</definedName>
    <definedName name="nindvl3p" localSheetId="0">#REF!</definedName>
    <definedName name="nindvl3p" localSheetId="1">#REF!</definedName>
    <definedName name="nindvl3p">#REF!</definedName>
    <definedName name="ning1p" localSheetId="0">#REF!</definedName>
    <definedName name="ning1p" localSheetId="1">#REF!</definedName>
    <definedName name="ning1p">#REF!</definedName>
    <definedName name="ningnc1p" localSheetId="0">#REF!</definedName>
    <definedName name="ningnc1p" localSheetId="1">#REF!</definedName>
    <definedName name="ningnc1p">#REF!</definedName>
    <definedName name="ningvl1p" localSheetId="0">#REF!</definedName>
    <definedName name="ningvl1p" localSheetId="1">#REF!</definedName>
    <definedName name="ningvl1p">#REF!</definedName>
    <definedName name="NINnc" localSheetId="0">#REF!</definedName>
    <definedName name="NINnc" localSheetId="1">#REF!</definedName>
    <definedName name="NINnc">#REF!</definedName>
    <definedName name="ninnc3p" localSheetId="0">#REF!</definedName>
    <definedName name="ninnc3p" localSheetId="1">#REF!</definedName>
    <definedName name="ninnc3p">#REF!</definedName>
    <definedName name="nint1p" localSheetId="0">#REF!</definedName>
    <definedName name="nint1p" localSheetId="1">#REF!</definedName>
    <definedName name="nint1p">#REF!</definedName>
    <definedName name="nintnc1p" localSheetId="0">#REF!</definedName>
    <definedName name="nintnc1p" localSheetId="1">#REF!</definedName>
    <definedName name="nintnc1p">#REF!</definedName>
    <definedName name="nintvl1p" localSheetId="0">#REF!</definedName>
    <definedName name="nintvl1p" localSheetId="1">#REF!</definedName>
    <definedName name="nintvl1p">#REF!</definedName>
    <definedName name="NINvc" localSheetId="0">#REF!</definedName>
    <definedName name="NINvc" localSheetId="1">#REF!</definedName>
    <definedName name="NINvc">#REF!</definedName>
    <definedName name="NINvl" localSheetId="0">#REF!</definedName>
    <definedName name="NINvl" localSheetId="1">#REF!</definedName>
    <definedName name="NINvl">#REF!</definedName>
    <definedName name="ninvl3p" localSheetId="0">#REF!</definedName>
    <definedName name="ninvl3p" localSheetId="1">#REF!</definedName>
    <definedName name="ninvl3p">#REF!</definedName>
    <definedName name="nl" localSheetId="0">#REF!</definedName>
    <definedName name="nl" localSheetId="1">#REF!</definedName>
    <definedName name="nl">#REF!</definedName>
    <definedName name="nl1p" localSheetId="0">#REF!</definedName>
    <definedName name="nl1p" localSheetId="1">#REF!</definedName>
    <definedName name="nl1p">#REF!</definedName>
    <definedName name="nl3p" localSheetId="0">#REF!</definedName>
    <definedName name="nl3p" localSheetId="1">#REF!</definedName>
    <definedName name="nl3p">#REF!</definedName>
    <definedName name="nlht" localSheetId="0">#REF!</definedName>
    <definedName name="nlht" localSheetId="1">#REF!</definedName>
    <definedName name="nlht">#REF!</definedName>
    <definedName name="nlnc3p" localSheetId="0">#REF!</definedName>
    <definedName name="nlnc3p" localSheetId="1">#REF!</definedName>
    <definedName name="nlnc3p">#REF!</definedName>
    <definedName name="nlnc3pha" localSheetId="0">#REF!</definedName>
    <definedName name="nlnc3pha" localSheetId="1">#REF!</definedName>
    <definedName name="nlnc3pha">#REF!</definedName>
    <definedName name="NLTK1p" localSheetId="0">#REF!</definedName>
    <definedName name="NLTK1p" localSheetId="1">#REF!</definedName>
    <definedName name="NLTK1p">#REF!</definedName>
    <definedName name="nlvl3p" localSheetId="0">#REF!</definedName>
    <definedName name="nlvl3p" localSheetId="1">#REF!</definedName>
    <definedName name="nlvl3p">#REF!</definedName>
    <definedName name="nmj" localSheetId="0" hidden="1">{"'Sheet1'!$L$16"}</definedName>
    <definedName name="nmj" localSheetId="1" hidden="1">{"'Sheet1'!$L$16"}</definedName>
    <definedName name="nmj" localSheetId="7" hidden="1">{"'Sheet1'!$L$16"}</definedName>
    <definedName name="nmj" localSheetId="8" hidden="1">{"'Sheet1'!$L$16"}</definedName>
    <definedName name="nmj" localSheetId="11" hidden="1">{"'Sheet1'!$L$16"}</definedName>
    <definedName name="nmj" localSheetId="14" hidden="1">{"'Sheet1'!$L$16"}</definedName>
    <definedName name="nmj" localSheetId="15" hidden="1">{"'Sheet1'!$L$16"}</definedName>
    <definedName name="nmj" localSheetId="16" hidden="1">{"'Sheet1'!$L$16"}</definedName>
    <definedName name="nmj" localSheetId="17" hidden="1">{"'Sheet1'!$L$16"}</definedName>
    <definedName name="nmj" localSheetId="18" hidden="1">{"'Sheet1'!$L$16"}</definedName>
    <definedName name="nmj" localSheetId="19" hidden="1">{"'Sheet1'!$L$16"}</definedName>
    <definedName name="nmj" hidden="1">{"'Sheet1'!$L$16"}</definedName>
    <definedName name="Nms" localSheetId="0">#REF!</definedName>
    <definedName name="Nms" localSheetId="1">#REF!</definedName>
    <definedName name="Nms">#REF!</definedName>
    <definedName name="nn" localSheetId="0">#REF!</definedName>
    <definedName name="nn" localSheetId="1">#REF!</definedName>
    <definedName name="nn">#REF!</definedName>
    <definedName name="nn1p" localSheetId="0">#REF!</definedName>
    <definedName name="nn1p" localSheetId="1">#REF!</definedName>
    <definedName name="nn1p">#REF!</definedName>
    <definedName name="nn3p" localSheetId="0">#REF!</definedName>
    <definedName name="nn3p" localSheetId="1">#REF!</definedName>
    <definedName name="nn3p">#REF!</definedName>
    <definedName name="nng" localSheetId="0">#REF!</definedName>
    <definedName name="nng" localSheetId="1">#REF!</definedName>
    <definedName name="nng">#REF!</definedName>
    <definedName name="nnn" localSheetId="0" hidden="1">{"'Sheet1'!$L$16"}</definedName>
    <definedName name="nnn" localSheetId="1" hidden="1">{"'Sheet1'!$L$16"}</definedName>
    <definedName name="nnn" localSheetId="7" hidden="1">{"'Sheet1'!$L$16"}</definedName>
    <definedName name="nnn" localSheetId="8" hidden="1">{"'Sheet1'!$L$16"}</definedName>
    <definedName name="nnn" localSheetId="11" hidden="1">{"'Sheet1'!$L$16"}</definedName>
    <definedName name="nnn" localSheetId="14" hidden="1">{"'Sheet1'!$L$16"}</definedName>
    <definedName name="nnn" localSheetId="15" hidden="1">{"'Sheet1'!$L$16"}</definedName>
    <definedName name="nnn" localSheetId="16" hidden="1">{"'Sheet1'!$L$16"}</definedName>
    <definedName name="nnn" localSheetId="17" hidden="1">{"'Sheet1'!$L$16"}</definedName>
    <definedName name="nnn" localSheetId="18" hidden="1">{"'Sheet1'!$L$16"}</definedName>
    <definedName name="nnn" localSheetId="19" hidden="1">{"'Sheet1'!$L$16"}</definedName>
    <definedName name="nnn" hidden="1">{"'Sheet1'!$L$16"}</definedName>
    <definedName name="nnnc3p" localSheetId="0">#REF!</definedName>
    <definedName name="nnnc3p" localSheetId="1">#REF!</definedName>
    <definedName name="nnnc3p">#REF!</definedName>
    <definedName name="nnnn" localSheetId="0" hidden="1">{"'Sheet1'!$L$16"}</definedName>
    <definedName name="nnnn" localSheetId="1" hidden="1">{"'Sheet1'!$L$16"}</definedName>
    <definedName name="nnnn" localSheetId="11" hidden="1">{"'Sheet1'!$L$16"}</definedName>
    <definedName name="nnnn" localSheetId="14" hidden="1">{"'Sheet1'!$L$16"}</definedName>
    <definedName name="nnnn" localSheetId="15" hidden="1">{"'Sheet1'!$L$16"}</definedName>
    <definedName name="nnnn" localSheetId="16" hidden="1">{"'Sheet1'!$L$16"}</definedName>
    <definedName name="nnnn" localSheetId="17" hidden="1">{"'Sheet1'!$L$16"}</definedName>
    <definedName name="nnnn" localSheetId="18" hidden="1">{"'Sheet1'!$L$16"}</definedName>
    <definedName name="nnnn" localSheetId="19" hidden="1">{"'Sheet1'!$L$16"}</definedName>
    <definedName name="nnnn" hidden="1">{"'Sheet1'!$L$16"}</definedName>
    <definedName name="nnvl3p" localSheetId="0">#REF!</definedName>
    <definedName name="nnvl3p" localSheetId="1">#REF!</definedName>
    <definedName name="nnvl3p">#REF!</definedName>
    <definedName name="No" localSheetId="0">#REF!</definedName>
    <definedName name="No" localSheetId="1">#REF!</definedName>
    <definedName name="No">#REF!</definedName>
    <definedName name="No.9" localSheetId="0" hidden="1">{"'Sheet1'!$L$16"}</definedName>
    <definedName name="No.9" localSheetId="1" hidden="1">{"'Sheet1'!$L$16"}</definedName>
    <definedName name="No.9" localSheetId="7" hidden="1">{"'Sheet1'!$L$16"}</definedName>
    <definedName name="No.9" localSheetId="8" hidden="1">{"'Sheet1'!$L$16"}</definedName>
    <definedName name="No.9" localSheetId="11" hidden="1">{"'Sheet1'!$L$16"}</definedName>
    <definedName name="No.9" localSheetId="14" hidden="1">{"'Sheet1'!$L$16"}</definedName>
    <definedName name="No.9" localSheetId="15" hidden="1">{"'Sheet1'!$L$16"}</definedName>
    <definedName name="No.9" localSheetId="16" hidden="1">{"'Sheet1'!$L$16"}</definedName>
    <definedName name="No.9" localSheetId="17" hidden="1">{"'Sheet1'!$L$16"}</definedName>
    <definedName name="No.9" localSheetId="18" hidden="1">{"'Sheet1'!$L$16"}</definedName>
    <definedName name="No.9" localSheetId="19" hidden="1">{"'Sheet1'!$L$16"}</definedName>
    <definedName name="No.9" hidden="1">{"'Sheet1'!$L$16"}</definedName>
    <definedName name="NoiSuy_TKP" localSheetId="0">#REF!</definedName>
    <definedName name="NoiSuy_TKP" localSheetId="1">#REF!</definedName>
    <definedName name="NoiSuy_TKP">#REF!</definedName>
    <definedName name="Np" localSheetId="0">#REF!</definedName>
    <definedName name="Np" localSheetId="1">#REF!</definedName>
    <definedName name="Np">#REF!</definedName>
    <definedName name="nps" localSheetId="0">#REF!</definedName>
    <definedName name="nps" localSheetId="1">#REF!</definedName>
    <definedName name="nps">#REF!</definedName>
    <definedName name="Nq" localSheetId="0">#REF!</definedName>
    <definedName name="Nq" localSheetId="1">#REF!</definedName>
    <definedName name="Nq">#REF!</definedName>
    <definedName name="NQD" localSheetId="0">#REF!</definedName>
    <definedName name="NQD" localSheetId="1">#REF!</definedName>
    <definedName name="NQD">#REF!</definedName>
    <definedName name="NS_ChonThauTB" localSheetId="0">#REF!</definedName>
    <definedName name="NS_ChonThauTB" localSheetId="1">#REF!</definedName>
    <definedName name="NS_ChonThauTB">#REF!</definedName>
    <definedName name="NS_ChonThauXL" localSheetId="0">#REF!</definedName>
    <definedName name="NS_ChonThauXL" localSheetId="1">#REF!</definedName>
    <definedName name="NS_ChonThauXL">#REF!</definedName>
    <definedName name="NS_CPQLDA" localSheetId="0">#REF!</definedName>
    <definedName name="NS_CPQLDA" localSheetId="1">#REF!</definedName>
    <definedName name="NS_CPQLDA">#REF!</definedName>
    <definedName name="NS_GiamSatTB" localSheetId="0">#REF!</definedName>
    <definedName name="NS_GiamSatTB" localSheetId="1">#REF!</definedName>
    <definedName name="NS_GiamSatTB">#REF!</definedName>
    <definedName name="NS_GiamSatXL" localSheetId="0">#REF!</definedName>
    <definedName name="NS_GiamSatXL" localSheetId="1">#REF!</definedName>
    <definedName name="NS_GiamSatXL">#REF!</definedName>
    <definedName name="NS_KiemToan" localSheetId="0">#REF!</definedName>
    <definedName name="NS_KiemToan" localSheetId="1">#REF!</definedName>
    <definedName name="NS_KiemToan">#REF!</definedName>
    <definedName name="NS_QToan" localSheetId="0">#REF!</definedName>
    <definedName name="NS_QToan" localSheetId="1">#REF!</definedName>
    <definedName name="NS_QToan">#REF!</definedName>
    <definedName name="NS_ThamTraDT" localSheetId="0">#REF!</definedName>
    <definedName name="NS_ThamTraDT" localSheetId="1">#REF!</definedName>
    <definedName name="NS_ThamTraDT">#REF!</definedName>
    <definedName name="NS_ThamTraTK" localSheetId="0">#REF!</definedName>
    <definedName name="NS_ThamTraTK" localSheetId="1">#REF!</definedName>
    <definedName name="NS_ThamTraTK">#REF!</definedName>
    <definedName name="NSĐP.2016" localSheetId="11">#REF!</definedName>
    <definedName name="NSĐP.2016" localSheetId="14">#REF!</definedName>
    <definedName name="NSĐP.2016" localSheetId="19">#REF!</definedName>
    <definedName name="NSĐP.2016">[11]NSĐP!$M$14:$M$240</definedName>
    <definedName name="nsl" localSheetId="0">#REF!</definedName>
    <definedName name="nsl" localSheetId="1">#REF!</definedName>
    <definedName name="nsl" localSheetId="11">#REF!</definedName>
    <definedName name="nsl" localSheetId="14">#REF!</definedName>
    <definedName name="nsl" localSheetId="19">#REF!</definedName>
    <definedName name="nsl">#REF!</definedName>
    <definedName name="ntb" localSheetId="0">#REF!</definedName>
    <definedName name="ntb" localSheetId="1">#REF!</definedName>
    <definedName name="ntb" localSheetId="14">#REF!</definedName>
    <definedName name="ntb">#REF!</definedName>
    <definedName name="ÑTHH" localSheetId="0">#REF!</definedName>
    <definedName name="ÑTHH" localSheetId="1">#REF!</definedName>
    <definedName name="ÑTHH" localSheetId="14">#REF!</definedName>
    <definedName name="ÑTHH">#REF!</definedName>
    <definedName name="Nu" localSheetId="0">#REF!</definedName>
    <definedName name="Nu" localSheetId="1">#REF!</definedName>
    <definedName name="Nu">#REF!</definedName>
    <definedName name="Number_of_Payments" localSheetId="0">MATCH(0.01,End_Bal,-1)+1</definedName>
    <definedName name="Number_of_Payments" localSheetId="1">MATCH(0.01,End_Bal,-1)+1</definedName>
    <definedName name="Number_of_Payments" localSheetId="11">MATCH(0.01,End_Bal,-1)+1</definedName>
    <definedName name="Number_of_Payments" localSheetId="14">MATCH(0.01,End_Bal,-1)+1</definedName>
    <definedName name="Number_of_Payments" localSheetId="19">MATCH(0.01,End_Bal,-1)+1</definedName>
    <definedName name="Number_of_Payments">MATCH(0.01,End_Bal,-1)+1</definedName>
    <definedName name="nuoc" localSheetId="11">#REF!</definedName>
    <definedName name="nuoc">[12]gvl!$N$38</definedName>
    <definedName name="nuoc2" localSheetId="0">#REF!</definedName>
    <definedName name="nuoc2" localSheetId="1">#REF!</definedName>
    <definedName name="nuoc2" localSheetId="11">#REF!</definedName>
    <definedName name="nuoc2" localSheetId="14">#REF!</definedName>
    <definedName name="nuoc2" localSheetId="19">#REF!</definedName>
    <definedName name="nuoc2">#REF!</definedName>
    <definedName name="nuoc4" localSheetId="0">#REF!</definedName>
    <definedName name="nuoc4" localSheetId="1">#REF!</definedName>
    <definedName name="nuoc4" localSheetId="14">#REF!</definedName>
    <definedName name="nuoc4">#REF!</definedName>
    <definedName name="nuoc5" localSheetId="0">#REF!</definedName>
    <definedName name="nuoc5" localSheetId="1">#REF!</definedName>
    <definedName name="nuoc5" localSheetId="14">#REF!</definedName>
    <definedName name="nuoc5">#REF!</definedName>
    <definedName name="nx" localSheetId="0">#REF!</definedName>
    <definedName name="nx" localSheetId="1">#REF!</definedName>
    <definedName name="nx">#REF!</definedName>
    <definedName name="NXHT" localSheetId="0">#REF!</definedName>
    <definedName name="NXHT" localSheetId="1">#REF!</definedName>
    <definedName name="NXHT">#REF!</definedName>
    <definedName name="NXnc" localSheetId="0">#REF!</definedName>
    <definedName name="NXnc" localSheetId="1">#REF!</definedName>
    <definedName name="NXnc">#REF!</definedName>
    <definedName name="NXT_NL" localSheetId="0">#REF!</definedName>
    <definedName name="NXT_NL" localSheetId="1">#REF!</definedName>
    <definedName name="NXT_NL">#REF!</definedName>
    <definedName name="NXT_TP" localSheetId="0">#REF!</definedName>
    <definedName name="NXT_TP" localSheetId="1">#REF!</definedName>
    <definedName name="NXT_TP">#REF!</definedName>
    <definedName name="NXvl" localSheetId="0">#REF!</definedName>
    <definedName name="NXvl" localSheetId="1">#REF!</definedName>
    <definedName name="NXvl">#REF!</definedName>
    <definedName name="o" localSheetId="0" hidden="1">{"'Sheet1'!$L$16"}</definedName>
    <definedName name="o" localSheetId="1" hidden="1">{"'Sheet1'!$L$16"}</definedName>
    <definedName name="o" localSheetId="7" hidden="1">{"'Sheet1'!$L$16"}</definedName>
    <definedName name="o" localSheetId="8" hidden="1">{"'Sheet1'!$L$16"}</definedName>
    <definedName name="o" localSheetId="11" hidden="1">{"'Sheet1'!$L$16"}</definedName>
    <definedName name="o" localSheetId="14" hidden="1">{"'Sheet1'!$L$16"}</definedName>
    <definedName name="o" localSheetId="19" hidden="1">{"'Sheet1'!$L$16"}</definedName>
    <definedName name="o" hidden="1">{"'Sheet1'!$L$16"}</definedName>
    <definedName name="O_N" localSheetId="0">#REF!</definedName>
    <definedName name="O_N" localSheetId="1">#REF!</definedName>
    <definedName name="O_N">#REF!</definedName>
    <definedName name="Ö135" localSheetId="0">#REF!</definedName>
    <definedName name="Ö135" localSheetId="1">#REF!</definedName>
    <definedName name="Ö135">#REF!</definedName>
    <definedName name="oa" localSheetId="0">#REF!</definedName>
    <definedName name="oa" localSheetId="1">#REF!</definedName>
    <definedName name="oa">#REF!</definedName>
    <definedName name="ob" localSheetId="0">#REF!</definedName>
    <definedName name="ob" localSheetId="1">#REF!</definedName>
    <definedName name="ob">#REF!</definedName>
    <definedName name="ODA" localSheetId="0" hidden="1">{"'Sheet1'!$L$16"}</definedName>
    <definedName name="ODA" localSheetId="1" hidden="1">{"'Sheet1'!$L$16"}</definedName>
    <definedName name="ODA" localSheetId="11" hidden="1">{"'Sheet1'!$L$16"}</definedName>
    <definedName name="ODA" localSheetId="14" hidden="1">{"'Sheet1'!$L$16"}</definedName>
    <definedName name="ODA" localSheetId="15" hidden="1">{"'Sheet1'!$L$16"}</definedName>
    <definedName name="ODA" localSheetId="16" hidden="1">{"'Sheet1'!$L$16"}</definedName>
    <definedName name="ODA" localSheetId="17" hidden="1">{"'Sheet1'!$L$16"}</definedName>
    <definedName name="ODA" localSheetId="18" hidden="1">{"'Sheet1'!$L$16"}</definedName>
    <definedName name="ODA" localSheetId="19" hidden="1">{"'Sheet1'!$L$16"}</definedName>
    <definedName name="ODA" hidden="1">{"'Sheet1'!$L$16"}</definedName>
    <definedName name="ol" localSheetId="0">#REF!</definedName>
    <definedName name="ol" localSheetId="1">#REF!</definedName>
    <definedName name="ol">#REF!</definedName>
    <definedName name="ong_cong_duc_san" localSheetId="0">#REF!</definedName>
    <definedName name="ong_cong_duc_san" localSheetId="1">#REF!</definedName>
    <definedName name="ong_cong_duc_san">#REF!</definedName>
    <definedName name="Ong_cong_hinh_hop_do_tai_cho" localSheetId="0">#REF!</definedName>
    <definedName name="Ong_cong_hinh_hop_do_tai_cho" localSheetId="1">#REF!</definedName>
    <definedName name="Ong_cong_hinh_hop_do_tai_cho">#REF!</definedName>
    <definedName name="ongnuoc" localSheetId="0">#REF!</definedName>
    <definedName name="ongnuoc" localSheetId="1">#REF!</definedName>
    <definedName name="ongnuoc">#REF!</definedName>
    <definedName name="ophom" localSheetId="0">#REF!</definedName>
    <definedName name="ophom" localSheetId="1">#REF!</definedName>
    <definedName name="ophom">#REF!</definedName>
    <definedName name="OrderTable" localSheetId="0" hidden="1">#REF!</definedName>
    <definedName name="OrderTable" localSheetId="1" hidden="1">#REF!</definedName>
    <definedName name="OrderTable" localSheetId="15" hidden="1">#REF!</definedName>
    <definedName name="OrderTable" localSheetId="17" hidden="1">#REF!</definedName>
    <definedName name="OrderTable" localSheetId="18" hidden="1">#REF!</definedName>
    <definedName name="OrderTable" hidden="1">#REF!</definedName>
    <definedName name="osc" localSheetId="0">#REF!</definedName>
    <definedName name="osc" localSheetId="1">#REF!</definedName>
    <definedName name="osc">#REF!</definedName>
    <definedName name="oto10T" localSheetId="0">#REF!</definedName>
    <definedName name="oto10T" localSheetId="1">#REF!</definedName>
    <definedName name="oto10T">#REF!</definedName>
    <definedName name="oto5T" localSheetId="0">#REF!</definedName>
    <definedName name="oto5T" localSheetId="1">#REF!</definedName>
    <definedName name="oto5T">#REF!</definedName>
    <definedName name="oto7T" localSheetId="0">#REF!</definedName>
    <definedName name="oto7T" localSheetId="1">#REF!</definedName>
    <definedName name="oto7T">#REF!</definedName>
    <definedName name="otonhua" localSheetId="0">#REF!</definedName>
    <definedName name="otonhua" localSheetId="1">#REF!</definedName>
    <definedName name="otonhua">#REF!</definedName>
    <definedName name="otothung10" localSheetId="0">#REF!</definedName>
    <definedName name="otothung10" localSheetId="1">#REF!</definedName>
    <definedName name="otothung10">#REF!</definedName>
    <definedName name="otothung12" localSheetId="0">#REF!</definedName>
    <definedName name="otothung12" localSheetId="1">#REF!</definedName>
    <definedName name="otothung12">#REF!</definedName>
    <definedName name="otothung12.5" localSheetId="0">#REF!</definedName>
    <definedName name="otothung12.5" localSheetId="1">#REF!</definedName>
    <definedName name="otothung12.5">#REF!</definedName>
    <definedName name="otothung2" localSheetId="0">#REF!</definedName>
    <definedName name="otothung2" localSheetId="1">#REF!</definedName>
    <definedName name="otothung2">#REF!</definedName>
    <definedName name="otothung2.5" localSheetId="0">#REF!</definedName>
    <definedName name="otothung2.5" localSheetId="1">#REF!</definedName>
    <definedName name="otothung2.5">#REF!</definedName>
    <definedName name="otothung20" localSheetId="0">#REF!</definedName>
    <definedName name="otothung20" localSheetId="1">#REF!</definedName>
    <definedName name="otothung20">#REF!</definedName>
    <definedName name="otothung4" localSheetId="0">#REF!</definedName>
    <definedName name="otothung4" localSheetId="1">#REF!</definedName>
    <definedName name="otothung4">#REF!</definedName>
    <definedName name="otothung5" localSheetId="0">#REF!</definedName>
    <definedName name="otothung5" localSheetId="1">#REF!</definedName>
    <definedName name="otothung5">#REF!</definedName>
    <definedName name="otothung6" localSheetId="0">#REF!</definedName>
    <definedName name="otothung6" localSheetId="1">#REF!</definedName>
    <definedName name="otothung6">#REF!</definedName>
    <definedName name="otothung7" localSheetId="0">#REF!</definedName>
    <definedName name="otothung7" localSheetId="1">#REF!</definedName>
    <definedName name="otothung7">#REF!</definedName>
    <definedName name="ototudo10" localSheetId="0">#REF!</definedName>
    <definedName name="ototudo10" localSheetId="1">#REF!</definedName>
    <definedName name="ototudo10">#REF!</definedName>
    <definedName name="ototudo12" localSheetId="0">#REF!</definedName>
    <definedName name="ototudo12" localSheetId="1">#REF!</definedName>
    <definedName name="ototudo12">#REF!</definedName>
    <definedName name="ototudo15" localSheetId="0">#REF!</definedName>
    <definedName name="ototudo15" localSheetId="1">#REF!</definedName>
    <definedName name="ototudo15">#REF!</definedName>
    <definedName name="ototudo2.5" localSheetId="0">#REF!</definedName>
    <definedName name="ototudo2.5" localSheetId="1">#REF!</definedName>
    <definedName name="ototudo2.5">#REF!</definedName>
    <definedName name="ototudo20" localSheetId="0">#REF!</definedName>
    <definedName name="ototudo20" localSheetId="1">#REF!</definedName>
    <definedName name="ototudo20">#REF!</definedName>
    <definedName name="ototudo25" localSheetId="0">#REF!</definedName>
    <definedName name="ototudo25" localSheetId="1">#REF!</definedName>
    <definedName name="ototudo25">#REF!</definedName>
    <definedName name="ototudo27" localSheetId="0">#REF!</definedName>
    <definedName name="ototudo27" localSheetId="1">#REF!</definedName>
    <definedName name="ototudo27">#REF!</definedName>
    <definedName name="ototudo3.5" localSheetId="0">#REF!</definedName>
    <definedName name="ototudo3.5" localSheetId="1">#REF!</definedName>
    <definedName name="ototudo3.5">#REF!</definedName>
    <definedName name="ototudo4" localSheetId="0">#REF!</definedName>
    <definedName name="ototudo4" localSheetId="1">#REF!</definedName>
    <definedName name="ototudo4">#REF!</definedName>
    <definedName name="ototudo5" localSheetId="0">#REF!</definedName>
    <definedName name="ototudo5" localSheetId="1">#REF!</definedName>
    <definedName name="ototudo5">#REF!</definedName>
    <definedName name="ototudo6" localSheetId="0">#REF!</definedName>
    <definedName name="ototudo6" localSheetId="1">#REF!</definedName>
    <definedName name="ototudo6">#REF!</definedName>
    <definedName name="ototudo7" localSheetId="0">#REF!</definedName>
    <definedName name="ototudo7" localSheetId="1">#REF!</definedName>
    <definedName name="ototudo7">#REF!</definedName>
    <definedName name="ototudo9" localSheetId="0">#REF!</definedName>
    <definedName name="ototudo9" localSheetId="1">#REF!</definedName>
    <definedName name="ototudo9">#REF!</definedName>
    <definedName name="ototuoinuoc4" localSheetId="0">#REF!</definedName>
    <definedName name="ototuoinuoc4" localSheetId="1">#REF!</definedName>
    <definedName name="ototuoinuoc4">#REF!</definedName>
    <definedName name="ototuoinuoc5" localSheetId="0">#REF!</definedName>
    <definedName name="ototuoinuoc5" localSheetId="1">#REF!</definedName>
    <definedName name="ototuoinuoc5">#REF!</definedName>
    <definedName name="ototuoinuoc6" localSheetId="0">#REF!</definedName>
    <definedName name="ototuoinuoc6" localSheetId="1">#REF!</definedName>
    <definedName name="ototuoinuoc6">#REF!</definedName>
    <definedName name="ototuoinuoc7" localSheetId="0">#REF!</definedName>
    <definedName name="ototuoinuoc7" localSheetId="1">#REF!</definedName>
    <definedName name="ototuoinuoc7">#REF!</definedName>
    <definedName name="Out">#N/A</definedName>
    <definedName name="ov" localSheetId="0">#REF!</definedName>
    <definedName name="ov" localSheetId="1">#REF!</definedName>
    <definedName name="ov" localSheetId="11">#REF!</definedName>
    <definedName name="ov">#REF!</definedName>
    <definedName name="oxy" localSheetId="0">#REF!</definedName>
    <definedName name="oxy" localSheetId="1">#REF!</definedName>
    <definedName name="oxy" localSheetId="11">#REF!</definedName>
    <definedName name="oxy">#REF!</definedName>
    <definedName name="P_15" localSheetId="0">#REF!</definedName>
    <definedName name="P_15" localSheetId="1">#REF!</definedName>
    <definedName name="P_15" localSheetId="11">#REF!</definedName>
    <definedName name="P_15">#REF!</definedName>
    <definedName name="p1_" localSheetId="0">#REF!</definedName>
    <definedName name="p1_" localSheetId="1">#REF!</definedName>
    <definedName name="p1_">#REF!</definedName>
    <definedName name="p2_" localSheetId="0">#REF!</definedName>
    <definedName name="p2_" localSheetId="1">#REF!</definedName>
    <definedName name="p2_">#REF!</definedName>
    <definedName name="P3_" localSheetId="0">#REF!</definedName>
    <definedName name="P3_" localSheetId="1">#REF!</definedName>
    <definedName name="P3_">#REF!</definedName>
    <definedName name="PA" localSheetId="0">#REF!</definedName>
    <definedName name="PA" localSheetId="1">#REF!</definedName>
    <definedName name="PA">#REF!</definedName>
    <definedName name="PA3.1" localSheetId="0" hidden="1">{"'Sheet1'!$L$16"}</definedName>
    <definedName name="PA3.1" localSheetId="1" hidden="1">{"'Sheet1'!$L$16"}</definedName>
    <definedName name="PA3.1" localSheetId="7" hidden="1">{"'Sheet1'!$L$16"}</definedName>
    <definedName name="PA3.1" localSheetId="8" hidden="1">{"'Sheet1'!$L$16"}</definedName>
    <definedName name="PA3.1" localSheetId="11" hidden="1">{"'Sheet1'!$L$16"}</definedName>
    <definedName name="PA3.1" localSheetId="14" hidden="1">{"'Sheet1'!$L$16"}</definedName>
    <definedName name="PA3.1" localSheetId="15" hidden="1">{"'Sheet1'!$L$16"}</definedName>
    <definedName name="PA3.1" localSheetId="16" hidden="1">{"'Sheet1'!$L$16"}</definedName>
    <definedName name="PA3.1" localSheetId="17" hidden="1">{"'Sheet1'!$L$16"}</definedName>
    <definedName name="PA3.1" localSheetId="18" hidden="1">{"'Sheet1'!$L$16"}</definedName>
    <definedName name="PA3.1" localSheetId="19" hidden="1">{"'Sheet1'!$L$16"}</definedName>
    <definedName name="PA3.1" hidden="1">{"'Sheet1'!$L$16"}</definedName>
    <definedName name="PAIII_" localSheetId="0" hidden="1">{"'Sheet1'!$L$16"}</definedName>
    <definedName name="PAIII_" localSheetId="1" hidden="1">{"'Sheet1'!$L$16"}</definedName>
    <definedName name="PAIII_" localSheetId="7" hidden="1">{"'Sheet1'!$L$16"}</definedName>
    <definedName name="PAIII_" localSheetId="8" hidden="1">{"'Sheet1'!$L$16"}</definedName>
    <definedName name="PAIII_" localSheetId="11" hidden="1">{"'Sheet1'!$L$16"}</definedName>
    <definedName name="PAIII_" localSheetId="14" hidden="1">{"'Sheet1'!$L$16"}</definedName>
    <definedName name="PAIII_" localSheetId="15" hidden="1">{"'Sheet1'!$L$16"}</definedName>
    <definedName name="PAIII_" localSheetId="16" hidden="1">{"'Sheet1'!$L$16"}</definedName>
    <definedName name="PAIII_" localSheetId="17" hidden="1">{"'Sheet1'!$L$16"}</definedName>
    <definedName name="PAIII_" localSheetId="18" hidden="1">{"'Sheet1'!$L$16"}</definedName>
    <definedName name="PAIII_" localSheetId="19" hidden="1">{"'Sheet1'!$L$16"}</definedName>
    <definedName name="PAIII_" hidden="1">{"'Sheet1'!$L$16"}</definedName>
    <definedName name="palang">#N/A</definedName>
    <definedName name="panen" localSheetId="0">#REF!</definedName>
    <definedName name="panen" localSheetId="1">#REF!</definedName>
    <definedName name="panen" localSheetId="11">#REF!</definedName>
    <definedName name="panen">#REF!</definedName>
    <definedName name="pantoi" localSheetId="0">#REF!</definedName>
    <definedName name="pantoi" localSheetId="1">#REF!</definedName>
    <definedName name="pantoi" localSheetId="11">#REF!</definedName>
    <definedName name="pantoi">#REF!</definedName>
    <definedName name="pbcpk" localSheetId="0">#REF!</definedName>
    <definedName name="pbcpk" localSheetId="1">#REF!</definedName>
    <definedName name="pbcpk" localSheetId="11">#REF!</definedName>
    <definedName name="pbcpk">#REF!</definedName>
    <definedName name="pbng" localSheetId="0">#REF!</definedName>
    <definedName name="pbng" localSheetId="1">#REF!</definedName>
    <definedName name="pbng">#REF!</definedName>
    <definedName name="Pc" localSheetId="0">#REF!</definedName>
    <definedName name="Pc" localSheetId="1">#REF!</definedName>
    <definedName name="Pc">#REF!</definedName>
    <definedName name="PChe" localSheetId="0">#REF!</definedName>
    <definedName name="PChe" localSheetId="1">#REF!</definedName>
    <definedName name="PChe">#REF!</definedName>
    <definedName name="Pd" localSheetId="0">#REF!</definedName>
    <definedName name="Pd" localSheetId="1">#REF!</definedName>
    <definedName name="Pd">#REF!</definedName>
    <definedName name="PDo" localSheetId="0" hidden="1">{"'Sheet1'!$L$16"}</definedName>
    <definedName name="PDo" localSheetId="1" hidden="1">{"'Sheet1'!$L$16"}</definedName>
    <definedName name="PDo" localSheetId="11" hidden="1">{"'Sheet1'!$L$16"}</definedName>
    <definedName name="PDo" localSheetId="14" hidden="1">{"'Sheet1'!$L$16"}</definedName>
    <definedName name="PDo" localSheetId="15" hidden="1">{"'Sheet1'!$L$16"}</definedName>
    <definedName name="PDo" localSheetId="16" hidden="1">{"'Sheet1'!$L$16"}</definedName>
    <definedName name="PDo" localSheetId="17" hidden="1">{"'Sheet1'!$L$16"}</definedName>
    <definedName name="PDo" localSheetId="18" hidden="1">{"'Sheet1'!$L$16"}</definedName>
    <definedName name="PDo" localSheetId="19" hidden="1">{"'Sheet1'!$L$16"}</definedName>
    <definedName name="PDo" hidden="1">{"'Sheet1'!$L$16"}</definedName>
    <definedName name="pgia" localSheetId="0">#REF!</definedName>
    <definedName name="pgia" localSheetId="1">#REF!</definedName>
    <definedName name="pgia">#REF!</definedName>
    <definedName name="Phan_cap" localSheetId="0">#REF!</definedName>
    <definedName name="Phan_cap" localSheetId="1">#REF!</definedName>
    <definedName name="Phan_cap">#REF!</definedName>
    <definedName name="PHAN_DIEN_DZ0.4KV" localSheetId="0">#REF!</definedName>
    <definedName name="PHAN_DIEN_DZ0.4KV" localSheetId="1">#REF!</definedName>
    <definedName name="PHAN_DIEN_DZ0.4KV">#REF!</definedName>
    <definedName name="PHAN_DIEN_TBA" localSheetId="0">#REF!</definedName>
    <definedName name="PHAN_DIEN_TBA" localSheetId="1">#REF!</definedName>
    <definedName name="PHAN_DIEN_TBA">#REF!</definedName>
    <definedName name="PHAN_MUA_SAM_DZ0.4KV" localSheetId="0">#REF!</definedName>
    <definedName name="PHAN_MUA_SAM_DZ0.4KV" localSheetId="1">#REF!</definedName>
    <definedName name="PHAN_MUA_SAM_DZ0.4KV">#REF!</definedName>
    <definedName name="phatdien10" localSheetId="0">#REF!</definedName>
    <definedName name="phatdien10" localSheetId="1">#REF!</definedName>
    <definedName name="phatdien10">#REF!</definedName>
    <definedName name="phatdien112" localSheetId="0">#REF!</definedName>
    <definedName name="phatdien112" localSheetId="1">#REF!</definedName>
    <definedName name="phatdien112">#REF!</definedName>
    <definedName name="phatdien122" localSheetId="0">#REF!</definedName>
    <definedName name="phatdien122" localSheetId="1">#REF!</definedName>
    <definedName name="phatdien122">#REF!</definedName>
    <definedName name="phatdien15" localSheetId="0">#REF!</definedName>
    <definedName name="phatdien15" localSheetId="1">#REF!</definedName>
    <definedName name="phatdien15">#REF!</definedName>
    <definedName name="phatdien20" localSheetId="0">#REF!</definedName>
    <definedName name="phatdien20" localSheetId="1">#REF!</definedName>
    <definedName name="phatdien20">#REF!</definedName>
    <definedName name="phatdien25" localSheetId="0">#REF!</definedName>
    <definedName name="phatdien25" localSheetId="1">#REF!</definedName>
    <definedName name="phatdien25">#REF!</definedName>
    <definedName name="phatdien30" localSheetId="0">#REF!</definedName>
    <definedName name="phatdien30" localSheetId="1">#REF!</definedName>
    <definedName name="phatdien30">#REF!</definedName>
    <definedName name="phatdien38" localSheetId="0">#REF!</definedName>
    <definedName name="phatdien38" localSheetId="1">#REF!</definedName>
    <definedName name="phatdien38">#REF!</definedName>
    <definedName name="phatdien45" localSheetId="0">#REF!</definedName>
    <definedName name="phatdien45" localSheetId="1">#REF!</definedName>
    <definedName name="phatdien45">#REF!</definedName>
    <definedName name="phatdien5.2" localSheetId="0">#REF!</definedName>
    <definedName name="phatdien5.2" localSheetId="1">#REF!</definedName>
    <definedName name="phatdien5.2">#REF!</definedName>
    <definedName name="phatdien50" localSheetId="0">#REF!</definedName>
    <definedName name="phatdien50" localSheetId="1">#REF!</definedName>
    <definedName name="phatdien50">#REF!</definedName>
    <definedName name="phatdien60" localSheetId="0">#REF!</definedName>
    <definedName name="phatdien60" localSheetId="1">#REF!</definedName>
    <definedName name="phatdien60">#REF!</definedName>
    <definedName name="phatdien75" localSheetId="0">#REF!</definedName>
    <definedName name="phatdien75" localSheetId="1">#REF!</definedName>
    <definedName name="phatdien75">#REF!</definedName>
    <definedName name="phatdien8" localSheetId="0">#REF!</definedName>
    <definedName name="phatdien8" localSheetId="1">#REF!</definedName>
    <definedName name="phatdien8">#REF!</definedName>
    <definedName name="phen" localSheetId="0">#REF!</definedName>
    <definedName name="phen" localSheetId="1">#REF!</definedName>
    <definedName name="phen">#REF!</definedName>
    <definedName name="phi" localSheetId="0">#REF!</definedName>
    <definedName name="phi" localSheetId="1">#REF!</definedName>
    <definedName name="phi">#REF!</definedName>
    <definedName name="phi_inertial" localSheetId="0">#REF!</definedName>
    <definedName name="phi_inertial" localSheetId="1">#REF!</definedName>
    <definedName name="phi_inertial">#REF!</definedName>
    <definedName name="Phi_le_phi" localSheetId="0">#REF!</definedName>
    <definedName name="Phi_le_phi" localSheetId="1">#REF!</definedName>
    <definedName name="Phi_le_phi">#REF!</definedName>
    <definedName name="phio" localSheetId="0">#REF!</definedName>
    <definedName name="phio" localSheetId="1">#REF!</definedName>
    <definedName name="phio">#REF!</definedName>
    <definedName name="Phone" localSheetId="0">#REF!</definedName>
    <definedName name="Phone" localSheetId="1">#REF!</definedName>
    <definedName name="Phone">#REF!</definedName>
    <definedName name="phson" localSheetId="0">#REF!</definedName>
    <definedName name="phson" localSheetId="1">#REF!</definedName>
    <definedName name="phson">#REF!</definedName>
    <definedName name="phu_luc_vua" localSheetId="0">#REF!</definedName>
    <definedName name="phu_luc_vua" localSheetId="1">#REF!</definedName>
    <definedName name="phu_luc_vua">#REF!</definedName>
    <definedName name="Phú_Yên" localSheetId="0">#REF!</definedName>
    <definedName name="Phú_Yên" localSheetId="1">#REF!</definedName>
    <definedName name="Phú_Yên">#REF!</definedName>
    <definedName name="phugia" localSheetId="0">#REF!</definedName>
    <definedName name="phugia" localSheetId="1">#REF!</definedName>
    <definedName name="phugia">#REF!</definedName>
    <definedName name="phugia2" localSheetId="0">#REF!</definedName>
    <definedName name="phugia2" localSheetId="1">#REF!</definedName>
    <definedName name="phugia2">#REF!</definedName>
    <definedName name="phugia3" localSheetId="0">#REF!</definedName>
    <definedName name="phugia3" localSheetId="1">#REF!</definedName>
    <definedName name="phugia3">#REF!</definedName>
    <definedName name="phugia4" localSheetId="0">#REF!</definedName>
    <definedName name="phugia4" localSheetId="1">#REF!</definedName>
    <definedName name="phugia4">#REF!</definedName>
    <definedName name="phugia5" localSheetId="0">#REF!</definedName>
    <definedName name="phugia5" localSheetId="1">#REF!</definedName>
    <definedName name="phugia5">#REF!</definedName>
    <definedName name="phunson">#N/A</definedName>
    <definedName name="phunvua">#N/A</definedName>
    <definedName name="PierData" localSheetId="0">#REF!</definedName>
    <definedName name="PierData" localSheetId="1">#REF!</definedName>
    <definedName name="PierData" localSheetId="11">#REF!</definedName>
    <definedName name="PierData">#REF!</definedName>
    <definedName name="PIL" localSheetId="0">#REF!</definedName>
    <definedName name="PIL" localSheetId="1">#REF!</definedName>
    <definedName name="PIL" localSheetId="11">#REF!</definedName>
    <definedName name="PIL">#REF!</definedName>
    <definedName name="PileSize" localSheetId="0">#REF!</definedName>
    <definedName name="PileSize" localSheetId="1">#REF!</definedName>
    <definedName name="PileSize" localSheetId="11">#REF!</definedName>
    <definedName name="PileSize">#REF!</definedName>
    <definedName name="PileType" localSheetId="0">#REF!</definedName>
    <definedName name="PileType" localSheetId="1">#REF!</definedName>
    <definedName name="PileType">#REF!</definedName>
    <definedName name="PIP" localSheetId="0">BlankMacro1</definedName>
    <definedName name="PIP" localSheetId="1">BlankMacro1</definedName>
    <definedName name="PIP" localSheetId="11">BlankMacro1</definedName>
    <definedName name="PIP" localSheetId="14">BlankMacro1</definedName>
    <definedName name="PIP" localSheetId="19">BlankMacro1</definedName>
    <definedName name="PIP">BlankMacro1</definedName>
    <definedName name="PIPE2" localSheetId="0">BlankMacro1</definedName>
    <definedName name="PIPE2" localSheetId="1">BlankMacro1</definedName>
    <definedName name="PIPE2" localSheetId="11">BlankMacro1</definedName>
    <definedName name="PIPE2" localSheetId="14">BlankMacro1</definedName>
    <definedName name="PIPE2" localSheetId="19">BlankMacro1</definedName>
    <definedName name="PIPE2">BlankMacro1</definedName>
    <definedName name="PK" localSheetId="0">#REF!</definedName>
    <definedName name="PK" localSheetId="1">#REF!</definedName>
    <definedName name="PK" localSheetId="11">#REF!</definedName>
    <definedName name="PK" localSheetId="14">#REF!</definedName>
    <definedName name="PK" localSheetId="19">#REF!</definedName>
    <definedName name="PK">#REF!</definedName>
    <definedName name="PL" localSheetId="0" hidden="1">{"'Sheet1'!$L$16"}</definedName>
    <definedName name="PL" localSheetId="1" hidden="1">{"'Sheet1'!$L$16"}</definedName>
    <definedName name="PL" localSheetId="7" hidden="1">{"'Sheet1'!$L$16"}</definedName>
    <definedName name="PL" localSheetId="8" hidden="1">{"'Sheet1'!$L$16"}</definedName>
    <definedName name="PL" localSheetId="11" hidden="1">{"'Sheet1'!$L$16"}</definedName>
    <definedName name="PL" localSheetId="14" hidden="1">{"'Sheet1'!$L$16"}</definedName>
    <definedName name="PL" localSheetId="15" hidden="1">{"'Sheet1'!$L$16"}</definedName>
    <definedName name="PL" localSheetId="16" hidden="1">{"'Sheet1'!$L$16"}</definedName>
    <definedName name="PL" localSheetId="17" hidden="1">{"'Sheet1'!$L$16"}</definedName>
    <definedName name="PL" localSheetId="18" hidden="1">{"'Sheet1'!$L$16"}</definedName>
    <definedName name="PL" localSheetId="19" hidden="1">{"'Sheet1'!$L$16"}</definedName>
    <definedName name="PL" hidden="1">{"'Sheet1'!$L$16"}</definedName>
    <definedName name="Plc_" localSheetId="0">#REF!</definedName>
    <definedName name="Plc_" localSheetId="1">#REF!</definedName>
    <definedName name="Plc_">#REF!</definedName>
    <definedName name="plctel" localSheetId="0">#REF!</definedName>
    <definedName name="plctel" localSheetId="1">#REF!</definedName>
    <definedName name="plctel">#REF!</definedName>
    <definedName name="PLKL" localSheetId="0">#REF!</definedName>
    <definedName name="PLKL" localSheetId="1">#REF!</definedName>
    <definedName name="PLKL">#REF!</definedName>
    <definedName name="PLM" localSheetId="0">#REF!</definedName>
    <definedName name="PLM" localSheetId="1">#REF!</definedName>
    <definedName name="PLM">#REF!</definedName>
    <definedName name="PLOT" localSheetId="0">#REF!</definedName>
    <definedName name="PLOT" localSheetId="1">#REF!</definedName>
    <definedName name="PLOT">#REF!</definedName>
    <definedName name="PlucBcaoTD" localSheetId="0" hidden="1">{"'Sheet1'!$L$16"}</definedName>
    <definedName name="PlucBcaoTD" localSheetId="1" hidden="1">{"'Sheet1'!$L$16"}</definedName>
    <definedName name="PlucBcaoTD" localSheetId="7" hidden="1">{"'Sheet1'!$L$16"}</definedName>
    <definedName name="PlucBcaoTD" localSheetId="8" hidden="1">{"'Sheet1'!$L$16"}</definedName>
    <definedName name="PlucBcaoTD" localSheetId="11" hidden="1">{"'Sheet1'!$L$16"}</definedName>
    <definedName name="PlucBcaoTD" localSheetId="14" hidden="1">{"'Sheet1'!$L$16"}</definedName>
    <definedName name="PlucBcaoTD" localSheetId="15" hidden="1">{"'Sheet1'!$L$16"}</definedName>
    <definedName name="PlucBcaoTD" localSheetId="16" hidden="1">{"'Sheet1'!$L$16"}</definedName>
    <definedName name="PlucBcaoTD" localSheetId="17" hidden="1">{"'Sheet1'!$L$16"}</definedName>
    <definedName name="PlucBcaoTD" localSheetId="18" hidden="1">{"'Sheet1'!$L$16"}</definedName>
    <definedName name="PlucBcaoTD" localSheetId="19" hidden="1">{"'Sheet1'!$L$16"}</definedName>
    <definedName name="PlucBcaoTD" hidden="1">{"'Sheet1'!$L$16"}</definedName>
    <definedName name="PLV" localSheetId="0">#REF!</definedName>
    <definedName name="PLV" localSheetId="1">#REF!</definedName>
    <definedName name="PLV">#REF!</definedName>
    <definedName name="pm.." localSheetId="0">#REF!</definedName>
    <definedName name="pm.." localSheetId="1">#REF!</definedName>
    <definedName name="pm..">#REF!</definedName>
    <definedName name="PMS" localSheetId="0" hidden="1">{"'Sheet1'!$L$16"}</definedName>
    <definedName name="PMS" localSheetId="1" hidden="1">{"'Sheet1'!$L$16"}</definedName>
    <definedName name="PMS" localSheetId="7" hidden="1">{"'Sheet1'!$L$16"}</definedName>
    <definedName name="PMS" localSheetId="8" hidden="1">{"'Sheet1'!$L$16"}</definedName>
    <definedName name="PMS" localSheetId="11" hidden="1">{"'Sheet1'!$L$16"}</definedName>
    <definedName name="PMS" localSheetId="14" hidden="1">{"'Sheet1'!$L$16"}</definedName>
    <definedName name="PMS" localSheetId="15" hidden="1">{"'Sheet1'!$L$16"}</definedName>
    <definedName name="PMS" localSheetId="16" hidden="1">{"'Sheet1'!$L$16"}</definedName>
    <definedName name="PMS" localSheetId="17" hidden="1">{"'Sheet1'!$L$16"}</definedName>
    <definedName name="PMS" localSheetId="18" hidden="1">{"'Sheet1'!$L$16"}</definedName>
    <definedName name="PMS" localSheetId="19" hidden="1">{"'Sheet1'!$L$16"}</definedName>
    <definedName name="PMS" hidden="1">{"'Sheet1'!$L$16"}</definedName>
    <definedName name="PMUX" localSheetId="0">#REF!</definedName>
    <definedName name="PMUX" localSheetId="1">#REF!</definedName>
    <definedName name="PMUX">#REF!</definedName>
    <definedName name="Pno" localSheetId="0">#REF!</definedName>
    <definedName name="Pno" localSheetId="1">#REF!</definedName>
    <definedName name="Pno">#REF!</definedName>
    <definedName name="Poppy" localSheetId="0">#REF!</definedName>
    <definedName name="Poppy" localSheetId="1">#REF!</definedName>
    <definedName name="Poppy">#REF!</definedName>
    <definedName name="pp_1XDM" localSheetId="0">#REF!</definedName>
    <definedName name="pp_1XDM" localSheetId="1">#REF!</definedName>
    <definedName name="pp_1XDM">#REF!</definedName>
    <definedName name="pp_3XDM" localSheetId="0">#REF!</definedName>
    <definedName name="pp_3XDM" localSheetId="1">#REF!</definedName>
    <definedName name="pp_3XDM">#REF!</definedName>
    <definedName name="PPP" localSheetId="0">BlankMacro1</definedName>
    <definedName name="PPP" localSheetId="1">BlankMacro1</definedName>
    <definedName name="PPP" localSheetId="11">BlankMacro1</definedName>
    <definedName name="PPP" localSheetId="14">BlankMacro1</definedName>
    <definedName name="PPP" localSheetId="19">BlankMacro1</definedName>
    <definedName name="PPP">BlankMacro1</definedName>
    <definedName name="PR" localSheetId="0">#REF!</definedName>
    <definedName name="PR" localSheetId="1">#REF!</definedName>
    <definedName name="PR" localSheetId="11">#REF!</definedName>
    <definedName name="PR" localSheetId="14">#REF!</definedName>
    <definedName name="PR" localSheetId="19">#REF!</definedName>
    <definedName name="PR">#REF!</definedName>
    <definedName name="PRICE" localSheetId="0">#REF!</definedName>
    <definedName name="PRICE" localSheetId="1">#REF!</definedName>
    <definedName name="PRICE" localSheetId="14">#REF!</definedName>
    <definedName name="PRICE">#REF!</definedName>
    <definedName name="PRICE1" localSheetId="0">#REF!</definedName>
    <definedName name="PRICE1" localSheetId="1">#REF!</definedName>
    <definedName name="PRICE1">#REF!</definedName>
    <definedName name="_xlnm.Print_Area" localSheetId="0">PL01.ThuNS.2023!$A$1:$H$58</definedName>
    <definedName name="_xlnm.Print_Area" localSheetId="2">PL01.ThuNS2024!$A$1:$K$66</definedName>
    <definedName name="_xlnm.Print_Area" localSheetId="1">PL02.ChiNS.2023!$A$1:$G$49</definedName>
    <definedName name="_xlnm.Print_Area" localSheetId="3">PL02.ChiNS2024!$A$1:$J$221</definedName>
    <definedName name="_xlnm.Print_Area" localSheetId="5">PL04ĐT!$A$1:$J$124</definedName>
    <definedName name="_xlnm.Print_Area" localSheetId="6">PL05.GiaoThuHX!$A$1:$O$21</definedName>
    <definedName name="_xlnm.Print_Area" localSheetId="7">PL06.Thu.HX!$A$1:$L$22</definedName>
    <definedName name="_xlnm.Print_Area" localSheetId="8">PL07.ChiNS.HX!$A$1:$K$23</definedName>
    <definedName name="_xlnm.Print_Area" localSheetId="9">PL08.Tiendat!$A$1:$F$21</definedName>
    <definedName name="_xlnm.Print_Area" localSheetId="10">PL09.Chinhsach!$A$1:$F$54</definedName>
    <definedName name="_xlnm.Print_Area" localSheetId="11">'PL10. NSTW'!$B$1:$AQ$70</definedName>
    <definedName name="_xlnm.Print_Area" localSheetId="12">'PL11. CTPH'!$A$1:$AC$19</definedName>
    <definedName name="_xlnm.Print_Area" localSheetId="13">'PL12. ODA'!$A$1:$AT$32</definedName>
    <definedName name="_xlnm.Print_Area" localSheetId="14">'PL13. MTQG'!$A$1:$AC$37</definedName>
    <definedName name="_xlnm.Print_Area" localSheetId="15">'PL14. Tien dat'!$A$1:$T$28</definedName>
    <definedName name="_xlnm.Print_Area" localSheetId="16">'PL15. DoiungODA-NSTT'!$A$1:$S$33</definedName>
    <definedName name="_xlnm.Print_Area" localSheetId="17">'PL16. NSTT'!$B$1:$AJ$84</definedName>
    <definedName name="_xlnm.Print_Area" localSheetId="18">'PL17. XSKT'!$A$1:$U$15</definedName>
    <definedName name="_xlnm.Print_Area" localSheetId="19">'PL18. Vay lai ODA'!$A$1:$K$15</definedName>
    <definedName name="_xlnm.Print_Area">#REF!</definedName>
    <definedName name="PRINT_AREA_MI" localSheetId="0">#REF!</definedName>
    <definedName name="PRINT_AREA_MI" localSheetId="1">#REF!</definedName>
    <definedName name="PRINT_AREA_MI" localSheetId="14">#REF!</definedName>
    <definedName name="PRINT_AREA_MI" localSheetId="19">#REF!</definedName>
    <definedName name="PRINT_AREA_MI">#REF!</definedName>
    <definedName name="_xlnm.Print_Titles" localSheetId="0">PL01.ThuNS.2023!$4:$6</definedName>
    <definedName name="_xlnm.Print_Titles" localSheetId="2">PL01.ThuNS2024!$5:$8</definedName>
    <definedName name="_xlnm.Print_Titles" localSheetId="1">PL02.ChiNS.2023!$4:$5</definedName>
    <definedName name="_xlnm.Print_Titles" localSheetId="3">PL02.ChiNS2024!$6:$9</definedName>
    <definedName name="_xlnm.Print_Titles" localSheetId="4">PL03.QLHC!$5:$5</definedName>
    <definedName name="_xlnm.Print_Titles" localSheetId="5">PL04ĐT!$5:$7</definedName>
    <definedName name="_xlnm.Print_Titles" localSheetId="10">PL09.Chinhsach!$5:$6</definedName>
    <definedName name="_xlnm.Print_Titles" localSheetId="11">'PL10. NSTW'!$6:$10</definedName>
    <definedName name="_xlnm.Print_Titles" localSheetId="12">'PL11. CTPH'!$4:$8</definedName>
    <definedName name="_xlnm.Print_Titles" localSheetId="13">'PL12. ODA'!$4:$10</definedName>
    <definedName name="_xlnm.Print_Titles" localSheetId="14">'PL13. MTQG'!$4:$8</definedName>
    <definedName name="_xlnm.Print_Titles" localSheetId="15">'PL14. Tien dat'!$4:$8</definedName>
    <definedName name="_xlnm.Print_Titles" localSheetId="16">'PL15. DoiungODA-NSTT'!$4:$9</definedName>
    <definedName name="_xlnm.Print_Titles" localSheetId="17">'PL16. NSTT'!$5:$9</definedName>
    <definedName name="_xlnm.Print_Titles" localSheetId="18">'PL17. XSKT'!$4:$8</definedName>
    <definedName name="_xlnm.Print_Titles" localSheetId="19">'PL18. Vay lai ODA'!$4:$6</definedName>
    <definedName name="_xlnm.Print_Titles">#REF!</definedName>
    <definedName name="Print_Titles_MI" localSheetId="0">#REF!</definedName>
    <definedName name="Print_Titles_MI" localSheetId="1">#REF!</definedName>
    <definedName name="Print_Titles_MI" localSheetId="14">#REF!</definedName>
    <definedName name="Print_Titles_MI" localSheetId="19">#REF!</definedName>
    <definedName name="Print_Titles_MI">#REF!</definedName>
    <definedName name="PRINTA" localSheetId="0">#REF!</definedName>
    <definedName name="PRINTA" localSheetId="1">#REF!</definedName>
    <definedName name="PRINTA" localSheetId="14">#REF!</definedName>
    <definedName name="PRINTA">#REF!</definedName>
    <definedName name="PRINTB" localSheetId="0">#REF!</definedName>
    <definedName name="PRINTB" localSheetId="1">#REF!</definedName>
    <definedName name="PRINTB">#REF!</definedName>
    <definedName name="PRINTC" localSheetId="0">#REF!</definedName>
    <definedName name="PRINTC" localSheetId="1">#REF!</definedName>
    <definedName name="PRINTC">#REF!</definedName>
    <definedName name="prjName" localSheetId="0">#REF!</definedName>
    <definedName name="prjName" localSheetId="1">#REF!</definedName>
    <definedName name="prjName">#REF!</definedName>
    <definedName name="prjNo" localSheetId="0">#REF!</definedName>
    <definedName name="prjNo" localSheetId="1">#REF!</definedName>
    <definedName name="prjNo">#REF!</definedName>
    <definedName name="Pro_Soil" localSheetId="0">#REF!</definedName>
    <definedName name="Pro_Soil" localSheetId="1">#REF!</definedName>
    <definedName name="Pro_Soil">#REF!</definedName>
    <definedName name="ProdForm" localSheetId="0" hidden="1">#REF!</definedName>
    <definedName name="ProdForm" localSheetId="1" hidden="1">#REF!</definedName>
    <definedName name="ProdForm" localSheetId="15" hidden="1">#REF!</definedName>
    <definedName name="ProdForm" localSheetId="17" hidden="1">#REF!</definedName>
    <definedName name="ProdForm" localSheetId="18" hidden="1">#REF!</definedName>
    <definedName name="ProdForm" hidden="1">#REF!</definedName>
    <definedName name="Product" localSheetId="0" hidden="1">#REF!</definedName>
    <definedName name="Product" localSheetId="1" hidden="1">#REF!</definedName>
    <definedName name="Product" localSheetId="15" hidden="1">#REF!</definedName>
    <definedName name="Product" localSheetId="17" hidden="1">#REF!</definedName>
    <definedName name="Product" localSheetId="18" hidden="1">#REF!</definedName>
    <definedName name="Product" hidden="1">#REF!</definedName>
    <definedName name="Profit">2%</definedName>
    <definedName name="PROPOSAL" localSheetId="0">#REF!</definedName>
    <definedName name="PROPOSAL" localSheetId="1">#REF!</definedName>
    <definedName name="PROPOSAL" localSheetId="11">#REF!</definedName>
    <definedName name="PROPOSAL">#REF!</definedName>
    <definedName name="Province" localSheetId="0">#REF!</definedName>
    <definedName name="Province" localSheetId="1">#REF!</definedName>
    <definedName name="Province" localSheetId="11">#REF!</definedName>
    <definedName name="Province">#REF!</definedName>
    <definedName name="Pse" localSheetId="0">#REF!</definedName>
    <definedName name="Pse" localSheetId="1">#REF!</definedName>
    <definedName name="Pse" localSheetId="11">#REF!</definedName>
    <definedName name="Pse">#REF!</definedName>
    <definedName name="Pso" localSheetId="0">#REF!</definedName>
    <definedName name="Pso" localSheetId="1">#REF!</definedName>
    <definedName name="Pso">#REF!</definedName>
    <definedName name="pt" localSheetId="0">#REF!</definedName>
    <definedName name="pt" localSheetId="1">#REF!</definedName>
    <definedName name="pt">#REF!</definedName>
    <definedName name="PT_Duong" localSheetId="0">#REF!</definedName>
    <definedName name="PT_Duong" localSheetId="1">#REF!</definedName>
    <definedName name="PT_Duong">#REF!</definedName>
    <definedName name="ptbc" localSheetId="0">#REF!</definedName>
    <definedName name="ptbc" localSheetId="1">#REF!</definedName>
    <definedName name="ptbc">#REF!</definedName>
    <definedName name="PTC" localSheetId="0">#REF!</definedName>
    <definedName name="PTC" localSheetId="1">#REF!</definedName>
    <definedName name="PTC">#REF!</definedName>
    <definedName name="ptdg" localSheetId="0">#REF!</definedName>
    <definedName name="ptdg" localSheetId="1">#REF!</definedName>
    <definedName name="ptdg">#REF!</definedName>
    <definedName name="PTDG_cau" localSheetId="0">#REF!</definedName>
    <definedName name="PTDG_cau" localSheetId="1">#REF!</definedName>
    <definedName name="PTDG_cau">#REF!</definedName>
    <definedName name="ptdg_cong" localSheetId="0">#REF!</definedName>
    <definedName name="ptdg_cong" localSheetId="1">#REF!</definedName>
    <definedName name="ptdg_cong">#REF!</definedName>
    <definedName name="PTDG_DCV" localSheetId="0">#REF!</definedName>
    <definedName name="PTDG_DCV" localSheetId="1">#REF!</definedName>
    <definedName name="PTDG_DCV">#REF!</definedName>
    <definedName name="ptdg_duong" localSheetId="0">#REF!</definedName>
    <definedName name="ptdg_duong" localSheetId="1">#REF!</definedName>
    <definedName name="ptdg_duong">#REF!</definedName>
    <definedName name="ptdg_ke" localSheetId="0">#REF!</definedName>
    <definedName name="ptdg_ke" localSheetId="1">#REF!</definedName>
    <definedName name="ptdg_ke">#REF!</definedName>
    <definedName name="PTE" localSheetId="0">#REF!</definedName>
    <definedName name="PTE" localSheetId="1">#REF!</definedName>
    <definedName name="PTE">#REF!</definedName>
    <definedName name="PtichDTL" localSheetId="14">#REF!</definedName>
    <definedName name="PtichDTL">#N/A</definedName>
    <definedName name="PTien72" localSheetId="0" hidden="1">{"'Sheet1'!$L$16"}</definedName>
    <definedName name="PTien72" localSheetId="1" hidden="1">{"'Sheet1'!$L$16"}</definedName>
    <definedName name="PTien72" localSheetId="11" hidden="1">{"'Sheet1'!$L$16"}</definedName>
    <definedName name="PTien72" localSheetId="14" hidden="1">{"'Sheet1'!$L$16"}</definedName>
    <definedName name="PTien72" localSheetId="15" hidden="1">{"'Sheet1'!$L$16"}</definedName>
    <definedName name="PTien72" localSheetId="16" hidden="1">{"'Sheet1'!$L$16"}</definedName>
    <definedName name="PTien72" localSheetId="17" hidden="1">{"'Sheet1'!$L$16"}</definedName>
    <definedName name="PTien72" localSheetId="18" hidden="1">{"'Sheet1'!$L$16"}</definedName>
    <definedName name="PTien72" localSheetId="19" hidden="1">{"'Sheet1'!$L$16"}</definedName>
    <definedName name="PTien72" hidden="1">{"'Sheet1'!$L$16"}</definedName>
    <definedName name="PTNC" localSheetId="0">#REF!</definedName>
    <definedName name="PTNC" localSheetId="1">#REF!</definedName>
    <definedName name="PTNC">#REF!</definedName>
    <definedName name="Pu" localSheetId="0">#REF!</definedName>
    <definedName name="Pu" localSheetId="1">#REF!</definedName>
    <definedName name="Pu">#REF!</definedName>
    <definedName name="pvd" localSheetId="0">#REF!</definedName>
    <definedName name="pvd" localSheetId="1">#REF!</definedName>
    <definedName name="pvd">#REF!</definedName>
    <definedName name="pw" localSheetId="0">#REF!</definedName>
    <definedName name="pw" localSheetId="1">#REF!</definedName>
    <definedName name="pw">#REF!</definedName>
    <definedName name="q" localSheetId="0">#REF!</definedName>
    <definedName name="q" localSheetId="1">#REF!</definedName>
    <definedName name="q">#REF!</definedName>
    <definedName name="Q__sè_721_Q__KH_T___27_5_03" localSheetId="0">__</definedName>
    <definedName name="Q__sè_721_Q__KH_T___27_5_03" localSheetId="1">__</definedName>
    <definedName name="Q__sè_721_Q__KH_T___27_5_03" localSheetId="11">__</definedName>
    <definedName name="Q__sè_721_Q__KH_T___27_5_03" localSheetId="14">__</definedName>
    <definedName name="Q__sè_721_Q__KH_T___27_5_03" localSheetId="19">__</definedName>
    <definedName name="Q__sè_721_Q__KH_T___27_5_03">__</definedName>
    <definedName name="qa" localSheetId="0" hidden="1">{"'Sheet1'!$L$16"}</definedName>
    <definedName name="qa" localSheetId="1" hidden="1">{"'Sheet1'!$L$16"}</definedName>
    <definedName name="qa" localSheetId="11" hidden="1">{"'Sheet1'!$L$16"}</definedName>
    <definedName name="qa" localSheetId="14" hidden="1">{"'Sheet1'!$L$16"}</definedName>
    <definedName name="qa" localSheetId="15" hidden="1">{"'Sheet1'!$L$16"}</definedName>
    <definedName name="qa" localSheetId="16" hidden="1">{"'Sheet1'!$L$16"}</definedName>
    <definedName name="qa" localSheetId="17" hidden="1">{"'Sheet1'!$L$16"}</definedName>
    <definedName name="qa" localSheetId="18" hidden="1">{"'Sheet1'!$L$16"}</definedName>
    <definedName name="qa" localSheetId="19" hidden="1">{"'Sheet1'!$L$16"}</definedName>
    <definedName name="qa" hidden="1">{"'Sheet1'!$L$16"}</definedName>
    <definedName name="Qc" localSheetId="0">#REF!</definedName>
    <definedName name="Qc" localSheetId="1">#REF!</definedName>
    <definedName name="Qc">#REF!</definedName>
    <definedName name="qd" localSheetId="0">#REF!</definedName>
    <definedName name="qd" localSheetId="1">#REF!</definedName>
    <definedName name="qd">#REF!</definedName>
    <definedName name="qh0" localSheetId="0">#REF!</definedName>
    <definedName name="qh0" localSheetId="1">#REF!</definedName>
    <definedName name="qh0">#REF!</definedName>
    <definedName name="ql" localSheetId="0">#REF!</definedName>
    <definedName name="ql" localSheetId="1">#REF!</definedName>
    <definedName name="ql">#REF!</definedName>
    <definedName name="QL18CLBC" localSheetId="0">#REF!</definedName>
    <definedName name="QL18CLBC" localSheetId="1">#REF!</definedName>
    <definedName name="QL18CLBC">#REF!</definedName>
    <definedName name="QL18conlai" localSheetId="0">#REF!</definedName>
    <definedName name="QL18conlai" localSheetId="1">#REF!</definedName>
    <definedName name="QL18conlai">#REF!</definedName>
    <definedName name="qlcan" localSheetId="0">#REF!</definedName>
    <definedName name="qlcan" localSheetId="1">#REF!</definedName>
    <definedName name="qlcan">#REF!</definedName>
    <definedName name="qp" localSheetId="0">#REF!</definedName>
    <definedName name="qp" localSheetId="1">#REF!</definedName>
    <definedName name="qp">#REF!</definedName>
    <definedName name="QQ" localSheetId="0" hidden="1">{"'Sheet1'!$L$16"}</definedName>
    <definedName name="QQ" localSheetId="1" hidden="1">{"'Sheet1'!$L$16"}</definedName>
    <definedName name="QQ" localSheetId="11" hidden="1">{"'Sheet1'!$L$16"}</definedName>
    <definedName name="QQ" localSheetId="14" hidden="1">{"'Sheet1'!$L$16"}</definedName>
    <definedName name="QQ" localSheetId="15" hidden="1">{"'Sheet1'!$L$16"}</definedName>
    <definedName name="QQ" localSheetId="16" hidden="1">{"'Sheet1'!$L$16"}</definedName>
    <definedName name="QQ" localSheetId="17" hidden="1">{"'Sheet1'!$L$16"}</definedName>
    <definedName name="QQ" localSheetId="18" hidden="1">{"'Sheet1'!$L$16"}</definedName>
    <definedName name="QQ" localSheetId="19" hidden="1">{"'Sheet1'!$L$16"}</definedName>
    <definedName name="QQ" hidden="1">{"'Sheet1'!$L$16"}</definedName>
    <definedName name="qtdm" localSheetId="0">#REF!</definedName>
    <definedName name="qtdm" localSheetId="1">#REF!</definedName>
    <definedName name="qtdm">#REF!</definedName>
    <definedName name="qtinh" localSheetId="0">#REF!</definedName>
    <definedName name="qtinh" localSheetId="1">#REF!</definedName>
    <definedName name="qtinh">#REF!</definedName>
    <definedName name="qtrwey" localSheetId="0" hidden="1">{"'Sheet1'!$L$16"}</definedName>
    <definedName name="qtrwey" localSheetId="1" hidden="1">{"'Sheet1'!$L$16"}</definedName>
    <definedName name="qtrwey" localSheetId="7" hidden="1">{"'Sheet1'!$L$16"}</definedName>
    <definedName name="qtrwey" localSheetId="8" hidden="1">{"'Sheet1'!$L$16"}</definedName>
    <definedName name="qtrwey" localSheetId="11" hidden="1">{"'Sheet1'!$L$16"}</definedName>
    <definedName name="qtrwey" localSheetId="14" hidden="1">{"'Sheet1'!$L$16"}</definedName>
    <definedName name="qtrwey" localSheetId="15" hidden="1">{"'Sheet1'!$L$16"}</definedName>
    <definedName name="qtrwey" localSheetId="16" hidden="1">{"'Sheet1'!$L$16"}</definedName>
    <definedName name="qtrwey" localSheetId="17" hidden="1">{"'Sheet1'!$L$16"}</definedName>
    <definedName name="qtrwey" localSheetId="18" hidden="1">{"'Sheet1'!$L$16"}</definedName>
    <definedName name="qtrwey" localSheetId="19" hidden="1">{"'Sheet1'!$L$16"}</definedName>
    <definedName name="qtrwey" hidden="1">{"'Sheet1'!$L$16"}</definedName>
    <definedName name="QTY" localSheetId="0">#REF!</definedName>
    <definedName name="QTY" localSheetId="1">#REF!</definedName>
    <definedName name="QTY">#REF!</definedName>
    <definedName name="qu" localSheetId="0">#REF!</definedName>
    <definedName name="qu" localSheetId="1">#REF!</definedName>
    <definedName name="qu">#REF!</definedName>
    <definedName name="quan.P12" localSheetId="0" hidden="1">{"'Sheet1'!$L$16"}</definedName>
    <definedName name="quan.P12" localSheetId="1" hidden="1">{"'Sheet1'!$L$16"}</definedName>
    <definedName name="quan.P12" localSheetId="7" hidden="1">{"'Sheet1'!$L$16"}</definedName>
    <definedName name="quan.P12" localSheetId="8" hidden="1">{"'Sheet1'!$L$16"}</definedName>
    <definedName name="quan.P12" localSheetId="11" hidden="1">{"'Sheet1'!$L$16"}</definedName>
    <definedName name="quan.P12" localSheetId="14" hidden="1">{"'Sheet1'!$L$16"}</definedName>
    <definedName name="quan.P12" localSheetId="15" hidden="1">{"'Sheet1'!$L$16"}</definedName>
    <definedName name="quan.P12" localSheetId="16" hidden="1">{"'Sheet1'!$L$16"}</definedName>
    <definedName name="quan.P12" localSheetId="17" hidden="1">{"'Sheet1'!$L$16"}</definedName>
    <definedName name="quan.P12" localSheetId="18" hidden="1">{"'Sheet1'!$L$16"}</definedName>
    <definedName name="quan.P12" localSheetId="19" hidden="1">{"'Sheet1'!$L$16"}</definedName>
    <definedName name="quan.P12" hidden="1">{"'Sheet1'!$L$16"}</definedName>
    <definedName name="Quảng_Bình" localSheetId="0">#REF!</definedName>
    <definedName name="Quảng_Bình" localSheetId="1">#REF!</definedName>
    <definedName name="Quảng_Bình">#REF!</definedName>
    <definedName name="Quảng_Nam" localSheetId="0">#REF!</definedName>
    <definedName name="Quảng_Nam" localSheetId="1">#REF!</definedName>
    <definedName name="Quảng_Nam">#REF!</definedName>
    <definedName name="Quảng_Ngãi" localSheetId="0">#REF!</definedName>
    <definedName name="Quảng_Ngãi" localSheetId="1">#REF!</definedName>
    <definedName name="Quảng_Ngãi">#REF!</definedName>
    <definedName name="Quảng_Ninh" localSheetId="0">#REF!</definedName>
    <definedName name="Quảng_Ninh" localSheetId="1">#REF!</definedName>
    <definedName name="Quảng_Ninh">#REF!</definedName>
    <definedName name="Quantities" localSheetId="0">#REF!</definedName>
    <definedName name="Quantities" localSheetId="1">#REF!</definedName>
    <definedName name="Quantities">#REF!</definedName>
    <definedName name="quoan" localSheetId="0" hidden="1">{"'Sheet1'!$L$16"}</definedName>
    <definedName name="quoan" localSheetId="1" hidden="1">{"'Sheet1'!$L$16"}</definedName>
    <definedName name="quoan" localSheetId="11" hidden="1">{"'Sheet1'!$L$16"}</definedName>
    <definedName name="quoan" localSheetId="14" hidden="1">{"'Sheet1'!$L$16"}</definedName>
    <definedName name="quoan" localSheetId="15" hidden="1">{"'Sheet1'!$L$16"}</definedName>
    <definedName name="quoan" localSheetId="16" hidden="1">{"'Sheet1'!$L$16"}</definedName>
    <definedName name="quoan" localSheetId="17" hidden="1">{"'Sheet1'!$L$16"}</definedName>
    <definedName name="quoan" localSheetId="18" hidden="1">{"'Sheet1'!$L$16"}</definedName>
    <definedName name="quoan" localSheetId="19" hidden="1">{"'Sheet1'!$L$16"}</definedName>
    <definedName name="quoan" hidden="1">{"'Sheet1'!$L$16"}</definedName>
    <definedName name="quy" localSheetId="0" hidden="1">{"'Sheet1'!$L$16"}</definedName>
    <definedName name="quy" localSheetId="1" hidden="1">{"'Sheet1'!$L$16"}</definedName>
    <definedName name="quy" localSheetId="7" hidden="1">{"'Sheet1'!$L$16"}</definedName>
    <definedName name="quy" localSheetId="8" hidden="1">{"'Sheet1'!$L$16"}</definedName>
    <definedName name="quy" localSheetId="11" hidden="1">{"'Sheet1'!$L$16"}</definedName>
    <definedName name="QUY" localSheetId="14">BlankMacro1</definedName>
    <definedName name="quy" localSheetId="19" hidden="1">{"'Sheet1'!$L$16"}</definedName>
    <definedName name="quy" hidden="1">{"'Sheet1'!$L$16"}</definedName>
    <definedName name="QUY.1" localSheetId="0">#REF!</definedName>
    <definedName name="QUY.1" localSheetId="1">#REF!</definedName>
    <definedName name="QUY.1" localSheetId="14">#REF!</definedName>
    <definedName name="QUY.1">#REF!</definedName>
    <definedName name="qwerr" localSheetId="0" hidden="1">{#N/A,#N/A,FALSE,"Chung"}</definedName>
    <definedName name="qwerr" localSheetId="1" hidden="1">{#N/A,#N/A,FALSE,"Chung"}</definedName>
    <definedName name="qwerr" localSheetId="7" hidden="1">{#N/A,#N/A,FALSE,"Chung"}</definedName>
    <definedName name="qwerr" localSheetId="8" hidden="1">{#N/A,#N/A,FALSE,"Chung"}</definedName>
    <definedName name="qwerr" localSheetId="11" hidden="1">{#N/A,#N/A,FALSE,"Chung"}</definedName>
    <definedName name="qwerr" localSheetId="14" hidden="1">{#N/A,#N/A,FALSE,"Chung"}</definedName>
    <definedName name="qwerr" localSheetId="15" hidden="1">{#N/A,#N/A,FALSE,"Chung"}</definedName>
    <definedName name="qwerr" localSheetId="16" hidden="1">{#N/A,#N/A,FALSE,"Chung"}</definedName>
    <definedName name="qwerr" localSheetId="17" hidden="1">{#N/A,#N/A,FALSE,"Chung"}</definedName>
    <definedName name="qwerr" localSheetId="18" hidden="1">{#N/A,#N/A,FALSE,"Chung"}</definedName>
    <definedName name="qwerr" localSheetId="19" hidden="1">{#N/A,#N/A,FALSE,"Chung"}</definedName>
    <definedName name="qwerr" hidden="1">{#N/A,#N/A,FALSE,"Chung"}</definedName>
    <definedName name="qx" localSheetId="0">#REF!</definedName>
    <definedName name="qx" localSheetId="1">#REF!</definedName>
    <definedName name="qx" localSheetId="11">#REF!</definedName>
    <definedName name="qx">#REF!</definedName>
    <definedName name="qx0" localSheetId="0">#REF!</definedName>
    <definedName name="qx0" localSheetId="1">#REF!</definedName>
    <definedName name="qx0" localSheetId="11">#REF!</definedName>
    <definedName name="qx0">#REF!</definedName>
    <definedName name="qy" localSheetId="0">#REF!</definedName>
    <definedName name="qy" localSheetId="1">#REF!</definedName>
    <definedName name="qy" localSheetId="11">#REF!</definedName>
    <definedName name="qy">#REF!</definedName>
    <definedName name="r_" localSheetId="0">#REF!</definedName>
    <definedName name="r_" localSheetId="1">#REF!</definedName>
    <definedName name="r_">#REF!</definedName>
    <definedName name="R_mong" localSheetId="0">#REF!</definedName>
    <definedName name="R_mong" localSheetId="1">#REF!</definedName>
    <definedName name="R_mong">#REF!</definedName>
    <definedName name="Ra">2100</definedName>
    <definedName name="Ra_" localSheetId="0">#REF!</definedName>
    <definedName name="Ra_" localSheetId="1">#REF!</definedName>
    <definedName name="Ra_" localSheetId="11">#REF!</definedName>
    <definedName name="Ra_">#REF!</definedName>
    <definedName name="ra11p" localSheetId="0">#REF!</definedName>
    <definedName name="ra11p" localSheetId="1">#REF!</definedName>
    <definedName name="ra11p" localSheetId="11">#REF!</definedName>
    <definedName name="ra11p">#REF!</definedName>
    <definedName name="ra13p" localSheetId="0">#REF!</definedName>
    <definedName name="ra13p" localSheetId="1">#REF!</definedName>
    <definedName name="ra13p" localSheetId="11">#REF!</definedName>
    <definedName name="ra13p">#REF!</definedName>
    <definedName name="rack1" localSheetId="0">#REF!</definedName>
    <definedName name="rack1" localSheetId="1">#REF!</definedName>
    <definedName name="rack1">#REF!</definedName>
    <definedName name="rack2" localSheetId="0">#REF!</definedName>
    <definedName name="rack2" localSheetId="1">#REF!</definedName>
    <definedName name="rack2">#REF!</definedName>
    <definedName name="rack3" localSheetId="0">#REF!</definedName>
    <definedName name="rack3" localSheetId="1">#REF!</definedName>
    <definedName name="rack3">#REF!</definedName>
    <definedName name="rack4" localSheetId="0">#REF!</definedName>
    <definedName name="rack4" localSheetId="1">#REF!</definedName>
    <definedName name="rack4">#REF!</definedName>
    <definedName name="Racot" localSheetId="0">#REF!</definedName>
    <definedName name="Racot" localSheetId="1">#REF!</definedName>
    <definedName name="Racot">#REF!</definedName>
    <definedName name="rad" localSheetId="0">#REF!</definedName>
    <definedName name="rad" localSheetId="1">#REF!</definedName>
    <definedName name="rad">#REF!</definedName>
    <definedName name="Radam" localSheetId="0">#REF!</definedName>
    <definedName name="Radam" localSheetId="1">#REF!</definedName>
    <definedName name="Radam">#REF!</definedName>
    <definedName name="RAFT" localSheetId="0">#REF!</definedName>
    <definedName name="RAFT" localSheetId="1">#REF!</definedName>
    <definedName name="RAFT">#REF!</definedName>
    <definedName name="raiasphalt100" localSheetId="11">#REF!</definedName>
    <definedName name="raiasphalt100">'[2]R&amp;P'!$G$297</definedName>
    <definedName name="raiasphalt65" localSheetId="11">#REF!</definedName>
    <definedName name="raiasphalt65">'[2]R&amp;P'!$G$296</definedName>
    <definedName name="raicp">#N/A</definedName>
    <definedName name="rain.." localSheetId="0">#REF!</definedName>
    <definedName name="rain.." localSheetId="1">#REF!</definedName>
    <definedName name="rain.." localSheetId="11">#REF!</definedName>
    <definedName name="rain..">#REF!</definedName>
    <definedName name="rate">14000</definedName>
    <definedName name="ray">#N/A</definedName>
    <definedName name="raypb43" localSheetId="11">#REF!</definedName>
    <definedName name="raypb43">'[2]R&amp;P'!$G$58</definedName>
    <definedName name="RBL" localSheetId="0">#REF!</definedName>
    <definedName name="RBL" localSheetId="1">#REF!</definedName>
    <definedName name="RBL" localSheetId="11">#REF!</definedName>
    <definedName name="RBL">#REF!</definedName>
    <definedName name="RBOHT" localSheetId="0">#REF!</definedName>
    <definedName name="RBOHT" localSheetId="1">#REF!</definedName>
    <definedName name="RBOHT" localSheetId="11">#REF!</definedName>
    <definedName name="RBOHT">#REF!</definedName>
    <definedName name="RBOSHT" localSheetId="0">#REF!</definedName>
    <definedName name="RBOSHT" localSheetId="1">#REF!</definedName>
    <definedName name="RBOSHT">#REF!</definedName>
    <definedName name="RBSHT" localSheetId="0">#REF!</definedName>
    <definedName name="RBSHT" localSheetId="1">#REF!</definedName>
    <definedName name="RBSHT">#REF!</definedName>
    <definedName name="Rc_" localSheetId="0">#REF!</definedName>
    <definedName name="Rc_" localSheetId="1">#REF!</definedName>
    <definedName name="Rc_">#REF!</definedName>
    <definedName name="RC_frame" localSheetId="0">#REF!</definedName>
    <definedName name="RC_frame" localSheetId="1">#REF!</definedName>
    <definedName name="RC_frame">#REF!</definedName>
    <definedName name="RCArea" localSheetId="0" hidden="1">#REF!</definedName>
    <definedName name="RCArea" localSheetId="1" hidden="1">#REF!</definedName>
    <definedName name="RCArea" localSheetId="15" hidden="1">#REF!</definedName>
    <definedName name="RCArea" localSheetId="17" hidden="1">#REF!</definedName>
    <definedName name="RCArea" localSheetId="18" hidden="1">#REF!</definedName>
    <definedName name="RCArea" hidden="1">#REF!</definedName>
    <definedName name="Rcc" localSheetId="0">#REF!</definedName>
    <definedName name="Rcc" localSheetId="1">#REF!</definedName>
    <definedName name="Rcc">#REF!</definedName>
    <definedName name="re" localSheetId="0" hidden="1">{"'Sheet1'!$L$16"}</definedName>
    <definedName name="re" localSheetId="1" hidden="1">{"'Sheet1'!$L$16"}</definedName>
    <definedName name="re" localSheetId="11" hidden="1">{"'Sheet1'!$L$16"}</definedName>
    <definedName name="re" localSheetId="14" hidden="1">{"'Sheet1'!$L$16"}</definedName>
    <definedName name="re" localSheetId="15" hidden="1">{"'Sheet1'!$L$16"}</definedName>
    <definedName name="re" localSheetId="16" hidden="1">{"'Sheet1'!$L$16"}</definedName>
    <definedName name="re" localSheetId="17" hidden="1">{"'Sheet1'!$L$16"}</definedName>
    <definedName name="re" localSheetId="18" hidden="1">{"'Sheet1'!$L$16"}</definedName>
    <definedName name="re" localSheetId="19" hidden="1">{"'Sheet1'!$L$16"}</definedName>
    <definedName name="re" hidden="1">{"'Sheet1'!$L$16"}</definedName>
    <definedName name="_xlnm.Recorder" localSheetId="0">#REF!</definedName>
    <definedName name="_xlnm.Recorder" localSheetId="1">#REF!</definedName>
    <definedName name="_xlnm.Recorder" localSheetId="14">#REF!</definedName>
    <definedName name="_xlnm.Recorder" localSheetId="19">#REF!</definedName>
    <definedName name="_xlnm.Recorder">#REF!</definedName>
    <definedName name="RECOUT">#N/A</definedName>
    <definedName name="Region" localSheetId="0">#REF!</definedName>
    <definedName name="Region" localSheetId="1">#REF!</definedName>
    <definedName name="Region" localSheetId="11">#REF!</definedName>
    <definedName name="Region">#REF!</definedName>
    <definedName name="relay" localSheetId="0">#REF!</definedName>
    <definedName name="relay" localSheetId="1">#REF!</definedName>
    <definedName name="relay" localSheetId="11">#REF!</definedName>
    <definedName name="relay">#REF!</definedName>
    <definedName name="REP" localSheetId="0">#REF!</definedName>
    <definedName name="REP" localSheetId="1">#REF!</definedName>
    <definedName name="REP" localSheetId="11">#REF!</definedName>
    <definedName name="REP">#REF!</definedName>
    <definedName name="RF" localSheetId="0">#REF!</definedName>
    <definedName name="RF" localSheetId="1">#REF!</definedName>
    <definedName name="RF">#REF!</definedName>
    <definedName name="Rfa" localSheetId="0">#REF!</definedName>
    <definedName name="Rfa" localSheetId="1">#REF!</definedName>
    <definedName name="Rfa">#REF!</definedName>
    <definedName name="Rfn" localSheetId="0">#REF!</definedName>
    <definedName name="Rfn" localSheetId="1">#REF!</definedName>
    <definedName name="Rfn">#REF!</definedName>
    <definedName name="RFP003A" localSheetId="0">#REF!</definedName>
    <definedName name="RFP003A" localSheetId="1">#REF!</definedName>
    <definedName name="RFP003A">#REF!</definedName>
    <definedName name="RFP003B" localSheetId="0">#REF!</definedName>
    <definedName name="RFP003B" localSheetId="1">#REF!</definedName>
    <definedName name="RFP003B">#REF!</definedName>
    <definedName name="RFP003C" localSheetId="0">#REF!</definedName>
    <definedName name="RFP003C" localSheetId="1">#REF!</definedName>
    <definedName name="RFP003C">#REF!</definedName>
    <definedName name="RFP003D" localSheetId="0">#REF!</definedName>
    <definedName name="RFP003D" localSheetId="1">#REF!</definedName>
    <definedName name="RFP003D">#REF!</definedName>
    <definedName name="RFP003E" localSheetId="0">#REF!</definedName>
    <definedName name="RFP003E" localSheetId="1">#REF!</definedName>
    <definedName name="RFP003E">#REF!</definedName>
    <definedName name="RFP003F" localSheetId="0">#REF!</definedName>
    <definedName name="RFP003F" localSheetId="1">#REF!</definedName>
    <definedName name="RFP003F">#REF!</definedName>
    <definedName name="RGHGSD" localSheetId="0" hidden="1">{"'Sheet1'!$L$16"}</definedName>
    <definedName name="RGHGSD" localSheetId="1" hidden="1">{"'Sheet1'!$L$16"}</definedName>
    <definedName name="RGHGSD" localSheetId="7" hidden="1">{"'Sheet1'!$L$16"}</definedName>
    <definedName name="RGHGSD" localSheetId="8" hidden="1">{"'Sheet1'!$L$16"}</definedName>
    <definedName name="RGHGSD" localSheetId="11" hidden="1">{"'Sheet1'!$L$16"}</definedName>
    <definedName name="RGHGSD" localSheetId="14" hidden="1">{"'Sheet1'!$L$16"}</definedName>
    <definedName name="RGHGSD" localSheetId="15" hidden="1">{"'Sheet1'!$L$16"}</definedName>
    <definedName name="RGHGSD" localSheetId="16" hidden="1">{"'Sheet1'!$L$16"}</definedName>
    <definedName name="RGHGSD" localSheetId="17" hidden="1">{"'Sheet1'!$L$16"}</definedName>
    <definedName name="RGHGSD" localSheetId="18" hidden="1">{"'Sheet1'!$L$16"}</definedName>
    <definedName name="RGHGSD" localSheetId="19" hidden="1">{"'Sheet1'!$L$16"}</definedName>
    <definedName name="RGHGSD" hidden="1">{"'Sheet1'!$L$16"}</definedName>
    <definedName name="Rhh" localSheetId="0">#REF!</definedName>
    <definedName name="Rhh" localSheetId="1">#REF!</definedName>
    <definedName name="Rhh">#REF!</definedName>
    <definedName name="Rhm" localSheetId="0">#REF!</definedName>
    <definedName name="Rhm" localSheetId="1">#REF!</definedName>
    <definedName name="Rhm">#REF!</definedName>
    <definedName name="RHSHT" localSheetId="0">#REF!</definedName>
    <definedName name="RHSHT" localSheetId="1">#REF!</definedName>
    <definedName name="RHSHT">#REF!</definedName>
    <definedName name="River" localSheetId="0">#REF!</definedName>
    <definedName name="River" localSheetId="1">#REF!</definedName>
    <definedName name="River">#REF!</definedName>
    <definedName name="River_Code" localSheetId="0">#REF!</definedName>
    <definedName name="River_Code" localSheetId="1">#REF!</definedName>
    <definedName name="River_Code">#REF!</definedName>
    <definedName name="rk">#N/A</definedName>
    <definedName name="Rmm" localSheetId="0">#REF!</definedName>
    <definedName name="Rmm" localSheetId="1">#REF!</definedName>
    <definedName name="Rmm" localSheetId="11">#REF!</definedName>
    <definedName name="Rmm">#REF!</definedName>
    <definedName name="RMSHT" localSheetId="0">#REF!</definedName>
    <definedName name="RMSHT" localSheetId="1">#REF!</definedName>
    <definedName name="RMSHT" localSheetId="11">#REF!</definedName>
    <definedName name="RMSHT">#REF!</definedName>
    <definedName name="Rn">90</definedName>
    <definedName name="Rncot" localSheetId="0">#REF!</definedName>
    <definedName name="Rncot" localSheetId="1">#REF!</definedName>
    <definedName name="Rncot" localSheetId="11">#REF!</definedName>
    <definedName name="Rncot">#REF!</definedName>
    <definedName name="Rndam" localSheetId="0">#REF!</definedName>
    <definedName name="Rndam" localSheetId="1">#REF!</definedName>
    <definedName name="Rndam" localSheetId="11">#REF!</definedName>
    <definedName name="Rndam">#REF!</definedName>
    <definedName name="Ro" localSheetId="0">#REF!</definedName>
    <definedName name="Ro" localSheetId="1">#REF!</definedName>
    <definedName name="Ro" localSheetId="11">#REF!</definedName>
    <definedName name="Ro">#REF!</definedName>
    <definedName name="Road_Code" localSheetId="0">#REF!</definedName>
    <definedName name="Road_Code" localSheetId="1">#REF!</definedName>
    <definedName name="Road_Code">#REF!</definedName>
    <definedName name="Road_Name" localSheetId="0">#REF!</definedName>
    <definedName name="Road_Name" localSheetId="1">#REF!</definedName>
    <definedName name="Road_Name">#REF!</definedName>
    <definedName name="RoadNo_373" localSheetId="0">#REF!</definedName>
    <definedName name="RoadNo_373" localSheetId="1">#REF!</definedName>
    <definedName name="RoadNo_373">#REF!</definedName>
    <definedName name="rod" localSheetId="0">#REF!</definedName>
    <definedName name="rod" localSheetId="1">#REF!</definedName>
    <definedName name="rod">#REF!</definedName>
    <definedName name="rong1" localSheetId="0">#REF!</definedName>
    <definedName name="rong1" localSheetId="1">#REF!</definedName>
    <definedName name="rong1">#REF!</definedName>
    <definedName name="rong2" localSheetId="0">#REF!</definedName>
    <definedName name="rong2" localSheetId="1">#REF!</definedName>
    <definedName name="rong2">#REF!</definedName>
    <definedName name="rong3" localSheetId="0">#REF!</definedName>
    <definedName name="rong3" localSheetId="1">#REF!</definedName>
    <definedName name="rong3">#REF!</definedName>
    <definedName name="rong4" localSheetId="0">#REF!</definedName>
    <definedName name="rong4" localSheetId="1">#REF!</definedName>
    <definedName name="rong4">#REF!</definedName>
    <definedName name="rong5" localSheetId="0">#REF!</definedName>
    <definedName name="rong5" localSheetId="1">#REF!</definedName>
    <definedName name="rong5">#REF!</definedName>
    <definedName name="rong6" localSheetId="0">#REF!</definedName>
    <definedName name="rong6" localSheetId="1">#REF!</definedName>
    <definedName name="rong6">#REF!</definedName>
    <definedName name="room20kv" localSheetId="0">#REF!</definedName>
    <definedName name="room20kv" localSheetId="1">#REF!</definedName>
    <definedName name="room20kv">#REF!</definedName>
    <definedName name="Rpp" localSheetId="0">#REF!</definedName>
    <definedName name="Rpp" localSheetId="1">#REF!</definedName>
    <definedName name="Rpp">#REF!</definedName>
    <definedName name="rps" localSheetId="0">#REF!</definedName>
    <definedName name="rps" localSheetId="1">#REF!</definedName>
    <definedName name="rps">#REF!</definedName>
    <definedName name="rr" localSheetId="0">{"doi chieu doanh thhu.xls","sua 1 (4doan da).xls","KLDaMoCoi169.170000.xls"}</definedName>
    <definedName name="rr" localSheetId="1">{"doi chieu doanh thhu.xls","sua 1 (4doan da).xls","KLDaMoCoi169.170000.xls"}</definedName>
    <definedName name="rr" localSheetId="11">{"doi chieu doanh thhu.xls","sua 1 (4doan da).xls","KLDaMoCoi169.170000.xls"}</definedName>
    <definedName name="rr" localSheetId="14">{"doi chieu doanh thhu.xls","sua 1 (4doan da).xls","KLDaMoCoi169.170000.xls"}</definedName>
    <definedName name="rr" localSheetId="19">{"doi chieu doanh thhu.xls","sua 1 (4doan da).xls","KLDaMoCoi169.170000.xls"}</definedName>
    <definedName name="rr">{"doi chieu doanh thhu.xls","sua 1 (4doan da).xls","KLDaMoCoi169.170000.xls"}</definedName>
    <definedName name="Rrpo" localSheetId="0">#REF!</definedName>
    <definedName name="Rrpo" localSheetId="1">#REF!</definedName>
    <definedName name="Rrpo" localSheetId="11">#REF!</definedName>
    <definedName name="Rrpo">#REF!</definedName>
    <definedName name="rrtr" localSheetId="0">#REF!</definedName>
    <definedName name="rrtr" localSheetId="1">#REF!</definedName>
    <definedName name="rrtr" localSheetId="11">#REF!</definedName>
    <definedName name="rrtr">#REF!</definedName>
    <definedName name="rs" localSheetId="0">#REF!</definedName>
    <definedName name="rs" localSheetId="1">#REF!</definedName>
    <definedName name="rs" localSheetId="11">#REF!</definedName>
    <definedName name="rs">#REF!</definedName>
    <definedName name="rs_" localSheetId="0">#REF!</definedName>
    <definedName name="rs_" localSheetId="1">#REF!</definedName>
    <definedName name="rs_">#REF!</definedName>
    <definedName name="rtr" localSheetId="0" hidden="1">{"'Sheet1'!$L$16"}</definedName>
    <definedName name="rtr" localSheetId="1" hidden="1">{"'Sheet1'!$L$16"}</definedName>
    <definedName name="rtr" localSheetId="7" hidden="1">{"'Sheet1'!$L$16"}</definedName>
    <definedName name="rtr" localSheetId="8" hidden="1">{"'Sheet1'!$L$16"}</definedName>
    <definedName name="rtr" localSheetId="11" hidden="1">{"'Sheet1'!$L$16"}</definedName>
    <definedName name="rtr" localSheetId="14" hidden="1">{"'Sheet1'!$L$16"}</definedName>
    <definedName name="rtr" localSheetId="15" hidden="1">{"'Sheet1'!$L$16"}</definedName>
    <definedName name="rtr" localSheetId="16" hidden="1">{"'Sheet1'!$L$16"}</definedName>
    <definedName name="rtr" localSheetId="17" hidden="1">{"'Sheet1'!$L$16"}</definedName>
    <definedName name="rtr" localSheetId="18" hidden="1">{"'Sheet1'!$L$16"}</definedName>
    <definedName name="rtr" localSheetId="19" hidden="1">{"'Sheet1'!$L$16"}</definedName>
    <definedName name="rtr" hidden="1">{"'Sheet1'!$L$16"}</definedName>
    <definedName name="ruu" localSheetId="0">#REF!</definedName>
    <definedName name="ruu" localSheetId="1">#REF!</definedName>
    <definedName name="ruu">#REF!</definedName>
    <definedName name="ruv" localSheetId="0">#REF!</definedName>
    <definedName name="ruv" localSheetId="1">#REF!</definedName>
    <definedName name="ruv">#REF!</definedName>
    <definedName name="ruw" localSheetId="0">#REF!</definedName>
    <definedName name="ruw" localSheetId="1">#REF!</definedName>
    <definedName name="ruw">#REF!</definedName>
    <definedName name="rvu" localSheetId="0">#REF!</definedName>
    <definedName name="rvu" localSheetId="1">#REF!</definedName>
    <definedName name="rvu">#REF!</definedName>
    <definedName name="rvv" localSheetId="0">#REF!</definedName>
    <definedName name="rvv" localSheetId="1">#REF!</definedName>
    <definedName name="rvv">#REF!</definedName>
    <definedName name="rvw" localSheetId="0">#REF!</definedName>
    <definedName name="rvw" localSheetId="1">#REF!</definedName>
    <definedName name="rvw">#REF!</definedName>
    <definedName name="rwu" localSheetId="0">#REF!</definedName>
    <definedName name="rwu" localSheetId="1">#REF!</definedName>
    <definedName name="rwu">#REF!</definedName>
    <definedName name="rwv" localSheetId="0">#REF!</definedName>
    <definedName name="rwv" localSheetId="1">#REF!</definedName>
    <definedName name="rwv">#REF!</definedName>
    <definedName name="rww" localSheetId="0">#REF!</definedName>
    <definedName name="rww" localSheetId="1">#REF!</definedName>
    <definedName name="rww">#REF!</definedName>
    <definedName name="s" localSheetId="0">{"'Sheet1'!$L$16"}</definedName>
    <definedName name="s" localSheetId="1">{"'Sheet1'!$L$16"}</definedName>
    <definedName name="s" localSheetId="11">{"'Sheet1'!$L$16"}</definedName>
    <definedName name="s" localSheetId="14">{"'Sheet1'!$L$16"}</definedName>
    <definedName name="s" localSheetId="19">{"'Sheet1'!$L$16"}</definedName>
    <definedName name="s">{"'Sheet1'!$L$16"}</definedName>
    <definedName name="s." localSheetId="0">#REF!</definedName>
    <definedName name="s." localSheetId="1">#REF!</definedName>
    <definedName name="s.">#REF!</definedName>
    <definedName name="S.dinh">640</definedName>
    <definedName name="S_" localSheetId="0">#REF!</definedName>
    <definedName name="S_" localSheetId="1">#REF!</definedName>
    <definedName name="S_" localSheetId="11">#REF!</definedName>
    <definedName name="S_">#REF!</definedName>
    <definedName name="s1_" localSheetId="0">#REF!</definedName>
    <definedName name="s1_" localSheetId="1">#REF!</definedName>
    <definedName name="s1_" localSheetId="11">#REF!</definedName>
    <definedName name="s1_">#REF!</definedName>
    <definedName name="s2_" localSheetId="0">#REF!</definedName>
    <definedName name="s2_" localSheetId="1">#REF!</definedName>
    <definedName name="s2_" localSheetId="11">#REF!</definedName>
    <definedName name="s2_">#REF!</definedName>
    <definedName name="s3_" localSheetId="0">#REF!</definedName>
    <definedName name="s3_" localSheetId="1">#REF!</definedName>
    <definedName name="s3_">#REF!</definedName>
    <definedName name="s4_" localSheetId="0">#REF!</definedName>
    <definedName name="s4_" localSheetId="1">#REF!</definedName>
    <definedName name="s4_">#REF!</definedName>
    <definedName name="salan200" localSheetId="11">#REF!</definedName>
    <definedName name="salan200">'[2]R&amp;P'!$G$391</definedName>
    <definedName name="salan400" localSheetId="11">#REF!</definedName>
    <definedName name="salan400">'[2]R&amp;P'!$G$392</definedName>
    <definedName name="san" localSheetId="0">#REF!</definedName>
    <definedName name="san" localSheetId="1">#REF!</definedName>
    <definedName name="san" localSheetId="11">#REF!</definedName>
    <definedName name="san">#REF!</definedName>
    <definedName name="sand" localSheetId="0">#REF!</definedName>
    <definedName name="sand" localSheetId="1">#REF!</definedName>
    <definedName name="sand">#REF!</definedName>
    <definedName name="sangbentonite">#N/A</definedName>
    <definedName name="sas" localSheetId="0" hidden="1">{"'Sheet1'!$L$16"}</definedName>
    <definedName name="sas" localSheetId="1" hidden="1">{"'Sheet1'!$L$16"}</definedName>
    <definedName name="sas" localSheetId="11" hidden="1">{"'Sheet1'!$L$16"}</definedName>
    <definedName name="sas" localSheetId="14" hidden="1">{"'Sheet1'!$L$16"}</definedName>
    <definedName name="sas" localSheetId="15" hidden="1">{"'Sheet1'!$L$16"}</definedName>
    <definedName name="sas" localSheetId="16" hidden="1">{"'Sheet1'!$L$16"}</definedName>
    <definedName name="sas" localSheetId="17" hidden="1">{"'Sheet1'!$L$16"}</definedName>
    <definedName name="sas" localSheetId="18" hidden="1">{"'Sheet1'!$L$16"}</definedName>
    <definedName name="sas" localSheetId="19" hidden="1">{"'Sheet1'!$L$16"}</definedName>
    <definedName name="sas" hidden="1">{"'Sheet1'!$L$16"}</definedName>
    <definedName name="Sbc" localSheetId="0">#REF!</definedName>
    <definedName name="Sbc" localSheetId="1">#REF!</definedName>
    <definedName name="Sbc">#REF!</definedName>
    <definedName name="scao98" localSheetId="0">#REF!</definedName>
    <definedName name="scao98" localSheetId="1">#REF!</definedName>
    <definedName name="scao98">#REF!</definedName>
    <definedName name="SCCR" localSheetId="0">#REF!</definedName>
    <definedName name="SCCR" localSheetId="1">#REF!</definedName>
    <definedName name="SCCR">#REF!</definedName>
    <definedName name="SCDT" localSheetId="0">#REF!</definedName>
    <definedName name="SCDT" localSheetId="1">#REF!</definedName>
    <definedName name="SCDT">#REF!</definedName>
    <definedName name="SCH" localSheetId="0">#REF!</definedName>
    <definedName name="SCH" localSheetId="1">#REF!</definedName>
    <definedName name="SCH">#REF!</definedName>
    <definedName name="SCHUYEN" localSheetId="0">#REF!</definedName>
    <definedName name="SCHUYEN" localSheetId="1">#REF!</definedName>
    <definedName name="SCHUYEN">#REF!</definedName>
    <definedName name="SCT" localSheetId="0">#REF!</definedName>
    <definedName name="SCT" localSheetId="1">#REF!</definedName>
    <definedName name="SCT">#REF!</definedName>
    <definedName name="SCT_BKTC" localSheetId="0">#REF!</definedName>
    <definedName name="SCT_BKTC" localSheetId="1">#REF!</definedName>
    <definedName name="SCT_BKTC">#REF!</definedName>
    <definedName name="sd1p" localSheetId="0">#REF!</definedName>
    <definedName name="sd1p" localSheetId="1">#REF!</definedName>
    <definedName name="sd1p">#REF!</definedName>
    <definedName name="sd3p" localSheetId="0">#REF!</definedName>
    <definedName name="sd3p" localSheetId="1">#REF!</definedName>
    <definedName name="sd3p">#REF!</definedName>
    <definedName name="SDA" localSheetId="11">#REF!</definedName>
    <definedName name="SDA" localSheetId="14">#REF!</definedName>
    <definedName name="SDA" localSheetId="19">#REF!</definedName>
    <definedName name="SDA">[11]NSĐP!$C$14:$C$240</definedName>
    <definedName name="sdbv" localSheetId="0" hidden="1">{"'Sheet1'!$L$16"}</definedName>
    <definedName name="sdbv" localSheetId="1" hidden="1">{"'Sheet1'!$L$16"}</definedName>
    <definedName name="sdbv" localSheetId="11" hidden="1">{"'Sheet1'!$L$16"}</definedName>
    <definedName name="sdbv" localSheetId="14" hidden="1">{"'Sheet1'!$L$16"}</definedName>
    <definedName name="sdbv" localSheetId="15" hidden="1">{"'Sheet1'!$L$16"}</definedName>
    <definedName name="sdbv" localSheetId="16" hidden="1">{"'Sheet1'!$L$16"}</definedName>
    <definedName name="sdbv" localSheetId="17" hidden="1">{"'Sheet1'!$L$16"}</definedName>
    <definedName name="sdbv" localSheetId="18" hidden="1">{"'Sheet1'!$L$16"}</definedName>
    <definedName name="sdbv" localSheetId="19" hidden="1">{"'Sheet1'!$L$16"}</definedName>
    <definedName name="sdbv" hidden="1">{"'Sheet1'!$L$16"}</definedName>
    <definedName name="sdfsdfs" localSheetId="0" hidden="1">#REF!</definedName>
    <definedName name="sdfsdfs" localSheetId="1" hidden="1">#REF!</definedName>
    <definedName name="sdfsdfs" localSheetId="17" hidden="1">#REF!</definedName>
    <definedName name="sdfsdfs" localSheetId="18" hidden="1">#REF!</definedName>
    <definedName name="sdfsdfs" hidden="1">#REF!</definedName>
    <definedName name="SDG" localSheetId="0" hidden="1">{"'Sheet1'!$L$16"}</definedName>
    <definedName name="SDG" localSheetId="1" hidden="1">{"'Sheet1'!$L$16"}</definedName>
    <definedName name="SDG" localSheetId="7" hidden="1">{"'Sheet1'!$L$16"}</definedName>
    <definedName name="SDG" localSheetId="8" hidden="1">{"'Sheet1'!$L$16"}</definedName>
    <definedName name="SDG" localSheetId="11" hidden="1">{"'Sheet1'!$L$16"}</definedName>
    <definedName name="SDG" localSheetId="14" hidden="1">{"'Sheet1'!$L$16"}</definedName>
    <definedName name="SDG" localSheetId="15" hidden="1">{"'Sheet1'!$L$16"}</definedName>
    <definedName name="SDG" localSheetId="16" hidden="1">{"'Sheet1'!$L$16"}</definedName>
    <definedName name="SDG" localSheetId="17" hidden="1">{"'Sheet1'!$L$16"}</definedName>
    <definedName name="SDG" localSheetId="18" hidden="1">{"'Sheet1'!$L$16"}</definedName>
    <definedName name="SDG" localSheetId="19" hidden="1">{"'Sheet1'!$L$16"}</definedName>
    <definedName name="SDG" hidden="1">{"'Sheet1'!$L$16"}</definedName>
    <definedName name="sdgfjhfj" localSheetId="0" hidden="1">{"'Sheet1'!$L$16"}</definedName>
    <definedName name="sdgfjhfj" localSheetId="1" hidden="1">{"'Sheet1'!$L$16"}</definedName>
    <definedName name="sdgfjhfj" localSheetId="7" hidden="1">{"'Sheet1'!$L$16"}</definedName>
    <definedName name="sdgfjhfj" localSheetId="8" hidden="1">{"'Sheet1'!$L$16"}</definedName>
    <definedName name="sdgfjhfj" localSheetId="11" hidden="1">{"'Sheet1'!$L$16"}</definedName>
    <definedName name="sdgfjhfj" localSheetId="14" hidden="1">{"'Sheet1'!$L$16"}</definedName>
    <definedName name="sdgfjhfj" localSheetId="15" hidden="1">{"'Sheet1'!$L$16"}</definedName>
    <definedName name="sdgfjhfj" localSheetId="16" hidden="1">{"'Sheet1'!$L$16"}</definedName>
    <definedName name="sdgfjhfj" localSheetId="17" hidden="1">{"'Sheet1'!$L$16"}</definedName>
    <definedName name="sdgfjhfj" localSheetId="18" hidden="1">{"'Sheet1'!$L$16"}</definedName>
    <definedName name="sdgfjhfj" localSheetId="19" hidden="1">{"'Sheet1'!$L$16"}</definedName>
    <definedName name="sdgfjhfj" hidden="1">{"'Sheet1'!$L$16"}</definedName>
    <definedName name="SDMONG" localSheetId="0">#REF!</definedName>
    <definedName name="SDMONG" localSheetId="1">#REF!</definedName>
    <definedName name="SDMONG">#REF!</definedName>
    <definedName name="Sdnn" localSheetId="0">#REF!</definedName>
    <definedName name="Sdnn" localSheetId="1">#REF!</definedName>
    <definedName name="Sdnn">#REF!</definedName>
    <definedName name="Sdnt" localSheetId="0">#REF!</definedName>
    <definedName name="Sdnt" localSheetId="1">#REF!</definedName>
    <definedName name="Sdnt">#REF!</definedName>
    <definedName name="sduong" localSheetId="0">#REF!</definedName>
    <definedName name="sduong" localSheetId="1">#REF!</definedName>
    <definedName name="sduong">#REF!</definedName>
    <definedName name="Sè" localSheetId="0">#REF!</definedName>
    <definedName name="Sè" localSheetId="1">#REF!</definedName>
    <definedName name="Sè">#REF!</definedName>
    <definedName name="Seg">#N/A</definedName>
    <definedName name="sencount" localSheetId="11" hidden="1">2</definedName>
    <definedName name="sencount" localSheetId="14" hidden="1">13</definedName>
    <definedName name="sencount" localSheetId="15" hidden="1">2</definedName>
    <definedName name="sencount" hidden="1">13</definedName>
    <definedName name="sf" localSheetId="0" hidden="1">{"'Sheet1'!$L$16"}</definedName>
    <definedName name="sf" localSheetId="1" hidden="1">{"'Sheet1'!$L$16"}</definedName>
    <definedName name="sf" localSheetId="7" hidden="1">{"'Sheet1'!$L$16"}</definedName>
    <definedName name="sf" localSheetId="8" hidden="1">{"'Sheet1'!$L$16"}</definedName>
    <definedName name="sf" localSheetId="11" hidden="1">{"'Sheet1'!$L$16"}</definedName>
    <definedName name="sf" localSheetId="14" hidden="1">{"'Sheet1'!$L$16"}</definedName>
    <definedName name="sf" localSheetId="15" hidden="1">{"'Sheet1'!$L$16"}</definedName>
    <definedName name="sf" localSheetId="16" hidden="1">{"'Sheet1'!$L$16"}</definedName>
    <definedName name="sf" localSheetId="17" hidden="1">{"'Sheet1'!$L$16"}</definedName>
    <definedName name="sf" localSheetId="18" hidden="1">{"'Sheet1'!$L$16"}</definedName>
    <definedName name="sf" localSheetId="19" hidden="1">{"'Sheet1'!$L$16"}</definedName>
    <definedName name="sf" hidden="1">{"'Sheet1'!$L$16"}</definedName>
    <definedName name="sfasf" localSheetId="0" hidden="1">#REF!</definedName>
    <definedName name="sfasf" localSheetId="1" hidden="1">#REF!</definedName>
    <definedName name="sfasf" localSheetId="11" hidden="1">#REF!</definedName>
    <definedName name="sfasf" localSheetId="15" hidden="1">#REF!</definedName>
    <definedName name="sfasf" localSheetId="17" hidden="1">#REF!</definedName>
    <definedName name="sfasf" localSheetId="18" hidden="1">#REF!</definedName>
    <definedName name="sfasf" hidden="1">#REF!</definedName>
    <definedName name="SFL" localSheetId="0">#REF!</definedName>
    <definedName name="SFL" localSheetId="1">#REF!</definedName>
    <definedName name="SFL">#REF!</definedName>
    <definedName name="sfsd" localSheetId="0" hidden="1">{"'Sheet1'!$L$16"}</definedName>
    <definedName name="sfsd" localSheetId="1" hidden="1">{"'Sheet1'!$L$16"}</definedName>
    <definedName name="sfsd" localSheetId="7" hidden="1">{"'Sheet1'!$L$16"}</definedName>
    <definedName name="sfsd" localSheetId="8" hidden="1">{"'Sheet1'!$L$16"}</definedName>
    <definedName name="sfsd" localSheetId="11" hidden="1">{"'Sheet1'!$L$16"}</definedName>
    <definedName name="sfsd" localSheetId="14" hidden="1">{"'Sheet1'!$L$16"}</definedName>
    <definedName name="sfsd" localSheetId="15" hidden="1">{"'Sheet1'!$L$16"}</definedName>
    <definedName name="sfsd" localSheetId="16" hidden="1">{"'Sheet1'!$L$16"}</definedName>
    <definedName name="sfsd" localSheetId="17" hidden="1">{"'Sheet1'!$L$16"}</definedName>
    <definedName name="sfsd" localSheetId="18" hidden="1">{"'Sheet1'!$L$16"}</definedName>
    <definedName name="sfsd" localSheetId="19" hidden="1">{"'Sheet1'!$L$16"}</definedName>
    <definedName name="sfsd" hidden="1">{"'Sheet1'!$L$16"}</definedName>
    <definedName name="SH" localSheetId="0">#REF!</definedName>
    <definedName name="SH" localSheetId="1">#REF!</definedName>
    <definedName name="SH">#REF!</definedName>
    <definedName name="SHALL" localSheetId="0">#REF!</definedName>
    <definedName name="SHALL" localSheetId="1">#REF!</definedName>
    <definedName name="SHALL">#REF!</definedName>
    <definedName name="SHDG" localSheetId="0">#REF!</definedName>
    <definedName name="SHDG" localSheetId="1">#REF!</definedName>
    <definedName name="SHDG">#REF!</definedName>
    <definedName name="Sheet1" localSheetId="0">#REF!</definedName>
    <definedName name="Sheet1" localSheetId="1">#REF!</definedName>
    <definedName name="Sheet1">#REF!</definedName>
    <definedName name="Sheet3" localSheetId="0">BlankMacro1</definedName>
    <definedName name="Sheet3" localSheetId="1">BlankMacro1</definedName>
    <definedName name="Sheet3" localSheetId="11">BlankMacro1</definedName>
    <definedName name="Sheet3" localSheetId="14">BlankMacro1</definedName>
    <definedName name="Sheet3" localSheetId="19">BlankMacro1</definedName>
    <definedName name="Sheet3">BlankMacro1</definedName>
    <definedName name="sho" localSheetId="0">#REF!</definedName>
    <definedName name="sho" localSheetId="1">#REF!</definedName>
    <definedName name="sho" localSheetId="11">#REF!</definedName>
    <definedName name="sho" localSheetId="14">#REF!</definedName>
    <definedName name="sho" localSheetId="19">#REF!</definedName>
    <definedName name="sho">#REF!</definedName>
    <definedName name="Shoes" localSheetId="0">#REF!</definedName>
    <definedName name="Shoes" localSheetId="1">#REF!</definedName>
    <definedName name="Shoes" localSheetId="14">#REF!</definedName>
    <definedName name="Shoes">#REF!</definedName>
    <definedName name="sht" localSheetId="0">#REF!</definedName>
    <definedName name="sht" localSheetId="1">#REF!</definedName>
    <definedName name="sht">#REF!</definedName>
    <definedName name="sht1p" localSheetId="0">#REF!</definedName>
    <definedName name="sht1p" localSheetId="1">#REF!</definedName>
    <definedName name="sht1p">#REF!</definedName>
    <definedName name="sht3p" localSheetId="0">#REF!</definedName>
    <definedName name="sht3p" localSheetId="1">#REF!</definedName>
    <definedName name="sht3p">#REF!</definedName>
    <definedName name="sieucao" localSheetId="0">#REF!</definedName>
    <definedName name="sieucao" localSheetId="1">#REF!</definedName>
    <definedName name="sieucao">#REF!</definedName>
    <definedName name="SIGN" localSheetId="0">#REF!</definedName>
    <definedName name="SIGN" localSheetId="1">#REF!</definedName>
    <definedName name="SIGN">#REF!</definedName>
    <definedName name="SIZE" localSheetId="0">#REF!</definedName>
    <definedName name="SIZE" localSheetId="1">#REF!</definedName>
    <definedName name="SIZE">#REF!</definedName>
    <definedName name="SL" localSheetId="0">#REF!</definedName>
    <definedName name="SL" localSheetId="1">#REF!</definedName>
    <definedName name="SL">#REF!</definedName>
    <definedName name="SL_BCN_TP" localSheetId="0">#REF!</definedName>
    <definedName name="SL_BCN_TP" localSheetId="1">#REF!</definedName>
    <definedName name="SL_BCN_TP">#REF!</definedName>
    <definedName name="SL_BCX_NL" localSheetId="0">#REF!</definedName>
    <definedName name="SL_BCX_NL" localSheetId="1">#REF!</definedName>
    <definedName name="SL_BCX_NL">#REF!</definedName>
    <definedName name="SL_CRD" localSheetId="0">#REF!</definedName>
    <definedName name="SL_CRD" localSheetId="1">#REF!</definedName>
    <definedName name="SL_CRD">#REF!</definedName>
    <definedName name="SL_CRS" localSheetId="0">#REF!</definedName>
    <definedName name="SL_CRS" localSheetId="1">#REF!</definedName>
    <definedName name="SL_CRS">#REF!</definedName>
    <definedName name="SL_CS" localSheetId="0">#REF!</definedName>
    <definedName name="SL_CS" localSheetId="1">#REF!</definedName>
    <definedName name="SL_CS">#REF!</definedName>
    <definedName name="SL_DD" localSheetId="0">#REF!</definedName>
    <definedName name="SL_DD" localSheetId="1">#REF!</definedName>
    <definedName name="SL_DD">#REF!</definedName>
    <definedName name="slBTLT1pm" localSheetId="0">#REF!</definedName>
    <definedName name="slBTLT1pm" localSheetId="1">#REF!</definedName>
    <definedName name="slBTLT1pm">#REF!</definedName>
    <definedName name="slBTLT3pm" localSheetId="0">#REF!</definedName>
    <definedName name="slBTLT3pm" localSheetId="1">#REF!</definedName>
    <definedName name="slBTLT3pm">#REF!</definedName>
    <definedName name="slBTLTHTDL" localSheetId="0">#REF!</definedName>
    <definedName name="slBTLTHTDL" localSheetId="1">#REF!</definedName>
    <definedName name="slBTLTHTDL">#REF!</definedName>
    <definedName name="slBTLTHTHH" localSheetId="0">#REF!</definedName>
    <definedName name="slBTLTHTHH" localSheetId="1">#REF!</definedName>
    <definedName name="slBTLTHTHH">#REF!</definedName>
    <definedName name="slchang1pm" localSheetId="0">#REF!</definedName>
    <definedName name="slchang1pm" localSheetId="1">#REF!</definedName>
    <definedName name="slchang1pm">#REF!</definedName>
    <definedName name="slchang3pm" localSheetId="0">#REF!</definedName>
    <definedName name="slchang3pm" localSheetId="1">#REF!</definedName>
    <definedName name="slchang3pm">#REF!</definedName>
    <definedName name="slchanght" localSheetId="0">#REF!</definedName>
    <definedName name="slchanght" localSheetId="1">#REF!</definedName>
    <definedName name="slchanght">#REF!</definedName>
    <definedName name="slchangHTDL" localSheetId="0">#REF!</definedName>
    <definedName name="slchangHTDL" localSheetId="1">#REF!</definedName>
    <definedName name="slchangHTDL">#REF!</definedName>
    <definedName name="slchangHTHH" localSheetId="0">#REF!</definedName>
    <definedName name="slchangHTHH" localSheetId="1">#REF!</definedName>
    <definedName name="slchangHTHH">#REF!</definedName>
    <definedName name="SLF" localSheetId="0">#REF!</definedName>
    <definedName name="SLF" localSheetId="1">#REF!</definedName>
    <definedName name="SLF">#REF!</definedName>
    <definedName name="slg" localSheetId="0">#REF!</definedName>
    <definedName name="slg" localSheetId="1">#REF!</definedName>
    <definedName name="slg">#REF!</definedName>
    <definedName name="slmong1pm" localSheetId="0">#REF!</definedName>
    <definedName name="slmong1pm" localSheetId="1">#REF!</definedName>
    <definedName name="slmong1pm">#REF!</definedName>
    <definedName name="slmong3pm" localSheetId="0">#REF!</definedName>
    <definedName name="slmong3pm" localSheetId="1">#REF!</definedName>
    <definedName name="slmong3pm">#REF!</definedName>
    <definedName name="slmonght" localSheetId="0">#REF!</definedName>
    <definedName name="slmonght" localSheetId="1">#REF!</definedName>
    <definedName name="slmonght">#REF!</definedName>
    <definedName name="slmongHTDL" localSheetId="0">#REF!</definedName>
    <definedName name="slmongHTDL" localSheetId="1">#REF!</definedName>
    <definedName name="slmongHTDL">#REF!</definedName>
    <definedName name="slmongHTHH" localSheetId="0">#REF!</definedName>
    <definedName name="slmongHTHH" localSheetId="1">#REF!</definedName>
    <definedName name="slmongHTHH">#REF!</definedName>
    <definedName name="slmongneo1pm" localSheetId="0">#REF!</definedName>
    <definedName name="slmongneo1pm" localSheetId="1">#REF!</definedName>
    <definedName name="slmongneo1pm">#REF!</definedName>
    <definedName name="slmongneo3pm" localSheetId="0">#REF!</definedName>
    <definedName name="slmongneo3pm" localSheetId="1">#REF!</definedName>
    <definedName name="slmongneo3pm">#REF!</definedName>
    <definedName name="slmongneoht" localSheetId="0">#REF!</definedName>
    <definedName name="slmongneoht" localSheetId="1">#REF!</definedName>
    <definedName name="slmongneoht">#REF!</definedName>
    <definedName name="slmongneoHTDL" localSheetId="0">#REF!</definedName>
    <definedName name="slmongneoHTDL" localSheetId="1">#REF!</definedName>
    <definedName name="slmongneoHTDL">#REF!</definedName>
    <definedName name="slmongneoHTHH" localSheetId="0">#REF!</definedName>
    <definedName name="slmongneoHTHH" localSheetId="1">#REF!</definedName>
    <definedName name="slmongneoHTHH">#REF!</definedName>
    <definedName name="sltdll1pm" localSheetId="0">#REF!</definedName>
    <definedName name="sltdll1pm" localSheetId="1">#REF!</definedName>
    <definedName name="sltdll1pm">#REF!</definedName>
    <definedName name="sltdll3pm" localSheetId="0">#REF!</definedName>
    <definedName name="sltdll3pm" localSheetId="1">#REF!</definedName>
    <definedName name="sltdll3pm">#REF!</definedName>
    <definedName name="sltdllHTDL" localSheetId="0">#REF!</definedName>
    <definedName name="sltdllHTDL" localSheetId="1">#REF!</definedName>
    <definedName name="sltdllHTDL">#REF!</definedName>
    <definedName name="sltdllHTHH" localSheetId="0">#REF!</definedName>
    <definedName name="sltdllHTHH" localSheetId="1">#REF!</definedName>
    <definedName name="sltdllHTHH">#REF!</definedName>
    <definedName name="SLVtu" localSheetId="0">#REF!</definedName>
    <definedName name="SLVtu" localSheetId="1">#REF!</definedName>
    <definedName name="SLVtu">#REF!</definedName>
    <definedName name="slxa1pm" localSheetId="0">#REF!</definedName>
    <definedName name="slxa1pm" localSheetId="1">#REF!</definedName>
    <definedName name="slxa1pm">#REF!</definedName>
    <definedName name="slxa3pm" localSheetId="0">#REF!</definedName>
    <definedName name="slxa3pm" localSheetId="1">#REF!</definedName>
    <definedName name="slxa3pm">#REF!</definedName>
    <definedName name="SM" localSheetId="0">#REF!</definedName>
    <definedName name="SM" localSheetId="1">#REF!</definedName>
    <definedName name="SM">#REF!</definedName>
    <definedName name="smax" localSheetId="0">#REF!</definedName>
    <definedName name="smax" localSheetId="1">#REF!</definedName>
    <definedName name="smax">#REF!</definedName>
    <definedName name="smax1" localSheetId="0">#REF!</definedName>
    <definedName name="smax1" localSheetId="1">#REF!</definedName>
    <definedName name="smax1">#REF!</definedName>
    <definedName name="sn" localSheetId="0">#REF!</definedName>
    <definedName name="sn" localSheetId="1">#REF!</definedName>
    <definedName name="sn">#REF!</definedName>
    <definedName name="So_Chu.Drop1">#N/A</definedName>
    <definedName name="So_Chu.Drop3">#N/A</definedName>
    <definedName name="so_chu.So_Xau">#N/A</definedName>
    <definedName name="So_Xau">#N/A</definedName>
    <definedName name="SOÁ_CHUYEÁN" localSheetId="0">#REF!</definedName>
    <definedName name="SOÁ_CHUYEÁN" localSheetId="1">#REF!</definedName>
    <definedName name="SOÁ_CHUYEÁN" localSheetId="11">#REF!</definedName>
    <definedName name="SOÁ_CHUYEÁN">#REF!</definedName>
    <definedName name="soc3p" localSheetId="0">#REF!</definedName>
    <definedName name="soc3p" localSheetId="1">#REF!</definedName>
    <definedName name="soc3p" localSheetId="11">#REF!</definedName>
    <definedName name="soc3p">#REF!</definedName>
    <definedName name="sohieuthua" localSheetId="0">#REF!</definedName>
    <definedName name="sohieuthua" localSheetId="1">#REF!</definedName>
    <definedName name="sohieuthua" localSheetId="11">#REF!</definedName>
    <definedName name="sohieuthua">#REF!</definedName>
    <definedName name="SOHT" localSheetId="0">#REF!</definedName>
    <definedName name="SOHT" localSheetId="1">#REF!</definedName>
    <definedName name="SOHT">#REF!</definedName>
    <definedName name="Soi" localSheetId="0">#REF!</definedName>
    <definedName name="Soi" localSheetId="1">#REF!</definedName>
    <definedName name="Soi">#REF!</definedName>
    <definedName name="soichon12" localSheetId="0">#REF!</definedName>
    <definedName name="soichon12" localSheetId="1">#REF!</definedName>
    <definedName name="soichon12">#REF!</definedName>
    <definedName name="soichon24" localSheetId="0">#REF!</definedName>
    <definedName name="soichon24" localSheetId="1">#REF!</definedName>
    <definedName name="soichon24">#REF!</definedName>
    <definedName name="soichon46" localSheetId="0">#REF!</definedName>
    <definedName name="soichon46" localSheetId="1">#REF!</definedName>
    <definedName name="soichon46">#REF!</definedName>
    <definedName name="SoilType" localSheetId="0">#REF!</definedName>
    <definedName name="SoilType" localSheetId="1">#REF!</definedName>
    <definedName name="SoilType">#REF!</definedName>
    <definedName name="solieu" localSheetId="0">#REF!</definedName>
    <definedName name="solieu" localSheetId="1">#REF!</definedName>
    <definedName name="solieu">#REF!</definedName>
    <definedName name="sonduong" localSheetId="0">#REF!</definedName>
    <definedName name="sonduong" localSheetId="1">#REF!</definedName>
    <definedName name="sonduong">#REF!</definedName>
    <definedName name="SORT" localSheetId="0">#REF!</definedName>
    <definedName name="SORT" localSheetId="1">#REF!</definedName>
    <definedName name="SORT">#REF!</definedName>
    <definedName name="SortName" localSheetId="0">#REF!</definedName>
    <definedName name="SortName" localSheetId="1">#REF!</definedName>
    <definedName name="SortName">#REF!</definedName>
    <definedName name="Sosanh2" localSheetId="0" hidden="1">{"'Sheet1'!$L$16"}</definedName>
    <definedName name="Sosanh2" localSheetId="1" hidden="1">{"'Sheet1'!$L$16"}</definedName>
    <definedName name="Sosanh2" localSheetId="11" hidden="1">{"'Sheet1'!$L$16"}</definedName>
    <definedName name="Sosanh2" localSheetId="14" hidden="1">{"'Sheet1'!$L$16"}</definedName>
    <definedName name="Sosanh2" localSheetId="15" hidden="1">{"'Sheet1'!$L$16"}</definedName>
    <definedName name="Sosanh2" localSheetId="16" hidden="1">{"'Sheet1'!$L$16"}</definedName>
    <definedName name="Sosanh2" localSheetId="17" hidden="1">{"'Sheet1'!$L$16"}</definedName>
    <definedName name="Sosanh2" localSheetId="18" hidden="1">{"'Sheet1'!$L$16"}</definedName>
    <definedName name="Sosanh2" localSheetId="19" hidden="1">{"'Sheet1'!$L$16"}</definedName>
    <definedName name="Sosanh2" hidden="1">{"'Sheet1'!$L$16"}</definedName>
    <definedName name="Sothutu" localSheetId="0">#REF!</definedName>
    <definedName name="Sothutu" localSheetId="1">#REF!</definedName>
    <definedName name="Sothutu">#REF!</definedName>
    <definedName name="SOTIEN_BCN_TP" localSheetId="0">#REF!</definedName>
    <definedName name="SOTIEN_BCN_TP" localSheetId="1">#REF!</definedName>
    <definedName name="SOTIEN_BCN_TP">#REF!</definedName>
    <definedName name="SOTIEN_BCX_NL" localSheetId="0">#REF!</definedName>
    <definedName name="SOTIEN_BCX_NL" localSheetId="1">#REF!</definedName>
    <definedName name="SOTIEN_BCX_NL">#REF!</definedName>
    <definedName name="SOTIEN_BKTC" localSheetId="0">#REF!</definedName>
    <definedName name="SOTIEN_BKTC" localSheetId="1">#REF!</definedName>
    <definedName name="SOTIEN_BKTC">#REF!</definedName>
    <definedName name="SOTIEN_GT" localSheetId="0">#REF!</definedName>
    <definedName name="SOTIEN_GT" localSheetId="1">#REF!</definedName>
    <definedName name="SOTIEN_GT">#REF!</definedName>
    <definedName name="SOTIEN_TKC" localSheetId="0">#REF!</definedName>
    <definedName name="SOTIEN_TKC" localSheetId="1">#REF!</definedName>
    <definedName name="SOTIEN_TKC">#REF!</definedName>
    <definedName name="SPAN" localSheetId="0">#REF!</definedName>
    <definedName name="SPAN" localSheetId="1">#REF!</definedName>
    <definedName name="SPAN">#REF!</definedName>
    <definedName name="SPAN_No" localSheetId="0">#REF!</definedName>
    <definedName name="SPAN_No" localSheetId="1">#REF!</definedName>
    <definedName name="SPAN_No">#REF!</definedName>
    <definedName name="Spanner_Auto_File">"C:\My Documents\tinh cdo.x2a"</definedName>
    <definedName name="spchinhmoi" localSheetId="0" hidden="1">{"'Sheet1'!$L$16"}</definedName>
    <definedName name="spchinhmoi" localSheetId="1" hidden="1">{"'Sheet1'!$L$16"}</definedName>
    <definedName name="spchinhmoi" localSheetId="11" hidden="1">{"'Sheet1'!$L$16"}</definedName>
    <definedName name="spchinhmoi" localSheetId="14" hidden="1">{"'Sheet1'!$L$16"}</definedName>
    <definedName name="spchinhmoi" localSheetId="15" hidden="1">{"'Sheet1'!$L$16"}</definedName>
    <definedName name="spchinhmoi" localSheetId="16" hidden="1">{"'Sheet1'!$L$16"}</definedName>
    <definedName name="spchinhmoi" localSheetId="17" hidden="1">{"'Sheet1'!$L$16"}</definedName>
    <definedName name="spchinhmoi" localSheetId="18" hidden="1">{"'Sheet1'!$L$16"}</definedName>
    <definedName name="spchinhmoi" localSheetId="19" hidden="1">{"'Sheet1'!$L$16"}</definedName>
    <definedName name="spchinhmoi" hidden="1">{"'Sheet1'!$L$16"}</definedName>
    <definedName name="SPEC" localSheetId="0">#REF!</definedName>
    <definedName name="SPEC" localSheetId="1">#REF!</definedName>
    <definedName name="SPEC">#REF!</definedName>
    <definedName name="SpecialPrice" localSheetId="0" hidden="1">#REF!</definedName>
    <definedName name="SpecialPrice" localSheetId="1" hidden="1">#REF!</definedName>
    <definedName name="SpecialPrice" localSheetId="15" hidden="1">#REF!</definedName>
    <definedName name="SpecialPrice" localSheetId="17" hidden="1">#REF!</definedName>
    <definedName name="SpecialPrice" localSheetId="18" hidden="1">#REF!</definedName>
    <definedName name="SpecialPrice" hidden="1">#REF!</definedName>
    <definedName name="SPECSUMMARY" localSheetId="0">#REF!</definedName>
    <definedName name="SPECSUMMARY" localSheetId="1">#REF!</definedName>
    <definedName name="SPECSUMMARY">#REF!</definedName>
    <definedName name="srtg" localSheetId="0">#REF!</definedName>
    <definedName name="srtg" localSheetId="1">#REF!</definedName>
    <definedName name="srtg">#REF!</definedName>
    <definedName name="SS" localSheetId="0" hidden="1">{"'Sheet1'!$L$16"}</definedName>
    <definedName name="SS" localSheetId="1" hidden="1">{"'Sheet1'!$L$16"}</definedName>
    <definedName name="SS" localSheetId="7" hidden="1">{"'Sheet1'!$L$16"}</definedName>
    <definedName name="SS" localSheetId="8" hidden="1">{"'Sheet1'!$L$16"}</definedName>
    <definedName name="SS" localSheetId="11" hidden="1">{"'Sheet1'!$L$16"}</definedName>
    <definedName name="SS" localSheetId="14" hidden="1">{"'Sheet1'!$L$16"}</definedName>
    <definedName name="SS" localSheetId="15" hidden="1">{"'Sheet1'!$L$16"}</definedName>
    <definedName name="SS" localSheetId="16" hidden="1">{"'Sheet1'!$L$16"}</definedName>
    <definedName name="SS" localSheetId="17" hidden="1">{"'Sheet1'!$L$16"}</definedName>
    <definedName name="SS" localSheetId="18" hidden="1">{"'Sheet1'!$L$16"}</definedName>
    <definedName name="SS" localSheetId="19" hidden="1">{"'Sheet1'!$L$16"}</definedName>
    <definedName name="SS" hidden="1">{"'Sheet1'!$L$16"}</definedName>
    <definedName name="sss" localSheetId="0">#REF!</definedName>
    <definedName name="sss" localSheetId="1">#REF!</definedName>
    <definedName name="sss">#REF!</definedName>
    <definedName name="ST" localSheetId="0">#REF!</definedName>
    <definedName name="ST" localSheetId="1">#REF!</definedName>
    <definedName name="ST">#REF!</definedName>
    <definedName name="ST_TH2_131">3</definedName>
    <definedName name="st1p" localSheetId="0">#REF!</definedName>
    <definedName name="st1p" localSheetId="1">#REF!</definedName>
    <definedName name="st1p" localSheetId="11">#REF!</definedName>
    <definedName name="st1p">#REF!</definedName>
    <definedName name="st3p" localSheetId="0">#REF!</definedName>
    <definedName name="st3p" localSheetId="1">#REF!</definedName>
    <definedName name="st3p" localSheetId="11">#REF!</definedName>
    <definedName name="st3p">#REF!</definedName>
    <definedName name="start" localSheetId="0">#REF!</definedName>
    <definedName name="start" localSheetId="1">#REF!</definedName>
    <definedName name="start" localSheetId="11">#REF!</definedName>
    <definedName name="start">#REF!</definedName>
    <definedName name="Start_1" localSheetId="0">#REF!</definedName>
    <definedName name="Start_1" localSheetId="1">#REF!</definedName>
    <definedName name="Start_1">#REF!</definedName>
    <definedName name="Start_10" localSheetId="0">#REF!</definedName>
    <definedName name="Start_10" localSheetId="1">#REF!</definedName>
    <definedName name="Start_10">#REF!</definedName>
    <definedName name="Start_11" localSheetId="0">#REF!</definedName>
    <definedName name="Start_11" localSheetId="1">#REF!</definedName>
    <definedName name="Start_11">#REF!</definedName>
    <definedName name="Start_12" localSheetId="0">#REF!</definedName>
    <definedName name="Start_12" localSheetId="1">#REF!</definedName>
    <definedName name="Start_12">#REF!</definedName>
    <definedName name="Start_13" localSheetId="0">#REF!</definedName>
    <definedName name="Start_13" localSheetId="1">#REF!</definedName>
    <definedName name="Start_13">#REF!</definedName>
    <definedName name="Start_2" localSheetId="0">#REF!</definedName>
    <definedName name="Start_2" localSheetId="1">#REF!</definedName>
    <definedName name="Start_2">#REF!</definedName>
    <definedName name="Start_3" localSheetId="0">#REF!</definedName>
    <definedName name="Start_3" localSheetId="1">#REF!</definedName>
    <definedName name="Start_3">#REF!</definedName>
    <definedName name="Start_4" localSheetId="0">#REF!</definedName>
    <definedName name="Start_4" localSheetId="1">#REF!</definedName>
    <definedName name="Start_4">#REF!</definedName>
    <definedName name="Start_5" localSheetId="0">#REF!</definedName>
    <definedName name="Start_5" localSheetId="1">#REF!</definedName>
    <definedName name="Start_5">#REF!</definedName>
    <definedName name="Start_6" localSheetId="0">#REF!</definedName>
    <definedName name="Start_6" localSheetId="1">#REF!</definedName>
    <definedName name="Start_6">#REF!</definedName>
    <definedName name="Start_7" localSheetId="0">#REF!</definedName>
    <definedName name="Start_7" localSheetId="1">#REF!</definedName>
    <definedName name="Start_7">#REF!</definedName>
    <definedName name="Start_8" localSheetId="0">#REF!</definedName>
    <definedName name="Start_8" localSheetId="1">#REF!</definedName>
    <definedName name="Start_8">#REF!</definedName>
    <definedName name="Start_9" localSheetId="0">#REF!</definedName>
    <definedName name="Start_9" localSheetId="1">#REF!</definedName>
    <definedName name="Start_9">#REF!</definedName>
    <definedName name="State" localSheetId="0">#REF!</definedName>
    <definedName name="State" localSheetId="1">#REF!</definedName>
    <definedName name="State">#REF!</definedName>
    <definedName name="Stck." localSheetId="0">#REF!</definedName>
    <definedName name="Stck." localSheetId="1">#REF!</definedName>
    <definedName name="Stck.">#REF!</definedName>
    <definedName name="STEEL" localSheetId="0">#REF!</definedName>
    <definedName name="STEEL" localSheetId="1">#REF!</definedName>
    <definedName name="STEEL">#REF!</definedName>
    <definedName name="stor" localSheetId="0">#REF!</definedName>
    <definedName name="stor" localSheetId="1">#REF!</definedName>
    <definedName name="stor">#REF!</definedName>
    <definedName name="Stt" localSheetId="0">#REF!</definedName>
    <definedName name="Stt" localSheetId="1">#REF!</definedName>
    <definedName name="Stt">#REF!</definedName>
    <definedName name="SU" localSheetId="0">#REF!</definedName>
    <definedName name="SU" localSheetId="1">#REF!</definedName>
    <definedName name="SU">#REF!</definedName>
    <definedName name="Sua" localSheetId="0">BlankMacro1</definedName>
    <definedName name="Sua" localSheetId="1">BlankMacro1</definedName>
    <definedName name="Sua" localSheetId="11">BlankMacro1</definedName>
    <definedName name="Sua" localSheetId="14">BlankMacro1</definedName>
    <definedName name="Sua" localSheetId="19">BlankMacro1</definedName>
    <definedName name="Sua">BlankMacro1</definedName>
    <definedName name="sub" localSheetId="0">#REF!</definedName>
    <definedName name="sub" localSheetId="1">#REF!</definedName>
    <definedName name="sub" localSheetId="11">#REF!</definedName>
    <definedName name="sub" localSheetId="14">#REF!</definedName>
    <definedName name="sub" localSheetId="19">#REF!</definedName>
    <definedName name="sub">#REF!</definedName>
    <definedName name="sum" localSheetId="0">#REF!,#REF!</definedName>
    <definedName name="sum" localSheetId="1">#REF!,#REF!</definedName>
    <definedName name="sum" localSheetId="14">#REF!,#REF!</definedName>
    <definedName name="sum" localSheetId="19">#REF!,#REF!</definedName>
    <definedName name="sum">#REF!,#REF!</definedName>
    <definedName name="SumM" localSheetId="0">#REF!</definedName>
    <definedName name="SumM" localSheetId="1">#REF!</definedName>
    <definedName name="SumM" localSheetId="14">#REF!</definedName>
    <definedName name="SumM" localSheetId="19">#REF!</definedName>
    <definedName name="SumM">#REF!</definedName>
    <definedName name="SUMMARY" localSheetId="0">#REF!</definedName>
    <definedName name="SUMMARY" localSheetId="1">#REF!</definedName>
    <definedName name="SUMMARY" localSheetId="19">#REF!</definedName>
    <definedName name="SUMMARY">#REF!</definedName>
    <definedName name="SumMTC" localSheetId="0">#REF!</definedName>
    <definedName name="SumMTC" localSheetId="1">#REF!</definedName>
    <definedName name="SumMTC" localSheetId="19">#REF!</definedName>
    <definedName name="SumMTC">#REF!</definedName>
    <definedName name="SumMTC2" localSheetId="0">#REF!</definedName>
    <definedName name="SumMTC2" localSheetId="1">#REF!</definedName>
    <definedName name="SumMTC2">#REF!</definedName>
    <definedName name="SumNC" localSheetId="0">#REF!</definedName>
    <definedName name="SumNC" localSheetId="1">#REF!</definedName>
    <definedName name="SumNC">#REF!</definedName>
    <definedName name="SumNC2" localSheetId="0">#REF!</definedName>
    <definedName name="SumNC2" localSheetId="1">#REF!</definedName>
    <definedName name="SumNC2">#REF!</definedName>
    <definedName name="SumVL" localSheetId="0">#REF!</definedName>
    <definedName name="SumVL" localSheetId="1">#REF!</definedName>
    <definedName name="SumVL">#REF!</definedName>
    <definedName name="sur" localSheetId="0">#REF!</definedName>
    <definedName name="sur" localSheetId="1">#REF!</definedName>
    <definedName name="sur">#REF!</definedName>
    <definedName name="svl">50</definedName>
    <definedName name="SW" localSheetId="0">#REF!</definedName>
    <definedName name="SW" localSheetId="1">#REF!</definedName>
    <definedName name="SW" localSheetId="11">#REF!</definedName>
    <definedName name="SW">#REF!</definedName>
    <definedName name="SX_Lapthao_khungV_Sdao" localSheetId="0">#REF!</definedName>
    <definedName name="SX_Lapthao_khungV_Sdao" localSheetId="1">#REF!</definedName>
    <definedName name="SX_Lapthao_khungV_Sdao" localSheetId="11">#REF!</definedName>
    <definedName name="SX_Lapthao_khungV_Sdao">#REF!</definedName>
    <definedName name="T" localSheetId="0">#REF!</definedName>
    <definedName name="T" localSheetId="1">#REF!</definedName>
    <definedName name="t" localSheetId="11" hidden="1">{"'Sheet1'!$L$16"}</definedName>
    <definedName name="t" localSheetId="14" hidden="1">{"'Sheet1'!$L$16"}</definedName>
    <definedName name="t" localSheetId="15" hidden="1">{"'Sheet1'!$L$16"}</definedName>
    <definedName name="t" localSheetId="16" hidden="1">{"'Sheet1'!$L$16"}</definedName>
    <definedName name="t" localSheetId="17" hidden="1">{"'Sheet1'!$L$16"}</definedName>
    <definedName name="t" localSheetId="18" hidden="1">{"'Sheet1'!$L$16"}</definedName>
    <definedName name="t" localSheetId="19" hidden="1">{"'Sheet1'!$L$16"}</definedName>
    <definedName name="t" hidden="1">{"'Sheet1'!$L$16"}</definedName>
    <definedName name="t." localSheetId="0">#REF!</definedName>
    <definedName name="t." localSheetId="1">#REF!</definedName>
    <definedName name="t.">#REF!</definedName>
    <definedName name="t.." localSheetId="0">#REF!</definedName>
    <definedName name="t.." localSheetId="1">#REF!</definedName>
    <definedName name="t..">#REF!</definedName>
    <definedName name="T.3" localSheetId="0" hidden="1">{"'Sheet1'!$L$16"}</definedName>
    <definedName name="T.3" localSheetId="1" hidden="1">{"'Sheet1'!$L$16"}</definedName>
    <definedName name="T.3" localSheetId="7" hidden="1">{"'Sheet1'!$L$16"}</definedName>
    <definedName name="T.3" localSheetId="8" hidden="1">{"'Sheet1'!$L$16"}</definedName>
    <definedName name="T.3" localSheetId="11" hidden="1">{"'Sheet1'!$L$16"}</definedName>
    <definedName name="T.3" localSheetId="14" hidden="1">{"'Sheet1'!$L$16"}</definedName>
    <definedName name="T.3" localSheetId="15" hidden="1">{"'Sheet1'!$L$16"}</definedName>
    <definedName name="T.3" localSheetId="16" hidden="1">{"'Sheet1'!$L$16"}</definedName>
    <definedName name="T.3" localSheetId="17" hidden="1">{"'Sheet1'!$L$16"}</definedName>
    <definedName name="T.3" localSheetId="18" hidden="1">{"'Sheet1'!$L$16"}</definedName>
    <definedName name="T.3" localSheetId="19" hidden="1">{"'Sheet1'!$L$16"}</definedName>
    <definedName name="T.3" hidden="1">{"'Sheet1'!$L$16"}</definedName>
    <definedName name="T.nhËp" localSheetId="0">#REF!</definedName>
    <definedName name="T.nhËp" localSheetId="1">#REF!</definedName>
    <definedName name="T.nhËp">#REF!</definedName>
    <definedName name="T.Thuy" localSheetId="0" hidden="1">{"'Sheet1'!$L$16"}</definedName>
    <definedName name="T.Thuy" localSheetId="1" hidden="1">{"'Sheet1'!$L$16"}</definedName>
    <definedName name="T.Thuy" localSheetId="11" hidden="1">{"'Sheet1'!$L$16"}</definedName>
    <definedName name="T.Thuy" localSheetId="14" hidden="1">{"'Sheet1'!$L$16"}</definedName>
    <definedName name="T.Thuy" localSheetId="15" hidden="1">{"'Sheet1'!$L$16"}</definedName>
    <definedName name="T.Thuy" localSheetId="16" hidden="1">{"'Sheet1'!$L$16"}</definedName>
    <definedName name="T.Thuy" localSheetId="17" hidden="1">{"'Sheet1'!$L$16"}</definedName>
    <definedName name="T.Thuy" localSheetId="18" hidden="1">{"'Sheet1'!$L$16"}</definedName>
    <definedName name="T.Thuy" localSheetId="19" hidden="1">{"'Sheet1'!$L$16"}</definedName>
    <definedName name="T.Thuy" hidden="1">{"'Sheet1'!$L$16"}</definedName>
    <definedName name="t\25" localSheetId="0">#REF!</definedName>
    <definedName name="t\25" localSheetId="1">#REF!</definedName>
    <definedName name="t\25">#REF!</definedName>
    <definedName name="t\27" localSheetId="0">#REF!</definedName>
    <definedName name="t\27" localSheetId="1">#REF!</definedName>
    <definedName name="t\27">#REF!</definedName>
    <definedName name="t\30" localSheetId="0">#REF!</definedName>
    <definedName name="t\30" localSheetId="1">#REF!</definedName>
    <definedName name="t\30">#REF!</definedName>
    <definedName name="t\32" localSheetId="0">#REF!</definedName>
    <definedName name="t\32" localSheetId="1">#REF!</definedName>
    <definedName name="t\32">#REF!</definedName>
    <definedName name="t\35" localSheetId="0">#REF!</definedName>
    <definedName name="t\35" localSheetId="1">#REF!</definedName>
    <definedName name="t\35">#REF!</definedName>
    <definedName name="t\37" localSheetId="0">#REF!</definedName>
    <definedName name="t\37" localSheetId="1">#REF!</definedName>
    <definedName name="t\37">#REF!</definedName>
    <definedName name="t\40" localSheetId="0">#REF!</definedName>
    <definedName name="t\40" localSheetId="1">#REF!</definedName>
    <definedName name="t\40">#REF!</definedName>
    <definedName name="t\42" localSheetId="0">#REF!</definedName>
    <definedName name="t\42" localSheetId="1">#REF!</definedName>
    <definedName name="t\42">#REF!</definedName>
    <definedName name="t\43" localSheetId="0">#REF!</definedName>
    <definedName name="t\43" localSheetId="1">#REF!</definedName>
    <definedName name="t\43">#REF!</definedName>
    <definedName name="t\45" localSheetId="0">#REF!</definedName>
    <definedName name="t\45" localSheetId="1">#REF!</definedName>
    <definedName name="t\45">#REF!</definedName>
    <definedName name="t\52" localSheetId="0">#REF!</definedName>
    <definedName name="t\52" localSheetId="1">#REF!</definedName>
    <definedName name="t\52">#REF!</definedName>
    <definedName name="t\60" localSheetId="0">#REF!</definedName>
    <definedName name="t\60" localSheetId="1">#REF!</definedName>
    <definedName name="t\60">#REF!</definedName>
    <definedName name="t\70" localSheetId="0">#REF!</definedName>
    <definedName name="t\70" localSheetId="1">#REF!</definedName>
    <definedName name="t\70">#REF!</definedName>
    <definedName name="T_Hoanvon">#N/A</definedName>
    <definedName name="T_HOP" localSheetId="0">#REF!</definedName>
    <definedName name="T_HOP" localSheetId="1">#REF!</definedName>
    <definedName name="T_HOP" localSheetId="11">#REF!</definedName>
    <definedName name="T_HOP">#REF!</definedName>
    <definedName name="T02_DANH_MUC_CONG_VIEC" localSheetId="0">#REF!</definedName>
    <definedName name="T02_DANH_MUC_CONG_VIEC" localSheetId="1">#REF!</definedName>
    <definedName name="T02_DANH_MUC_CONG_VIEC" localSheetId="11">#REF!</definedName>
    <definedName name="T02_DANH_MUC_CONG_VIEC">#REF!</definedName>
    <definedName name="T09_DINH_MUC_DU_TOAN" localSheetId="0">#REF!</definedName>
    <definedName name="T09_DINH_MUC_DU_TOAN" localSheetId="1">#REF!</definedName>
    <definedName name="T09_DINH_MUC_DU_TOAN" localSheetId="11">#REF!</definedName>
    <definedName name="T09_DINH_MUC_DU_TOAN">#REF!</definedName>
    <definedName name="t101p" localSheetId="0">#REF!</definedName>
    <definedName name="t101p" localSheetId="1">#REF!</definedName>
    <definedName name="t101p">#REF!</definedName>
    <definedName name="t103p" localSheetId="0">#REF!</definedName>
    <definedName name="t103p" localSheetId="1">#REF!</definedName>
    <definedName name="t103p">#REF!</definedName>
    <definedName name="T10HT" localSheetId="0">#REF!</definedName>
    <definedName name="T10HT" localSheetId="1">#REF!</definedName>
    <definedName name="T10HT">#REF!</definedName>
    <definedName name="t10m" localSheetId="0">#REF!</definedName>
    <definedName name="t10m" localSheetId="1">#REF!</definedName>
    <definedName name="t10m">#REF!</definedName>
    <definedName name="t10nc1p" localSheetId="0">#REF!</definedName>
    <definedName name="t10nc1p" localSheetId="1">#REF!</definedName>
    <definedName name="t10nc1p">#REF!</definedName>
    <definedName name="t10vl1p" localSheetId="0">#REF!</definedName>
    <definedName name="t10vl1p" localSheetId="1">#REF!</definedName>
    <definedName name="t10vl1p">#REF!</definedName>
    <definedName name="t121p" localSheetId="0">#REF!</definedName>
    <definedName name="t121p" localSheetId="1">#REF!</definedName>
    <definedName name="t121p">#REF!</definedName>
    <definedName name="t123p" localSheetId="0">#REF!</definedName>
    <definedName name="t123p" localSheetId="1">#REF!</definedName>
    <definedName name="t123p">#REF!</definedName>
    <definedName name="T12nc" localSheetId="0">#REF!</definedName>
    <definedName name="T12nc" localSheetId="1">#REF!</definedName>
    <definedName name="T12nc">#REF!</definedName>
    <definedName name="t12nc3p" localSheetId="0">#REF!</definedName>
    <definedName name="t12nc3p" localSheetId="1">#REF!</definedName>
    <definedName name="t12nc3p">#REF!</definedName>
    <definedName name="T12vc" localSheetId="0">#REF!</definedName>
    <definedName name="T12vc" localSheetId="1">#REF!</definedName>
    <definedName name="T12vc">#REF!</definedName>
    <definedName name="T12vl" localSheetId="0">#REF!</definedName>
    <definedName name="T12vl" localSheetId="1">#REF!</definedName>
    <definedName name="T12vl">#REF!</definedName>
    <definedName name="t141p" localSheetId="0">#REF!</definedName>
    <definedName name="t141p" localSheetId="1">#REF!</definedName>
    <definedName name="t141p">#REF!</definedName>
    <definedName name="t143p" localSheetId="0">#REF!</definedName>
    <definedName name="t143p" localSheetId="1">#REF!</definedName>
    <definedName name="t143p">#REF!</definedName>
    <definedName name="t14nc3p" localSheetId="0">#REF!</definedName>
    <definedName name="t14nc3p" localSheetId="1">#REF!</definedName>
    <definedName name="t14nc3p">#REF!</definedName>
    <definedName name="t14vl3p" localSheetId="0">#REF!</definedName>
    <definedName name="t14vl3p" localSheetId="1">#REF!</definedName>
    <definedName name="t14vl3p">#REF!</definedName>
    <definedName name="T7HT" localSheetId="0">#REF!</definedName>
    <definedName name="T7HT" localSheetId="1">#REF!</definedName>
    <definedName name="T7HT">#REF!</definedName>
    <definedName name="t7m" localSheetId="0">#REF!</definedName>
    <definedName name="t7m" localSheetId="1">#REF!</definedName>
    <definedName name="t7m">#REF!</definedName>
    <definedName name="T8HT" localSheetId="0">#REF!</definedName>
    <definedName name="T8HT" localSheetId="1">#REF!</definedName>
    <definedName name="T8HT">#REF!</definedName>
    <definedName name="t8m" localSheetId="0">#REF!</definedName>
    <definedName name="t8m" localSheetId="1">#REF!</definedName>
    <definedName name="t8m">#REF!</definedName>
    <definedName name="ta" localSheetId="0">#REF!</definedName>
    <definedName name="ta" localSheetId="1">#REF!</definedName>
    <definedName name="ta">#REF!</definedName>
    <definedName name="tac_gia">"TrÇn §¹i Th¾ng"</definedName>
    <definedName name="tadao" localSheetId="0">#REF!</definedName>
    <definedName name="tadao" localSheetId="1">#REF!</definedName>
    <definedName name="tadao" localSheetId="11">#REF!</definedName>
    <definedName name="tadao">#REF!</definedName>
    <definedName name="Tæng_c_ng_suÊt_hiÖn_t_i">"THOP"</definedName>
    <definedName name="Tai_trong" localSheetId="0">#REF!</definedName>
    <definedName name="Tai_trong" localSheetId="1">#REF!</definedName>
    <definedName name="Tai_trong" localSheetId="11">#REF!</definedName>
    <definedName name="Tai_trong">#REF!</definedName>
    <definedName name="Tam" localSheetId="0">#REF!</definedName>
    <definedName name="Tam" localSheetId="1">#REF!</definedName>
    <definedName name="Tam" localSheetId="11">#REF!</definedName>
    <definedName name="Tam">#REF!</definedName>
    <definedName name="tamdan" localSheetId="0">#REF!</definedName>
    <definedName name="tamdan" localSheetId="1">#REF!</definedName>
    <definedName name="tamdan" localSheetId="11">#REF!</definedName>
    <definedName name="tamdan">#REF!</definedName>
    <definedName name="TAMTINH" localSheetId="0">#REF!</definedName>
    <definedName name="TAMTINH" localSheetId="1">#REF!</definedName>
    <definedName name="TAMTINH">#REF!</definedName>
    <definedName name="tamvia" localSheetId="0">#REF!</definedName>
    <definedName name="tamvia" localSheetId="1">#REF!</definedName>
    <definedName name="tamvia">#REF!</definedName>
    <definedName name="tamviab" localSheetId="0">#REF!</definedName>
    <definedName name="tamviab" localSheetId="1">#REF!</definedName>
    <definedName name="tamviab">#REF!</definedName>
    <definedName name="TANANH" localSheetId="0">#REF!</definedName>
    <definedName name="TANANH" localSheetId="1">#REF!</definedName>
    <definedName name="TANANH">#REF!</definedName>
    <definedName name="Tang">100</definedName>
    <definedName name="tao" localSheetId="0" hidden="1">{"'Sheet1'!$L$16"}</definedName>
    <definedName name="tao" localSheetId="1" hidden="1">{"'Sheet1'!$L$16"}</definedName>
    <definedName name="tao" localSheetId="11" hidden="1">{"'Sheet1'!$L$16"}</definedName>
    <definedName name="tao" localSheetId="14" hidden="1">{"'Sheet1'!$L$16"}</definedName>
    <definedName name="tao" localSheetId="15" hidden="1">{"'Sheet1'!$L$16"}</definedName>
    <definedName name="tao" localSheetId="16" hidden="1">{"'Sheet1'!$L$16"}</definedName>
    <definedName name="tao" localSheetId="17" hidden="1">{"'Sheet1'!$L$16"}</definedName>
    <definedName name="tao" localSheetId="18" hidden="1">{"'Sheet1'!$L$16"}</definedName>
    <definedName name="tao" localSheetId="19" hidden="1">{"'Sheet1'!$L$16"}</definedName>
    <definedName name="tao" hidden="1">{"'Sheet1'!$L$16"}</definedName>
    <definedName name="TatBo" localSheetId="0" hidden="1">{"'Sheet1'!$L$16"}</definedName>
    <definedName name="TatBo" localSheetId="1" hidden="1">{"'Sheet1'!$L$16"}</definedName>
    <definedName name="TatBo" localSheetId="11" hidden="1">{"'Sheet1'!$L$16"}</definedName>
    <definedName name="TatBo" localSheetId="14" hidden="1">{"'Sheet1'!$L$16"}</definedName>
    <definedName name="TatBo" localSheetId="15" hidden="1">{"'Sheet1'!$L$16"}</definedName>
    <definedName name="TatBo" localSheetId="16" hidden="1">{"'Sheet1'!$L$16"}</definedName>
    <definedName name="TatBo" localSheetId="17" hidden="1">{"'Sheet1'!$L$16"}</definedName>
    <definedName name="TatBo" localSheetId="18" hidden="1">{"'Sheet1'!$L$16"}</definedName>
    <definedName name="TatBo" localSheetId="19" hidden="1">{"'Sheet1'!$L$16"}</definedName>
    <definedName name="TatBo" hidden="1">{"'Sheet1'!$L$16"}</definedName>
    <definedName name="taukeo150" localSheetId="11">#REF!</definedName>
    <definedName name="taukeo150">'[2]R&amp;P'!$G$403</definedName>
    <definedName name="Tax" localSheetId="0">#REF!</definedName>
    <definedName name="Tax" localSheetId="1">#REF!</definedName>
    <definedName name="Tax" localSheetId="11">#REF!</definedName>
    <definedName name="Tax">#REF!</definedName>
    <definedName name="TaxTV">10%</definedName>
    <definedName name="TaxXL">5%</definedName>
    <definedName name="TB" localSheetId="0">#REF!</definedName>
    <definedName name="TB" localSheetId="1">#REF!</definedName>
    <definedName name="TB" localSheetId="11">#REF!</definedName>
    <definedName name="TB">#REF!</definedName>
    <definedName name="TB_CS" localSheetId="0">#REF!</definedName>
    <definedName name="TB_CS" localSheetId="1">#REF!</definedName>
    <definedName name="TB_CS" localSheetId="11">#REF!</definedName>
    <definedName name="TB_CS">#REF!</definedName>
    <definedName name="TBA" localSheetId="0">#REF!</definedName>
    <definedName name="TBA" localSheetId="1">#REF!</definedName>
    <definedName name="TBA" localSheetId="11">#REF!</definedName>
    <definedName name="TBA">#REF!</definedName>
    <definedName name="tbl_ProdInfo" localSheetId="0" hidden="1">#REF!</definedName>
    <definedName name="tbl_ProdInfo" localSheetId="1" hidden="1">#REF!</definedName>
    <definedName name="tbl_ProdInfo" localSheetId="15" hidden="1">#REF!</definedName>
    <definedName name="tbl_ProdInfo" localSheetId="17" hidden="1">#REF!</definedName>
    <definedName name="tbl_ProdInfo" localSheetId="18" hidden="1">#REF!</definedName>
    <definedName name="tbl_ProdInfo" hidden="1">#REF!</definedName>
    <definedName name="tbsokiemtra" localSheetId="0">#REF!</definedName>
    <definedName name="tbsokiemtra" localSheetId="1">#REF!</definedName>
    <definedName name="tbsokiemtra">#REF!</definedName>
    <definedName name="tbtram" localSheetId="0">#REF!</definedName>
    <definedName name="tbtram" localSheetId="1">#REF!</definedName>
    <definedName name="tbtram">#REF!</definedName>
    <definedName name="TBTT" localSheetId="0">#REF!</definedName>
    <definedName name="TBTT" localSheetId="1">#REF!</definedName>
    <definedName name="TBTT">#REF!</definedName>
    <definedName name="TBXD" localSheetId="0">#REF!</definedName>
    <definedName name="TBXD" localSheetId="1">#REF!</definedName>
    <definedName name="TBXD">#REF!</definedName>
    <definedName name="TC" localSheetId="0">#REF!</definedName>
    <definedName name="TC" localSheetId="1">#REF!</definedName>
    <definedName name="TC">#REF!</definedName>
    <definedName name="tc_1" localSheetId="0">#REF!</definedName>
    <definedName name="tc_1" localSheetId="1">#REF!</definedName>
    <definedName name="tc_1">#REF!</definedName>
    <definedName name="tc_2" localSheetId="0">#REF!</definedName>
    <definedName name="tc_2" localSheetId="1">#REF!</definedName>
    <definedName name="tc_2">#REF!</definedName>
    <definedName name="TC_NHANH1" localSheetId="0">#REF!</definedName>
    <definedName name="TC_NHANH1" localSheetId="1">#REF!</definedName>
    <definedName name="TC_NHANH1">#REF!</definedName>
    <definedName name="TCDHT" localSheetId="0">#REF!</definedName>
    <definedName name="TCDHT" localSheetId="1">#REF!</definedName>
    <definedName name="TCDHT">#REF!</definedName>
    <definedName name="Tchuan" localSheetId="0">#REF!</definedName>
    <definedName name="Tchuan" localSheetId="1">#REF!</definedName>
    <definedName name="Tchuan">#REF!</definedName>
    <definedName name="TCTRU" localSheetId="0">#REF!</definedName>
    <definedName name="TCTRU" localSheetId="1">#REF!</definedName>
    <definedName name="TCTRU">#REF!</definedName>
    <definedName name="TD" localSheetId="0">#REF!</definedName>
    <definedName name="TD" localSheetId="1">#REF!</definedName>
    <definedName name="TD">#REF!</definedName>
    <definedName name="TD12vl" localSheetId="0">#REF!</definedName>
    <definedName name="TD12vl" localSheetId="1">#REF!</definedName>
    <definedName name="TD12vl">#REF!</definedName>
    <definedName name="td1p" localSheetId="0">#REF!</definedName>
    <definedName name="td1p" localSheetId="1">#REF!</definedName>
    <definedName name="td1p">#REF!</definedName>
    <definedName name="TD1p1nc" localSheetId="0">#REF!</definedName>
    <definedName name="TD1p1nc" localSheetId="1">#REF!</definedName>
    <definedName name="TD1p1nc">#REF!</definedName>
    <definedName name="td1p1vc" localSheetId="0">#REF!</definedName>
    <definedName name="td1p1vc" localSheetId="1">#REF!</definedName>
    <definedName name="td1p1vc">#REF!</definedName>
    <definedName name="TD1p1vl" localSheetId="0">#REF!</definedName>
    <definedName name="TD1p1vl" localSheetId="1">#REF!</definedName>
    <definedName name="TD1p1vl">#REF!</definedName>
    <definedName name="td3p" localSheetId="0">#REF!</definedName>
    <definedName name="td3p" localSheetId="1">#REF!</definedName>
    <definedName name="td3p">#REF!</definedName>
    <definedName name="TDctnc" localSheetId="0">#REF!</definedName>
    <definedName name="TDctnc" localSheetId="1">#REF!</definedName>
    <definedName name="TDctnc">#REF!</definedName>
    <definedName name="TDctvc" localSheetId="0">#REF!</definedName>
    <definedName name="TDctvc" localSheetId="1">#REF!</definedName>
    <definedName name="TDctvc">#REF!</definedName>
    <definedName name="TDctvl" localSheetId="0">#REF!</definedName>
    <definedName name="TDctvl" localSheetId="1">#REF!</definedName>
    <definedName name="TDctvl">#REF!</definedName>
    <definedName name="tdia" localSheetId="0">#REF!</definedName>
    <definedName name="tdia" localSheetId="1">#REF!</definedName>
    <definedName name="tdia">#REF!</definedName>
    <definedName name="TdinhQT" localSheetId="0">#REF!</definedName>
    <definedName name="TdinhQT" localSheetId="1">#REF!</definedName>
    <definedName name="TdinhQT">#REF!</definedName>
    <definedName name="tdll1pm" localSheetId="0">#REF!</definedName>
    <definedName name="tdll1pm" localSheetId="1">#REF!</definedName>
    <definedName name="tdll1pm">#REF!</definedName>
    <definedName name="tdll3pm" localSheetId="0">#REF!</definedName>
    <definedName name="tdll3pm" localSheetId="1">#REF!</definedName>
    <definedName name="tdll3pm">#REF!</definedName>
    <definedName name="tdllHTDL" localSheetId="0">#REF!</definedName>
    <definedName name="tdllHTDL" localSheetId="1">#REF!</definedName>
    <definedName name="tdllHTDL">#REF!</definedName>
    <definedName name="tdllHTHH" localSheetId="0">#REF!</definedName>
    <definedName name="tdllHTHH" localSheetId="1">#REF!</definedName>
    <definedName name="tdllHTHH">#REF!</definedName>
    <definedName name="tdnc1p" localSheetId="0">#REF!</definedName>
    <definedName name="tdnc1p" localSheetId="1">#REF!</definedName>
    <definedName name="tdnc1p">#REF!</definedName>
    <definedName name="tdo" localSheetId="0">#REF!</definedName>
    <definedName name="tdo" localSheetId="1">#REF!</definedName>
    <definedName name="tdo">#REF!</definedName>
    <definedName name="tdt" localSheetId="0">#REF!</definedName>
    <definedName name="tdt" localSheetId="1">#REF!</definedName>
    <definedName name="tdt">#REF!</definedName>
    <definedName name="tdtr2cnc" localSheetId="0">#REF!</definedName>
    <definedName name="tdtr2cnc" localSheetId="1">#REF!</definedName>
    <definedName name="tdtr2cnc">#REF!</definedName>
    <definedName name="tdtr2cvl" localSheetId="0">#REF!</definedName>
    <definedName name="tdtr2cvl" localSheetId="1">#REF!</definedName>
    <definedName name="tdtr2cvl">#REF!</definedName>
    <definedName name="tdvl1p" localSheetId="0">#REF!</definedName>
    <definedName name="tdvl1p" localSheetId="1">#REF!</definedName>
    <definedName name="tdvl1p">#REF!</definedName>
    <definedName name="te" localSheetId="0">#REF!</definedName>
    <definedName name="te" localSheetId="1">#REF!</definedName>
    <definedName name="te">#REF!</definedName>
    <definedName name="tecco" localSheetId="0" hidden="1">{"'Sheet1'!$L$16"}</definedName>
    <definedName name="tecco" localSheetId="1" hidden="1">{"'Sheet1'!$L$16"}</definedName>
    <definedName name="tecco" localSheetId="7" hidden="1">{"'Sheet1'!$L$16"}</definedName>
    <definedName name="tecco" localSheetId="8" hidden="1">{"'Sheet1'!$L$16"}</definedName>
    <definedName name="tecco" localSheetId="11" hidden="1">{"'Sheet1'!$L$16"}</definedName>
    <definedName name="tecco" localSheetId="14" hidden="1">{"'Sheet1'!$L$16"}</definedName>
    <definedName name="tecco" localSheetId="15" hidden="1">{"'Sheet1'!$L$16"}</definedName>
    <definedName name="tecco" localSheetId="16" hidden="1">{"'Sheet1'!$L$16"}</definedName>
    <definedName name="tecco" localSheetId="17" hidden="1">{"'Sheet1'!$L$16"}</definedName>
    <definedName name="tecco" localSheetId="18" hidden="1">{"'Sheet1'!$L$16"}</definedName>
    <definedName name="tecco" localSheetId="19" hidden="1">{"'Sheet1'!$L$16"}</definedName>
    <definedName name="tecco" hidden="1">{"'Sheet1'!$L$16"}</definedName>
    <definedName name="tecnuoc5" localSheetId="11">#REF!</definedName>
    <definedName name="tecnuoc5">'[2]R&amp;P'!$G$209</definedName>
    <definedName name="temp" localSheetId="0">#REF!</definedName>
    <definedName name="temp" localSheetId="1">#REF!</definedName>
    <definedName name="temp" localSheetId="11">#REF!</definedName>
    <definedName name="temp">#REF!</definedName>
    <definedName name="Temp_Br" localSheetId="0">#REF!</definedName>
    <definedName name="Temp_Br" localSheetId="1">#REF!</definedName>
    <definedName name="Temp_Br">#REF!</definedName>
    <definedName name="TEMPBR" localSheetId="0">#REF!</definedName>
    <definedName name="TEMPBR" localSheetId="1">#REF!</definedName>
    <definedName name="TEMPBR">#REF!</definedName>
    <definedName name="ten" localSheetId="0">#REF!</definedName>
    <definedName name="ten" localSheetId="1">#REF!</definedName>
    <definedName name="ten">#REF!</definedName>
    <definedName name="ten_tra_1BTN" localSheetId="0">#REF!</definedName>
    <definedName name="ten_tra_1BTN" localSheetId="1">#REF!</definedName>
    <definedName name="ten_tra_1BTN">#REF!</definedName>
    <definedName name="ten_tra_2BTN" localSheetId="0">#REF!</definedName>
    <definedName name="ten_tra_2BTN" localSheetId="1">#REF!</definedName>
    <definedName name="ten_tra_2BTN">#REF!</definedName>
    <definedName name="ten_tra_3BTN" localSheetId="0">#REF!</definedName>
    <definedName name="ten_tra_3BTN" localSheetId="1">#REF!</definedName>
    <definedName name="ten_tra_3BTN">#REF!</definedName>
    <definedName name="TenBang" localSheetId="0">#REF!</definedName>
    <definedName name="TenBang" localSheetId="1">#REF!</definedName>
    <definedName name="TenBang">#REF!</definedName>
    <definedName name="tenck" localSheetId="0">#REF!</definedName>
    <definedName name="tenck" localSheetId="1">#REF!</definedName>
    <definedName name="tenck">#REF!</definedName>
    <definedName name="TENCT" localSheetId="0">#REF!</definedName>
    <definedName name="TENCT" localSheetId="1">#REF!</definedName>
    <definedName name="TENCT">#REF!</definedName>
    <definedName name="Tengoi" localSheetId="0">#REF!</definedName>
    <definedName name="Tengoi" localSheetId="1">#REF!</definedName>
    <definedName name="Tengoi">#REF!</definedName>
    <definedName name="TenHMuc" localSheetId="0">#REF!</definedName>
    <definedName name="TenHMuc" localSheetId="1">#REF!</definedName>
    <definedName name="TenHMuc">#REF!</definedName>
    <definedName name="TenVtu" localSheetId="0">#REF!</definedName>
    <definedName name="TenVtu" localSheetId="1">#REF!</definedName>
    <definedName name="TenVtu">#REF!</definedName>
    <definedName name="tenvung" localSheetId="0">#REF!</definedName>
    <definedName name="tenvung" localSheetId="1">#REF!</definedName>
    <definedName name="tenvung">#REF!</definedName>
    <definedName name="test" localSheetId="0">#REF!</definedName>
    <definedName name="test" localSheetId="1">#REF!</definedName>
    <definedName name="test">#REF!</definedName>
    <definedName name="Test5" localSheetId="0">#REF!</definedName>
    <definedName name="Test5" localSheetId="1">#REF!</definedName>
    <definedName name="Test5">#REF!</definedName>
    <definedName name="text" localSheetId="0">#REF!,#REF!,#REF!,#REF!,#REF!</definedName>
    <definedName name="text" localSheetId="1">#REF!,#REF!,#REF!,#REF!,#REF!</definedName>
    <definedName name="text" localSheetId="11">#REF!,#REF!,#REF!,#REF!,#REF!</definedName>
    <definedName name="text" localSheetId="14">#REF!,#REF!,#REF!,#REF!,#REF!</definedName>
    <definedName name="text">#REF!,#REF!,#REF!,#REF!,#REF!</definedName>
    <definedName name="TH.2002" localSheetId="0">#REF!</definedName>
    <definedName name="TH.2002" localSheetId="1">#REF!</definedName>
    <definedName name="TH.2002" localSheetId="14">#REF!</definedName>
    <definedName name="TH.2002" localSheetId="19">#REF!</definedName>
    <definedName name="TH.2002">#REF!</definedName>
    <definedName name="TH.QUY1" localSheetId="0">#REF!</definedName>
    <definedName name="TH.QUY1" localSheetId="1">#REF!</definedName>
    <definedName name="TH.QUY1" localSheetId="19">#REF!</definedName>
    <definedName name="TH.QUY1">#REF!</definedName>
    <definedName name="TH.QUY2" localSheetId="0">#REF!</definedName>
    <definedName name="TH.QUY2" localSheetId="1">#REF!</definedName>
    <definedName name="TH.QUY2" localSheetId="19">#REF!</definedName>
    <definedName name="TH.QUY2">#REF!</definedName>
    <definedName name="TH.T1" localSheetId="0">#REF!</definedName>
    <definedName name="TH.T1" localSheetId="1">#REF!</definedName>
    <definedName name="TH.T1">#REF!</definedName>
    <definedName name="TH.T2" localSheetId="0">#REF!</definedName>
    <definedName name="TH.T2" localSheetId="1">#REF!</definedName>
    <definedName name="TH.T2">#REF!</definedName>
    <definedName name="TH.T3" localSheetId="0">#REF!</definedName>
    <definedName name="TH.T3" localSheetId="1">#REF!</definedName>
    <definedName name="TH.T3">#REF!</definedName>
    <definedName name="TH.T4" localSheetId="0">#REF!</definedName>
    <definedName name="TH.T4" localSheetId="1">#REF!</definedName>
    <definedName name="TH.T4">#REF!</definedName>
    <definedName name="TH.T5" localSheetId="0">#REF!</definedName>
    <definedName name="TH.T5" localSheetId="1">#REF!</definedName>
    <definedName name="TH.T5">#REF!</definedName>
    <definedName name="TH.T6" localSheetId="0">#REF!</definedName>
    <definedName name="TH.T6" localSheetId="1">#REF!</definedName>
    <definedName name="TH.T6">#REF!</definedName>
    <definedName name="TH.Thang.1" localSheetId="0">#REF!</definedName>
    <definedName name="TH.Thang.1" localSheetId="1">#REF!</definedName>
    <definedName name="TH.Thang.1">#REF!</definedName>
    <definedName name="TH.Thang.10" localSheetId="0">#REF!</definedName>
    <definedName name="TH.Thang.10" localSheetId="1">#REF!</definedName>
    <definedName name="TH.Thang.10">#REF!</definedName>
    <definedName name="TH.Thang.11" localSheetId="0">#REF!</definedName>
    <definedName name="TH.Thang.11" localSheetId="1">#REF!</definedName>
    <definedName name="TH.Thang.11">#REF!</definedName>
    <definedName name="TH.Thang.12" localSheetId="0">#REF!</definedName>
    <definedName name="TH.Thang.12" localSheetId="1">#REF!</definedName>
    <definedName name="TH.Thang.12">#REF!</definedName>
    <definedName name="TH.Thang.2" localSheetId="0">#REF!</definedName>
    <definedName name="TH.Thang.2" localSheetId="1">#REF!</definedName>
    <definedName name="TH.Thang.2">#REF!</definedName>
    <definedName name="TH.Thang.3" localSheetId="0">#REF!</definedName>
    <definedName name="TH.Thang.3" localSheetId="1">#REF!</definedName>
    <definedName name="TH.Thang.3">#REF!</definedName>
    <definedName name="TH.Thang.4" localSheetId="0">#REF!</definedName>
    <definedName name="TH.Thang.4" localSheetId="1">#REF!</definedName>
    <definedName name="TH.Thang.4">#REF!</definedName>
    <definedName name="TH.Thang.5" localSheetId="0">#REF!</definedName>
    <definedName name="TH.Thang.5" localSheetId="1">#REF!</definedName>
    <definedName name="TH.Thang.5">#REF!</definedName>
    <definedName name="TH.Thang.6" localSheetId="0">#REF!</definedName>
    <definedName name="TH.Thang.6" localSheetId="1">#REF!</definedName>
    <definedName name="TH.Thang.6">#REF!</definedName>
    <definedName name="TH.Thang.7" localSheetId="0">#REF!</definedName>
    <definedName name="TH.Thang.7" localSheetId="1">#REF!</definedName>
    <definedName name="TH.Thang.7">#REF!</definedName>
    <definedName name="TH.Thang.8" localSheetId="0">#REF!</definedName>
    <definedName name="TH.Thang.8" localSheetId="1">#REF!</definedName>
    <definedName name="TH.Thang.8">#REF!</definedName>
    <definedName name="TH.Thang.9" localSheetId="0">#REF!</definedName>
    <definedName name="TH.Thang.9" localSheetId="1">#REF!</definedName>
    <definedName name="TH.Thang.9">#REF!</definedName>
    <definedName name="TH_VKHNN" localSheetId="0">#REF!</definedName>
    <definedName name="TH_VKHNN" localSheetId="1">#REF!</definedName>
    <definedName name="TH_VKHNN">#REF!</definedName>
    <definedName name="tha" localSheetId="0" hidden="1">{"'Sheet1'!$L$16"}</definedName>
    <definedName name="tha" localSheetId="1" hidden="1">{"'Sheet1'!$L$16"}</definedName>
    <definedName name="tha" localSheetId="7" hidden="1">{"'Sheet1'!$L$16"}</definedName>
    <definedName name="tha" localSheetId="8" hidden="1">{"'Sheet1'!$L$16"}</definedName>
    <definedName name="tha" localSheetId="11" hidden="1">{"'Sheet1'!$L$16"}</definedName>
    <definedName name="tha" localSheetId="14" hidden="1">{"'Sheet1'!$L$16"}</definedName>
    <definedName name="tha" localSheetId="15" hidden="1">{"'Sheet1'!$L$16"}</definedName>
    <definedName name="tha" localSheetId="16" hidden="1">{"'Sheet1'!$L$16"}</definedName>
    <definedName name="tha" localSheetId="17" hidden="1">{"'Sheet1'!$L$16"}</definedName>
    <definedName name="tha" localSheetId="18" hidden="1">{"'Sheet1'!$L$16"}</definedName>
    <definedName name="tha" localSheetId="19" hidden="1">{"'Sheet1'!$L$16"}</definedName>
    <definedName name="tha" hidden="1">{"'Sheet1'!$L$16"}</definedName>
    <definedName name="thai" localSheetId="0">#REF!</definedName>
    <definedName name="thai" localSheetId="1">#REF!</definedName>
    <definedName name="thai">#REF!</definedName>
    <definedName name="thang" localSheetId="0">#REF!</definedName>
    <definedName name="thang" localSheetId="1">#REF!</definedName>
    <definedName name="thang">#REF!</definedName>
    <definedName name="Thang1" localSheetId="0" hidden="1">{"'Sheet1'!$L$16"}</definedName>
    <definedName name="Thang1" localSheetId="1" hidden="1">{"'Sheet1'!$L$16"}</definedName>
    <definedName name="Thang1" localSheetId="7" hidden="1">{"'Sheet1'!$L$16"}</definedName>
    <definedName name="Thang1" localSheetId="8" hidden="1">{"'Sheet1'!$L$16"}</definedName>
    <definedName name="Thang1" localSheetId="11" hidden="1">{"'Sheet1'!$L$16"}</definedName>
    <definedName name="Thang1" localSheetId="14" hidden="1">{"'Sheet1'!$L$16"}</definedName>
    <definedName name="Thang1" localSheetId="15" hidden="1">{"'Sheet1'!$L$16"}</definedName>
    <definedName name="Thang1" localSheetId="16" hidden="1">{"'Sheet1'!$L$16"}</definedName>
    <definedName name="Thang1" localSheetId="17" hidden="1">{"'Sheet1'!$L$16"}</definedName>
    <definedName name="Thang1" localSheetId="18" hidden="1">{"'Sheet1'!$L$16"}</definedName>
    <definedName name="Thang1" localSheetId="19" hidden="1">{"'Sheet1'!$L$16"}</definedName>
    <definedName name="Thang1" hidden="1">{"'Sheet1'!$L$16"}</definedName>
    <definedName name="thang10" localSheetId="0" hidden="1">{"'Sheet1'!$L$16"}</definedName>
    <definedName name="thang10" localSheetId="1" hidden="1">{"'Sheet1'!$L$16"}</definedName>
    <definedName name="thang10" localSheetId="11" hidden="1">{"'Sheet1'!$L$16"}</definedName>
    <definedName name="thang10" localSheetId="14" hidden="1">{"'Sheet1'!$L$16"}</definedName>
    <definedName name="thang10" localSheetId="15" hidden="1">{"'Sheet1'!$L$16"}</definedName>
    <definedName name="thang10" localSheetId="16" hidden="1">{"'Sheet1'!$L$16"}</definedName>
    <definedName name="thang10" localSheetId="17" hidden="1">{"'Sheet1'!$L$16"}</definedName>
    <definedName name="thang10" localSheetId="18" hidden="1">{"'Sheet1'!$L$16"}</definedName>
    <definedName name="thang10" localSheetId="19" hidden="1">{"'Sheet1'!$L$16"}</definedName>
    <definedName name="thang10" hidden="1">{"'Sheet1'!$L$16"}</definedName>
    <definedName name="thanh" localSheetId="0" hidden="1">{"'Sheet1'!$L$16"}</definedName>
    <definedName name="thanh" localSheetId="1" hidden="1">{"'Sheet1'!$L$16"}</definedName>
    <definedName name="thanh" localSheetId="7" hidden="1">{"'Sheet1'!$L$16"}</definedName>
    <definedName name="thanh" localSheetId="8" hidden="1">{"'Sheet1'!$L$16"}</definedName>
    <definedName name="THANH" localSheetId="11" hidden="1">{"'Sheet1'!$L$16"}</definedName>
    <definedName name="THANH" localSheetId="14" hidden="1">{"'Sheet1'!$L$16"}</definedName>
    <definedName name="THANH" localSheetId="15" hidden="1">{"'Sheet1'!$L$16"}</definedName>
    <definedName name="THANH" localSheetId="16" hidden="1">{"'Sheet1'!$L$16"}</definedName>
    <definedName name="THANH" localSheetId="17" hidden="1">{"'Sheet1'!$L$16"}</definedName>
    <definedName name="THANH" localSheetId="18" hidden="1">{"'Sheet1'!$L$16"}</definedName>
    <definedName name="THANH" localSheetId="19" hidden="1">{"'Sheet1'!$L$16"}</definedName>
    <definedName name="thanh" hidden="1">{"'Sheet1'!$L$16"}</definedName>
    <definedName name="Thanh_Hoá" localSheetId="0">#REF!</definedName>
    <definedName name="Thanh_Hoá" localSheetId="1">#REF!</definedName>
    <definedName name="Thanh_Hoá">#REF!</definedName>
    <definedName name="Thanh_LC_tayvin" localSheetId="0">#REF!</definedName>
    <definedName name="Thanh_LC_tayvin" localSheetId="1">#REF!</definedName>
    <definedName name="Thanh_LC_tayvin">#REF!</definedName>
    <definedName name="thanhdul" localSheetId="11">#REF!</definedName>
    <definedName name="thanhdul">'[2]R&amp;P'!$G$56</definedName>
    <definedName name="thanhtien" localSheetId="0">#REF!</definedName>
    <definedName name="thanhtien" localSheetId="1">#REF!</definedName>
    <definedName name="thanhtien" localSheetId="11">#REF!</definedName>
    <definedName name="thanhtien">#REF!</definedName>
    <definedName name="ÞBM" localSheetId="0">#REF!</definedName>
    <definedName name="ÞBM" localSheetId="1">#REF!</definedName>
    <definedName name="ÞBM">#REF!</definedName>
    <definedName name="THchon" localSheetId="0">#REF!</definedName>
    <definedName name="THchon" localSheetId="1">#REF!</definedName>
    <definedName name="THchon">#REF!</definedName>
    <definedName name="Þcot" localSheetId="0">#REF!</definedName>
    <definedName name="Þcot" localSheetId="1">#REF!</definedName>
    <definedName name="Þcot">#REF!</definedName>
    <definedName name="ÞCTd4" localSheetId="0">#REF!</definedName>
    <definedName name="ÞCTd4" localSheetId="1">#REF!</definedName>
    <definedName name="ÞCTd4">#REF!</definedName>
    <definedName name="ÞCTt4" localSheetId="0">#REF!</definedName>
    <definedName name="ÞCTt4" localSheetId="1">#REF!</definedName>
    <definedName name="ÞCTt4">#REF!</definedName>
    <definedName name="THDA_copy" localSheetId="0" hidden="1">{"'Sheet1'!$L$16"}</definedName>
    <definedName name="THDA_copy" localSheetId="1" hidden="1">{"'Sheet1'!$L$16"}</definedName>
    <definedName name="THDA_copy" localSheetId="11" hidden="1">{"'Sheet1'!$L$16"}</definedName>
    <definedName name="THDA_copy" localSheetId="14" hidden="1">{"'Sheet1'!$L$16"}</definedName>
    <definedName name="THDA_copy" localSheetId="15" hidden="1">{"'Sheet1'!$L$16"}</definedName>
    <definedName name="THDA_copy" localSheetId="16" hidden="1">{"'Sheet1'!$L$16"}</definedName>
    <definedName name="THDA_copy" localSheetId="17" hidden="1">{"'Sheet1'!$L$16"}</definedName>
    <definedName name="THDA_copy" localSheetId="18" hidden="1">{"'Sheet1'!$L$16"}</definedName>
    <definedName name="THDA_copy" localSheetId="19" hidden="1">{"'Sheet1'!$L$16"}</definedName>
    <definedName name="THDA_copy" hidden="1">{"'Sheet1'!$L$16"}</definedName>
    <definedName name="Þdamd4" localSheetId="0">#REF!</definedName>
    <definedName name="Þdamd4" localSheetId="1">#REF!</definedName>
    <definedName name="Þdamd4">#REF!</definedName>
    <definedName name="Þdamt4" localSheetId="0">#REF!</definedName>
    <definedName name="Þdamt4" localSheetId="1">#REF!</definedName>
    <definedName name="Þdamt4">#REF!</definedName>
    <definedName name="THDS" localSheetId="0">#REF!</definedName>
    <definedName name="THDS" localSheetId="1">#REF!</definedName>
    <definedName name="THDS">#REF!</definedName>
    <definedName name="thdt" localSheetId="0">#REF!</definedName>
    <definedName name="thdt" localSheetId="1">#REF!</definedName>
    <definedName name="thdt">#REF!</definedName>
    <definedName name="THDT_CT_XOM_NOI" localSheetId="0">#REF!</definedName>
    <definedName name="THDT_CT_XOM_NOI" localSheetId="1">#REF!</definedName>
    <definedName name="THDT_CT_XOM_NOI">#REF!</definedName>
    <definedName name="THDT_HT_DAO_THUONG" localSheetId="0">#REF!</definedName>
    <definedName name="THDT_HT_DAO_THUONG" localSheetId="1">#REF!</definedName>
    <definedName name="THDT_HT_DAO_THUONG">#REF!</definedName>
    <definedName name="THDT_HT_XOM_NOI" localSheetId="0">#REF!</definedName>
    <definedName name="THDT_HT_XOM_NOI" localSheetId="1">#REF!</definedName>
    <definedName name="THDT_HT_XOM_NOI">#REF!</definedName>
    <definedName name="THDT_NPP_XOM_NOI" localSheetId="0">#REF!</definedName>
    <definedName name="THDT_NPP_XOM_NOI" localSheetId="1">#REF!</definedName>
    <definedName name="THDT_NPP_XOM_NOI">#REF!</definedName>
    <definedName name="THDT_TBA_XOM_NOI" localSheetId="0">#REF!</definedName>
    <definedName name="THDT_TBA_XOM_NOI" localSheetId="1">#REF!</definedName>
    <definedName name="THDT_TBA_XOM_NOI">#REF!</definedName>
    <definedName name="thep" localSheetId="0">#REF!</definedName>
    <definedName name="thep" localSheetId="1">#REF!</definedName>
    <definedName name="thep">#REF!</definedName>
    <definedName name="thepban" localSheetId="0">#REF!</definedName>
    <definedName name="thepban" localSheetId="1">#REF!</definedName>
    <definedName name="thepban">#REF!</definedName>
    <definedName name="thepgoc25_60" localSheetId="0">#REF!</definedName>
    <definedName name="thepgoc25_60" localSheetId="1">#REF!</definedName>
    <definedName name="thepgoc25_60">#REF!</definedName>
    <definedName name="thepgoc63_75" localSheetId="0">#REF!</definedName>
    <definedName name="thepgoc63_75" localSheetId="1">#REF!</definedName>
    <definedName name="thepgoc63_75">#REF!</definedName>
    <definedName name="thepgoc80_100" localSheetId="0">#REF!</definedName>
    <definedName name="thepgoc80_100" localSheetId="1">#REF!</definedName>
    <definedName name="thepgoc80_100">#REF!</definedName>
    <definedName name="thephinhmk">#N/A</definedName>
    <definedName name="thepma">10500</definedName>
    <definedName name="thepnaphl" localSheetId="0">#REF!</definedName>
    <definedName name="thepnaphl" localSheetId="1">#REF!</definedName>
    <definedName name="thepnaphl" localSheetId="11">#REF!</definedName>
    <definedName name="thepnaphl">#REF!</definedName>
    <definedName name="theptron" localSheetId="11">#REF!</definedName>
    <definedName name="theptron">'[2]R&amp;P'!$G$50</definedName>
    <definedName name="theptron12" localSheetId="0">#REF!</definedName>
    <definedName name="theptron12" localSheetId="1">#REF!</definedName>
    <definedName name="theptron12" localSheetId="11">#REF!</definedName>
    <definedName name="theptron12">#REF!</definedName>
    <definedName name="theptron14_22" localSheetId="0">#REF!</definedName>
    <definedName name="theptron14_22" localSheetId="1">#REF!</definedName>
    <definedName name="theptron14_22">#REF!</definedName>
    <definedName name="theptron6_8" localSheetId="0">#REF!</definedName>
    <definedName name="theptron6_8" localSheetId="1">#REF!</definedName>
    <definedName name="theptron6_8">#REF!</definedName>
    <definedName name="thetichck" localSheetId="0">#REF!</definedName>
    <definedName name="thetichck" localSheetId="1">#REF!</definedName>
    <definedName name="thetichck">#REF!</definedName>
    <definedName name="THGO1pnc" localSheetId="0">#REF!</definedName>
    <definedName name="THGO1pnc" localSheetId="1">#REF!</definedName>
    <definedName name="THGO1pnc">#REF!</definedName>
    <definedName name="thht" localSheetId="0">#REF!</definedName>
    <definedName name="thht" localSheetId="1">#REF!</definedName>
    <definedName name="thht">#REF!</definedName>
    <definedName name="THI" localSheetId="0">#REF!</definedName>
    <definedName name="THI" localSheetId="1">#REF!</definedName>
    <definedName name="THI">#REF!</definedName>
    <definedName name="THkinhPhiToanBo" localSheetId="0">#REF!</definedName>
    <definedName name="THkinhPhiToanBo" localSheetId="1">#REF!</definedName>
    <definedName name="THkinhPhiToanBo">#REF!</definedName>
    <definedName name="THKL" localSheetId="0" hidden="1">{"'Sheet1'!$L$16"}</definedName>
    <definedName name="THKL" localSheetId="1" hidden="1">{"'Sheet1'!$L$16"}</definedName>
    <definedName name="THKL" localSheetId="11" hidden="1">{"'Sheet1'!$L$16"}</definedName>
    <definedName name="THKL" localSheetId="14" hidden="1">{"'Sheet1'!$L$16"}</definedName>
    <definedName name="THKL" localSheetId="15" hidden="1">{"'Sheet1'!$L$16"}</definedName>
    <definedName name="THKL" localSheetId="16" hidden="1">{"'Sheet1'!$L$16"}</definedName>
    <definedName name="THKL" localSheetId="17" hidden="1">{"'Sheet1'!$L$16"}</definedName>
    <definedName name="THKL" localSheetId="18" hidden="1">{"'Sheet1'!$L$16"}</definedName>
    <definedName name="THKL" localSheetId="19" hidden="1">{"'Sheet1'!$L$16"}</definedName>
    <definedName name="THKL" hidden="1">{"'Sheet1'!$L$16"}</definedName>
    <definedName name="thkl2" localSheetId="0" hidden="1">{"'Sheet1'!$L$16"}</definedName>
    <definedName name="thkl2" localSheetId="1" hidden="1">{"'Sheet1'!$L$16"}</definedName>
    <definedName name="thkl2" localSheetId="11" hidden="1">{"'Sheet1'!$L$16"}</definedName>
    <definedName name="thkl2" localSheetId="14" hidden="1">{"'Sheet1'!$L$16"}</definedName>
    <definedName name="thkl2" localSheetId="15" hidden="1">{"'Sheet1'!$L$16"}</definedName>
    <definedName name="thkl2" localSheetId="16" hidden="1">{"'Sheet1'!$L$16"}</definedName>
    <definedName name="thkl2" localSheetId="17" hidden="1">{"'Sheet1'!$L$16"}</definedName>
    <definedName name="thkl2" localSheetId="18" hidden="1">{"'Sheet1'!$L$16"}</definedName>
    <definedName name="thkl2" localSheetId="19" hidden="1">{"'Sheet1'!$L$16"}</definedName>
    <definedName name="thkl2" hidden="1">{"'Sheet1'!$L$16"}</definedName>
    <definedName name="thkl3" localSheetId="0" hidden="1">{"'Sheet1'!$L$16"}</definedName>
    <definedName name="thkl3" localSheetId="1" hidden="1">{"'Sheet1'!$L$16"}</definedName>
    <definedName name="thkl3" localSheetId="11" hidden="1">{"'Sheet1'!$L$16"}</definedName>
    <definedName name="thkl3" localSheetId="14" hidden="1">{"'Sheet1'!$L$16"}</definedName>
    <definedName name="thkl3" localSheetId="15" hidden="1">{"'Sheet1'!$L$16"}</definedName>
    <definedName name="thkl3" localSheetId="16" hidden="1">{"'Sheet1'!$L$16"}</definedName>
    <definedName name="thkl3" localSheetId="17" hidden="1">{"'Sheet1'!$L$16"}</definedName>
    <definedName name="thkl3" localSheetId="18" hidden="1">{"'Sheet1'!$L$16"}</definedName>
    <definedName name="thkl3" localSheetId="19" hidden="1">{"'Sheet1'!$L$16"}</definedName>
    <definedName name="thkl3" hidden="1">{"'Sheet1'!$L$16"}</definedName>
    <definedName name="thkp3" localSheetId="0">#REF!</definedName>
    <definedName name="thkp3" localSheetId="1">#REF!</definedName>
    <definedName name="thkp3">#REF!</definedName>
    <definedName name="THKS" localSheetId="0" hidden="1">{"'Sheet1'!$L$16"}</definedName>
    <definedName name="THKS" localSheetId="1" hidden="1">{"'Sheet1'!$L$16"}</definedName>
    <definedName name="THKS" localSheetId="7" hidden="1">{"'Sheet1'!$L$16"}</definedName>
    <definedName name="THKS" localSheetId="8" hidden="1">{"'Sheet1'!$L$16"}</definedName>
    <definedName name="THKS" localSheetId="11" hidden="1">{"'Sheet1'!$L$16"}</definedName>
    <definedName name="THKS" localSheetId="14" hidden="1">{"'Sheet1'!$L$16"}</definedName>
    <definedName name="THKS" localSheetId="15" hidden="1">{"'Sheet1'!$L$16"}</definedName>
    <definedName name="THKS" localSheetId="16" hidden="1">{"'Sheet1'!$L$16"}</definedName>
    <definedName name="THKS" localSheetId="17" hidden="1">{"'Sheet1'!$L$16"}</definedName>
    <definedName name="THKS" localSheetId="18" hidden="1">{"'Sheet1'!$L$16"}</definedName>
    <definedName name="THKS" localSheetId="19" hidden="1">{"'Sheet1'!$L$16"}</definedName>
    <definedName name="THKS" hidden="1">{"'Sheet1'!$L$16"}</definedName>
    <definedName name="Þmong" localSheetId="0">#REF!</definedName>
    <definedName name="Þmong" localSheetId="1">#REF!</definedName>
    <definedName name="Þmong">#REF!</definedName>
    <definedName name="ÞNXoldk" localSheetId="0">#REF!</definedName>
    <definedName name="ÞNXoldk" localSheetId="1">#REF!</definedName>
    <definedName name="ÞNXoldk">#REF!</definedName>
    <definedName name="thongso">#N/A</definedName>
    <definedName name="THOP">"THOP"</definedName>
    <definedName name="Þsan" localSheetId="0">#REF!</definedName>
    <definedName name="Þsan" localSheetId="1">#REF!</definedName>
    <definedName name="Þsan" localSheetId="11">#REF!</definedName>
    <definedName name="Þsan">#REF!</definedName>
    <definedName name="THT" localSheetId="0">#REF!</definedName>
    <definedName name="THT" localSheetId="1">#REF!</definedName>
    <definedName name="THT" localSheetId="11">#REF!</definedName>
    <definedName name="THT">#REF!</definedName>
    <definedName name="thtich1" localSheetId="0">#REF!</definedName>
    <definedName name="thtich1" localSheetId="1">#REF!</definedName>
    <definedName name="thtich1" localSheetId="11">#REF!</definedName>
    <definedName name="thtich1">#REF!</definedName>
    <definedName name="thtich2" localSheetId="0">#REF!</definedName>
    <definedName name="thtich2" localSheetId="1">#REF!</definedName>
    <definedName name="thtich2">#REF!</definedName>
    <definedName name="thtich3" localSheetId="0">#REF!</definedName>
    <definedName name="thtich3" localSheetId="1">#REF!</definedName>
    <definedName name="thtich3">#REF!</definedName>
    <definedName name="thtich4" localSheetId="0">#REF!</definedName>
    <definedName name="thtich4" localSheetId="1">#REF!</definedName>
    <definedName name="thtich4">#REF!</definedName>
    <definedName name="thtich5" localSheetId="0">#REF!</definedName>
    <definedName name="thtich5" localSheetId="1">#REF!</definedName>
    <definedName name="thtich5">#REF!</definedName>
    <definedName name="thtich6" localSheetId="0">#REF!</definedName>
    <definedName name="thtich6" localSheetId="1">#REF!</definedName>
    <definedName name="thtich6">#REF!</definedName>
    <definedName name="THTLMcap" localSheetId="0">#REF!</definedName>
    <definedName name="THTLMcap" localSheetId="1">#REF!</definedName>
    <definedName name="THTLMcap">#REF!</definedName>
    <definedName name="THToanBo" localSheetId="0">#REF!</definedName>
    <definedName name="THToanBo" localSheetId="1">#REF!</definedName>
    <definedName name="THToanBo">#REF!</definedName>
    <definedName name="thtt" localSheetId="0">#REF!</definedName>
    <definedName name="thtt" localSheetId="1">#REF!</definedName>
    <definedName name="thtt">#REF!</definedName>
    <definedName name="thu" localSheetId="0" hidden="1">{"'Sheet1'!$L$16"}</definedName>
    <definedName name="thu" localSheetId="1" hidden="1">{"'Sheet1'!$L$16"}</definedName>
    <definedName name="thu" localSheetId="11" hidden="1">{"'Sheet1'!$L$16"}</definedName>
    <definedName name="thu" localSheetId="14" hidden="1">{"'Sheet1'!$L$16"}</definedName>
    <definedName name="thu" localSheetId="15" hidden="1">{"'Sheet1'!$L$16"}</definedName>
    <definedName name="thu" localSheetId="16" hidden="1">{"'Sheet1'!$L$16"}</definedName>
    <definedName name="thu" localSheetId="17" hidden="1">{"'Sheet1'!$L$16"}</definedName>
    <definedName name="thu" localSheetId="18" hidden="1">{"'Sheet1'!$L$16"}</definedName>
    <definedName name="thu" localSheetId="19" hidden="1">{"'Sheet1'!$L$16"}</definedName>
    <definedName name="thu" hidden="1">{"'Sheet1'!$L$16"}</definedName>
    <definedName name="Thu.von.dot1" localSheetId="0">#REF!</definedName>
    <definedName name="Thu.von.dot1" localSheetId="1">#REF!</definedName>
    <definedName name="Thu.von.dot1">#REF!</definedName>
    <definedName name="Thu.von.dot2" localSheetId="0">#REF!</definedName>
    <definedName name="Thu.von.dot2" localSheetId="1">#REF!</definedName>
    <definedName name="Thu.von.dot2">#REF!</definedName>
    <definedName name="Thu.von.dot3" localSheetId="0">#REF!</definedName>
    <definedName name="Thu.von.dot3" localSheetId="1">#REF!</definedName>
    <definedName name="Thu.von.dot3">#REF!</definedName>
    <definedName name="Thu.von.dot4" localSheetId="0">#REF!</definedName>
    <definedName name="Thu.von.dot4" localSheetId="1">#REF!</definedName>
    <definedName name="Thu.von.dot4">#REF!</definedName>
    <definedName name="Thu.von.dot5" localSheetId="0">#REF!</definedName>
    <definedName name="Thu.von.dot5" localSheetId="1">#REF!</definedName>
    <definedName name="Thu.von.dot5">#REF!</definedName>
    <definedName name="Thừa_Thiên_Huế" localSheetId="0">#REF!</definedName>
    <definedName name="Thừa_Thiên_Huế" localSheetId="1">#REF!</definedName>
    <definedName name="Thừa_Thiên_Huế">#REF!</definedName>
    <definedName name="thue">6</definedName>
    <definedName name="thuocno" localSheetId="0">#REF!</definedName>
    <definedName name="thuocno" localSheetId="1">#REF!</definedName>
    <definedName name="thuocno" localSheetId="11">#REF!</definedName>
    <definedName name="thuocno">#REF!</definedName>
    <definedName name="Thuvondot5" localSheetId="0">#REF!</definedName>
    <definedName name="Thuvondot5" localSheetId="1">#REF!</definedName>
    <definedName name="Thuvondot5" localSheetId="11">#REF!</definedName>
    <definedName name="Thuvondot5">#REF!</definedName>
    <definedName name="thuy" localSheetId="0" hidden="1">{#N/A,#N/A,FALSE,"Chung"}</definedName>
    <definedName name="thuy" localSheetId="1" hidden="1">{#N/A,#N/A,FALSE,"Chung"}</definedName>
    <definedName name="thuy" localSheetId="7" hidden="1">{"'Sheet1'!$L$16"}</definedName>
    <definedName name="thuy" localSheetId="8" hidden="1">{"'Sheet1'!$L$16"}</definedName>
    <definedName name="thuy" localSheetId="11" hidden="1">{"'Sheet1'!$L$16"}</definedName>
    <definedName name="thuy" localSheetId="14" hidden="1">{"'Sheet1'!$L$16"}</definedName>
    <definedName name="thuy" localSheetId="15" hidden="1">{"'Sheet1'!$L$16"}</definedName>
    <definedName name="thuy" localSheetId="16" hidden="1">{"'Sheet1'!$L$16"}</definedName>
    <definedName name="thuy" localSheetId="17" hidden="1">{"'Sheet1'!$L$16"}</definedName>
    <definedName name="thuy" localSheetId="18" hidden="1">{"'Sheet1'!$L$16"}</definedName>
    <definedName name="thuy" localSheetId="19" hidden="1">{"'Sheet1'!$L$16"}</definedName>
    <definedName name="thuy" hidden="1">{"'Sheet1'!$L$16"}</definedName>
    <definedName name="THXD2" localSheetId="0" hidden="1">{"'Sheet1'!$L$16"}</definedName>
    <definedName name="THXD2" localSheetId="1" hidden="1">{"'Sheet1'!$L$16"}</definedName>
    <definedName name="THXD2" localSheetId="11" hidden="1">{"'Sheet1'!$L$16"}</definedName>
    <definedName name="THXD2" localSheetId="14" hidden="1">{"'Sheet1'!$L$16"}</definedName>
    <definedName name="THXD2" localSheetId="15" hidden="1">{"'Sheet1'!$L$16"}</definedName>
    <definedName name="THXD2" localSheetId="16" hidden="1">{"'Sheet1'!$L$16"}</definedName>
    <definedName name="THXD2" localSheetId="17" hidden="1">{"'Sheet1'!$L$16"}</definedName>
    <definedName name="THXD2" localSheetId="18" hidden="1">{"'Sheet1'!$L$16"}</definedName>
    <definedName name="THXD2" localSheetId="19" hidden="1">{"'Sheet1'!$L$16"}</definedName>
    <definedName name="THXD2" hidden="1">{"'Sheet1'!$L$16"}</definedName>
    <definedName name="Tien" localSheetId="0">#REF!</definedName>
    <definedName name="Tien" localSheetId="1">#REF!</definedName>
    <definedName name="Tien">#REF!</definedName>
    <definedName name="tiendo">1094</definedName>
    <definedName name="TIENLUONG" localSheetId="0">#REF!</definedName>
    <definedName name="TIENLUONG" localSheetId="1">#REF!</definedName>
    <definedName name="TIENLUONG" localSheetId="11">#REF!</definedName>
    <definedName name="TIENLUONG">#REF!</definedName>
    <definedName name="TIENVC" localSheetId="0">#REF!</definedName>
    <definedName name="TIENVC" localSheetId="1">#REF!</definedName>
    <definedName name="TIENVC" localSheetId="11">#REF!</definedName>
    <definedName name="TIENVC">#REF!</definedName>
    <definedName name="Tiepdiama">9500</definedName>
    <definedName name="TIEU_HAO_VAT_TU_DZ0.4KV" localSheetId="0">#REF!</definedName>
    <definedName name="TIEU_HAO_VAT_TU_DZ0.4KV" localSheetId="1">#REF!</definedName>
    <definedName name="TIEU_HAO_VAT_TU_DZ0.4KV" localSheetId="11">#REF!</definedName>
    <definedName name="TIEU_HAO_VAT_TU_DZ0.4KV">#REF!</definedName>
    <definedName name="TIEU_HAO_VAT_TU_DZ22KV" localSheetId="0">#REF!</definedName>
    <definedName name="TIEU_HAO_VAT_TU_DZ22KV" localSheetId="1">#REF!</definedName>
    <definedName name="TIEU_HAO_VAT_TU_DZ22KV" localSheetId="11">#REF!</definedName>
    <definedName name="TIEU_HAO_VAT_TU_DZ22KV">#REF!</definedName>
    <definedName name="TIEU_HAO_VAT_TU_TBA" localSheetId="0">#REF!</definedName>
    <definedName name="TIEU_HAO_VAT_TU_TBA" localSheetId="1">#REF!</definedName>
    <definedName name="TIEU_HAO_VAT_TU_TBA" localSheetId="11">#REF!</definedName>
    <definedName name="TIEU_HAO_VAT_TU_TBA">#REF!</definedName>
    <definedName name="Tim_cong" localSheetId="0">#REF!</definedName>
    <definedName name="Tim_cong" localSheetId="1">#REF!</definedName>
    <definedName name="Tim_cong">#REF!</definedName>
    <definedName name="Tim_lan_xuat_hien" localSheetId="0">#REF!</definedName>
    <definedName name="Tim_lan_xuat_hien" localSheetId="1">#REF!</definedName>
    <definedName name="Tim_lan_xuat_hien">#REF!</definedName>
    <definedName name="Tim_lan_xuat_hien_cong" localSheetId="0">#REF!</definedName>
    <definedName name="Tim_lan_xuat_hien_cong" localSheetId="1">#REF!</definedName>
    <definedName name="Tim_lan_xuat_hien_cong">#REF!</definedName>
    <definedName name="Tim_lan_xuat_hien_duong" localSheetId="0">#REF!</definedName>
    <definedName name="Tim_lan_xuat_hien_duong" localSheetId="1">#REF!</definedName>
    <definedName name="Tim_lan_xuat_hien_duong">#REF!</definedName>
    <definedName name="tim_xuat_hien" localSheetId="0">#REF!</definedName>
    <definedName name="tim_xuat_hien" localSheetId="1">#REF!</definedName>
    <definedName name="tim_xuat_hien">#REF!</definedName>
    <definedName name="tinhtrang16" localSheetId="11">#REF!</definedName>
    <definedName name="tinhtrang16" localSheetId="14">#REF!</definedName>
    <definedName name="tinhtrang16" localSheetId="19">#REF!</definedName>
    <definedName name="tinhtrang16">[18]NSĐP!$P$7:$P$184</definedName>
    <definedName name="tinhtrangTH" localSheetId="11">#REF!</definedName>
    <definedName name="tinhtrangTH" localSheetId="14">#REF!</definedName>
    <definedName name="tinhtrangTH" localSheetId="19">#REF!</definedName>
    <definedName name="tinhtrangTH">[18]NSĐP!$V$7:$V$184</definedName>
    <definedName name="TIT" localSheetId="0">#REF!</definedName>
    <definedName name="TIT" localSheetId="1">#REF!</definedName>
    <definedName name="TIT" localSheetId="11">#REF!</definedName>
    <definedName name="TIT" localSheetId="14">#REF!</definedName>
    <definedName name="TIT" localSheetId="19">#REF!</definedName>
    <definedName name="TIT">#REF!</definedName>
    <definedName name="TITAN" localSheetId="0">#REF!</definedName>
    <definedName name="TITAN" localSheetId="1">#REF!</definedName>
    <definedName name="TITAN" localSheetId="14">#REF!</definedName>
    <definedName name="TITAN">#REF!</definedName>
    <definedName name="tk" localSheetId="0">#REF!</definedName>
    <definedName name="tk" localSheetId="1">#REF!</definedName>
    <definedName name="tk" localSheetId="14">#REF!</definedName>
    <definedName name="tk">#REF!</definedName>
    <definedName name="TKCO_TKC" localSheetId="0">#REF!</definedName>
    <definedName name="TKCO_TKC" localSheetId="1">#REF!</definedName>
    <definedName name="TKCO_TKC">#REF!</definedName>
    <definedName name="TKNO_TKC" localSheetId="0">#REF!</definedName>
    <definedName name="TKNO_TKC" localSheetId="1">#REF!</definedName>
    <definedName name="TKNO_TKC">#REF!</definedName>
    <definedName name="TKP" localSheetId="0">#REF!</definedName>
    <definedName name="TKP" localSheetId="1">#REF!</definedName>
    <definedName name="TKP">#REF!</definedName>
    <definedName name="TKYB">"TKYB"</definedName>
    <definedName name="TL" localSheetId="11">#REF!</definedName>
    <definedName name="TL" localSheetId="14">#REF!</definedName>
    <definedName name="TL">'[21]BM 1 NSNN'!$O$113</definedName>
    <definedName name="TL_PB" localSheetId="0">#REF!</definedName>
    <definedName name="TL_PB" localSheetId="1">#REF!</definedName>
    <definedName name="TL_PB" localSheetId="11">#REF!</definedName>
    <definedName name="TL_PB" localSheetId="14">#REF!</definedName>
    <definedName name="TL_PB" localSheetId="19">#REF!</definedName>
    <definedName name="TL_PB">#REF!</definedName>
    <definedName name="TLAC120" localSheetId="0">#REF!</definedName>
    <definedName name="TLAC120" localSheetId="1">#REF!</definedName>
    <definedName name="TLAC120" localSheetId="14">#REF!</definedName>
    <definedName name="TLAC120">#REF!</definedName>
    <definedName name="TLAC35" localSheetId="0">#REF!</definedName>
    <definedName name="TLAC35" localSheetId="1">#REF!</definedName>
    <definedName name="TLAC35" localSheetId="14">#REF!</definedName>
    <definedName name="TLAC35">#REF!</definedName>
    <definedName name="TLAC50" localSheetId="0">#REF!</definedName>
    <definedName name="TLAC50" localSheetId="1">#REF!</definedName>
    <definedName name="TLAC50">#REF!</definedName>
    <definedName name="TLAC70" localSheetId="0">#REF!</definedName>
    <definedName name="TLAC70" localSheetId="1">#REF!</definedName>
    <definedName name="TLAC70">#REF!</definedName>
    <definedName name="TLAC95" localSheetId="0">#REF!</definedName>
    <definedName name="TLAC95" localSheetId="1">#REF!</definedName>
    <definedName name="TLAC95">#REF!</definedName>
    <definedName name="TLDPK" localSheetId="0">#REF!</definedName>
    <definedName name="TLDPK" localSheetId="1">#REF!</definedName>
    <definedName name="TLDPK">#REF!</definedName>
    <definedName name="Tle" localSheetId="0">#REF!</definedName>
    <definedName name="Tle" localSheetId="1">#REF!</definedName>
    <definedName name="Tle">#REF!</definedName>
    <definedName name="Tle_1" localSheetId="0">#REF!</definedName>
    <definedName name="Tle_1" localSheetId="1">#REF!</definedName>
    <definedName name="Tle_1">#REF!</definedName>
    <definedName name="TLODA" localSheetId="11">#REF!</definedName>
    <definedName name="TLODA" localSheetId="14">#REF!</definedName>
    <definedName name="TLODA">[21]BANCO!$E$123</definedName>
    <definedName name="TLTT_KHO1" localSheetId="0">#REF!</definedName>
    <definedName name="TLTT_KHO1" localSheetId="1">#REF!</definedName>
    <definedName name="TLTT_KHO1" localSheetId="11">#REF!</definedName>
    <definedName name="TLTT_KHO1" localSheetId="14">#REF!</definedName>
    <definedName name="TLTT_KHO1" localSheetId="19">#REF!</definedName>
    <definedName name="TLTT_KHO1">#REF!</definedName>
    <definedName name="TLTT_UOT1" localSheetId="0">#REF!</definedName>
    <definedName name="TLTT_UOT1" localSheetId="1">#REF!</definedName>
    <definedName name="TLTT_UOT1" localSheetId="14">#REF!</definedName>
    <definedName name="TLTT_UOT1">#REF!</definedName>
    <definedName name="TLTT_UOT2" localSheetId="0">#REF!</definedName>
    <definedName name="TLTT_UOT2" localSheetId="1">#REF!</definedName>
    <definedName name="TLTT_UOT2" localSheetId="14">#REF!</definedName>
    <definedName name="TLTT_UOT2">#REF!</definedName>
    <definedName name="TLTT_UOT3" localSheetId="0">#REF!</definedName>
    <definedName name="TLTT_UOT3" localSheetId="1">#REF!</definedName>
    <definedName name="TLTT_UOT3">#REF!</definedName>
    <definedName name="TLTT_UOT4" localSheetId="0">#REF!</definedName>
    <definedName name="TLTT_UOT4" localSheetId="1">#REF!</definedName>
    <definedName name="TLTT_UOT4">#REF!</definedName>
    <definedName name="TLTT_UOT5" localSheetId="0">#REF!</definedName>
    <definedName name="TLTT_UOT5" localSheetId="1">#REF!</definedName>
    <definedName name="TLTT_UOT5">#REF!</definedName>
    <definedName name="TLTT_UOT6" localSheetId="0">#REF!</definedName>
    <definedName name="TLTT_UOT6" localSheetId="1">#REF!</definedName>
    <definedName name="TLTT_UOT6">#REF!</definedName>
    <definedName name="TLTT_UOT7" localSheetId="0">#REF!</definedName>
    <definedName name="TLTT_UOT7" localSheetId="1">#REF!</definedName>
    <definedName name="TLTT_UOT7">#REF!</definedName>
    <definedName name="tluong" localSheetId="0">#REF!</definedName>
    <definedName name="tluong" localSheetId="1">#REF!</definedName>
    <definedName name="tluong">#REF!</definedName>
    <definedName name="TLviet" localSheetId="0">100%-TLyen</definedName>
    <definedName name="TLviet" localSheetId="1">100%-TLyen</definedName>
    <definedName name="TLviet" localSheetId="11">100%-TLyen</definedName>
    <definedName name="TLviet" localSheetId="14">100%-TLyen</definedName>
    <definedName name="TLviet" localSheetId="19">100%-TLyen</definedName>
    <definedName name="TLviet">100%-TLyen</definedName>
    <definedName name="TLyen">0.3</definedName>
    <definedName name="tn" localSheetId="0">#REF!</definedName>
    <definedName name="tn" localSheetId="1">#REF!</definedName>
    <definedName name="tn" localSheetId="11">#REF!</definedName>
    <definedName name="tn">#REF!</definedName>
    <definedName name="TN_b_qu_n" localSheetId="0">#REF!</definedName>
    <definedName name="TN_b_qu_n" localSheetId="1">#REF!</definedName>
    <definedName name="TN_b_qu_n" localSheetId="11">#REF!</definedName>
    <definedName name="TN_b_qu_n">#REF!</definedName>
    <definedName name="TNChiuThue" localSheetId="0">#REF!</definedName>
    <definedName name="TNChiuThue" localSheetId="1">#REF!</definedName>
    <definedName name="TNChiuThue" localSheetId="11">#REF!</definedName>
    <definedName name="TNChiuThue">#REF!</definedName>
    <definedName name="toi5t" localSheetId="11">#REF!</definedName>
    <definedName name="toi5t">'[2]R&amp;P'!$G$241</definedName>
    <definedName name="tole" localSheetId="0">#REF!</definedName>
    <definedName name="tole" localSheetId="1">#REF!</definedName>
    <definedName name="tole" localSheetId="11">#REF!</definedName>
    <definedName name="tole">#REF!</definedName>
    <definedName name="Tong" localSheetId="0">#REF!</definedName>
    <definedName name="Tong" localSheetId="1">#REF!</definedName>
    <definedName name="Tong">#REF!</definedName>
    <definedName name="Tong_co" localSheetId="0">#REF!</definedName>
    <definedName name="Tong_co" localSheetId="1">#REF!</definedName>
    <definedName name="Tong_co">#REF!</definedName>
    <definedName name="TONG_GIA_TRI_CONG_TRINH" localSheetId="0">#REF!</definedName>
    <definedName name="TONG_GIA_TRI_CONG_TRINH" localSheetId="1">#REF!</definedName>
    <definedName name="TONG_GIA_TRI_CONG_TRINH">#REF!</definedName>
    <definedName name="TONG_HOP_THI_NGHIEM_DZ0.4KV" localSheetId="0">#REF!</definedName>
    <definedName name="TONG_HOP_THI_NGHIEM_DZ0.4KV" localSheetId="1">#REF!</definedName>
    <definedName name="TONG_HOP_THI_NGHIEM_DZ0.4KV">#REF!</definedName>
    <definedName name="TONG_HOP_THI_NGHIEM_DZ22KV" localSheetId="0">#REF!</definedName>
    <definedName name="TONG_HOP_THI_NGHIEM_DZ22KV" localSheetId="1">#REF!</definedName>
    <definedName name="TONG_HOP_THI_NGHIEM_DZ22KV">#REF!</definedName>
    <definedName name="TONG_KE_TBA" localSheetId="0">#REF!</definedName>
    <definedName name="TONG_KE_TBA" localSheetId="1">#REF!</definedName>
    <definedName name="TONG_KE_TBA">#REF!</definedName>
    <definedName name="Tong_no" localSheetId="0">#REF!</definedName>
    <definedName name="Tong_no" localSheetId="1">#REF!</definedName>
    <definedName name="Tong_no">#REF!</definedName>
    <definedName name="tongbt" localSheetId="0">#REF!</definedName>
    <definedName name="tongbt" localSheetId="1">#REF!</definedName>
    <definedName name="tongbt">#REF!</definedName>
    <definedName name="tongcong" localSheetId="0">#REF!</definedName>
    <definedName name="tongcong" localSheetId="1">#REF!</definedName>
    <definedName name="tongcong">#REF!</definedName>
    <definedName name="tongdientich" localSheetId="0">#REF!</definedName>
    <definedName name="tongdientich" localSheetId="1">#REF!</definedName>
    <definedName name="tongdientich">#REF!</definedName>
    <definedName name="TONGDUTOAN" localSheetId="0">#REF!</definedName>
    <definedName name="TONGDUTOAN" localSheetId="1">#REF!</definedName>
    <definedName name="TONGDUTOAN">#REF!</definedName>
    <definedName name="Tonghop" localSheetId="0">#REF!</definedName>
    <definedName name="Tonghop" localSheetId="1">#REF!</definedName>
    <definedName name="tonghop" localSheetId="11" hidden="1">{"'Sheet1'!$L$16"}</definedName>
    <definedName name="tonghop" localSheetId="14" hidden="1">{"'Sheet1'!$L$16"}</definedName>
    <definedName name="tonghop" localSheetId="15" hidden="1">{"'Sheet1'!$L$16"}</definedName>
    <definedName name="tonghop" localSheetId="16" hidden="1">{"'Sheet1'!$L$16"}</definedName>
    <definedName name="tonghop" localSheetId="17" hidden="1">{"'Sheet1'!$L$16"}</definedName>
    <definedName name="tonghop" localSheetId="18" hidden="1">{"'Sheet1'!$L$16"}</definedName>
    <definedName name="tonghop" localSheetId="19" hidden="1">{"'Sheet1'!$L$16"}</definedName>
    <definedName name="tonghop" hidden="1">{"'Sheet1'!$L$16"}</definedName>
    <definedName name="tongmay" localSheetId="0">#REF!</definedName>
    <definedName name="tongmay" localSheetId="1">#REF!</definedName>
    <definedName name="tongmay">#REF!</definedName>
    <definedName name="tongnc" localSheetId="0">#REF!</definedName>
    <definedName name="tongnc" localSheetId="1">#REF!</definedName>
    <definedName name="tongnc">#REF!</definedName>
    <definedName name="tongthep" localSheetId="0">#REF!</definedName>
    <definedName name="tongthep" localSheetId="1">#REF!</definedName>
    <definedName name="tongthep">#REF!</definedName>
    <definedName name="tongthetich" localSheetId="0">#REF!</definedName>
    <definedName name="tongthetich" localSheetId="1">#REF!</definedName>
    <definedName name="tongthetich">#REF!</definedName>
    <definedName name="tongvl" localSheetId="0">#REF!</definedName>
    <definedName name="tongvl" localSheetId="1">#REF!</definedName>
    <definedName name="tongvl">#REF!</definedName>
    <definedName name="Tonmai" localSheetId="0">#REF!</definedName>
    <definedName name="Tonmai" localSheetId="1">#REF!</definedName>
    <definedName name="Tonmai">#REF!</definedName>
    <definedName name="TOP" localSheetId="0">#REF!</definedName>
    <definedName name="TOP" localSheetId="1">#REF!</definedName>
    <definedName name="TOP">#REF!</definedName>
    <definedName name="TOT_PR_1" localSheetId="0">#REF!</definedName>
    <definedName name="TOT_PR_1" localSheetId="1">#REF!</definedName>
    <definedName name="TOT_PR_1">#REF!</definedName>
    <definedName name="TOT_PR_2" localSheetId="0">#REF!</definedName>
    <definedName name="TOT_PR_2" localSheetId="1">#REF!</definedName>
    <definedName name="TOT_PR_2">#REF!</definedName>
    <definedName name="TOT_PR_3" localSheetId="0">#REF!</definedName>
    <definedName name="TOT_PR_3" localSheetId="1">#REF!</definedName>
    <definedName name="TOT_PR_3">#REF!</definedName>
    <definedName name="TOT_PR_4" localSheetId="0">#REF!</definedName>
    <definedName name="TOT_PR_4" localSheetId="1">#REF!</definedName>
    <definedName name="TOT_PR_4">#REF!</definedName>
    <definedName name="TotalLOSS" localSheetId="0">#REF!</definedName>
    <definedName name="TotalLOSS" localSheetId="1">#REF!</definedName>
    <definedName name="TotalLOSS">#REF!</definedName>
    <definedName name="totbtoi" localSheetId="0">#REF!</definedName>
    <definedName name="totbtoi" localSheetId="1">#REF!</definedName>
    <definedName name="totbtoi">#REF!</definedName>
    <definedName name="tp" localSheetId="0">#REF!</definedName>
    <definedName name="tp" localSheetId="1">#REF!</definedName>
    <definedName name="tp">#REF!</definedName>
    <definedName name="TPCP" localSheetId="0" hidden="1">{"'Sheet1'!$L$16"}</definedName>
    <definedName name="TPCP" localSheetId="1" hidden="1">{"'Sheet1'!$L$16"}</definedName>
    <definedName name="TPCP" localSheetId="11" hidden="1">{"'Sheet1'!$L$16"}</definedName>
    <definedName name="TPCP" localSheetId="14" hidden="1">{"'Sheet1'!$L$16"}</definedName>
    <definedName name="TPCP" localSheetId="15" hidden="1">{"'Sheet1'!$L$16"}</definedName>
    <definedName name="TPCP" localSheetId="16" hidden="1">{"'Sheet1'!$L$16"}</definedName>
    <definedName name="TPCP" localSheetId="17" hidden="1">{"'Sheet1'!$L$16"}</definedName>
    <definedName name="TPCP" localSheetId="18" hidden="1">{"'Sheet1'!$L$16"}</definedName>
    <definedName name="TPCP" localSheetId="19" hidden="1">{"'Sheet1'!$L$16"}</definedName>
    <definedName name="TPCP" hidden="1">{"'Sheet1'!$L$16"}</definedName>
    <definedName name="TPLRP" localSheetId="0">#REF!</definedName>
    <definedName name="TPLRP" localSheetId="1">#REF!</definedName>
    <definedName name="TPLRP">#REF!</definedName>
    <definedName name="tr_">#N/A</definedName>
    <definedName name="TR10HT" localSheetId="0">#REF!</definedName>
    <definedName name="TR10HT" localSheetId="1">#REF!</definedName>
    <definedName name="TR10HT" localSheetId="11">#REF!</definedName>
    <definedName name="TR10HT">#REF!</definedName>
    <definedName name="TR11HT" localSheetId="0">#REF!</definedName>
    <definedName name="TR11HT" localSheetId="1">#REF!</definedName>
    <definedName name="TR11HT" localSheetId="11">#REF!</definedName>
    <definedName name="TR11HT">#REF!</definedName>
    <definedName name="TR12HT" localSheetId="0">#REF!</definedName>
    <definedName name="TR12HT" localSheetId="1">#REF!</definedName>
    <definedName name="TR12HT" localSheetId="11">#REF!</definedName>
    <definedName name="TR12HT">#REF!</definedName>
    <definedName name="TR13HT" localSheetId="0">#REF!</definedName>
    <definedName name="TR13HT" localSheetId="1">#REF!</definedName>
    <definedName name="TR13HT">#REF!</definedName>
    <definedName name="TR14HT" localSheetId="0">#REF!</definedName>
    <definedName name="TR14HT" localSheetId="1">#REF!</definedName>
    <definedName name="TR14HT">#REF!</definedName>
    <definedName name="TR17HT" localSheetId="0">#REF!</definedName>
    <definedName name="TR17HT" localSheetId="1">#REF!</definedName>
    <definedName name="TR17HT">#REF!</definedName>
    <definedName name="TR18HT" localSheetId="0">#REF!</definedName>
    <definedName name="TR18HT" localSheetId="1">#REF!</definedName>
    <definedName name="TR18HT">#REF!</definedName>
    <definedName name="TR1HT" localSheetId="0">#REF!</definedName>
    <definedName name="TR1HT" localSheetId="1">#REF!</definedName>
    <definedName name="TR1HT">#REF!</definedName>
    <definedName name="TR21HT" localSheetId="0">#REF!</definedName>
    <definedName name="TR21HT" localSheetId="1">#REF!</definedName>
    <definedName name="TR21HT">#REF!</definedName>
    <definedName name="TR22HT" localSheetId="0">#REF!</definedName>
    <definedName name="TR22HT" localSheetId="1">#REF!</definedName>
    <definedName name="TR22HT">#REF!</definedName>
    <definedName name="TR23HT" localSheetId="0">#REF!</definedName>
    <definedName name="TR23HT" localSheetId="1">#REF!</definedName>
    <definedName name="TR23HT">#REF!</definedName>
    <definedName name="TR24HT" localSheetId="0">#REF!</definedName>
    <definedName name="TR24HT" localSheetId="1">#REF!</definedName>
    <definedName name="TR24HT">#REF!</definedName>
    <definedName name="TR25HT" localSheetId="0">#REF!</definedName>
    <definedName name="TR25HT" localSheetId="1">#REF!</definedName>
    <definedName name="TR25HT">#REF!</definedName>
    <definedName name="TR26HT" localSheetId="0">#REF!</definedName>
    <definedName name="TR26HT" localSheetId="1">#REF!</definedName>
    <definedName name="TR26HT">#REF!</definedName>
    <definedName name="TR2HT" localSheetId="0">#REF!</definedName>
    <definedName name="TR2HT" localSheetId="1">#REF!</definedName>
    <definedName name="TR2HT">#REF!</definedName>
    <definedName name="TR3HT" localSheetId="0">#REF!</definedName>
    <definedName name="TR3HT" localSheetId="1">#REF!</definedName>
    <definedName name="TR3HT">#REF!</definedName>
    <definedName name="TR4HT" localSheetId="0">#REF!</definedName>
    <definedName name="TR4HT" localSheetId="1">#REF!</definedName>
    <definedName name="TR4HT">#REF!</definedName>
    <definedName name="TR5HT" localSheetId="0">#REF!</definedName>
    <definedName name="TR5HT" localSheetId="1">#REF!</definedName>
    <definedName name="TR5HT">#REF!</definedName>
    <definedName name="TR6HT" localSheetId="0">#REF!</definedName>
    <definedName name="TR6HT" localSheetId="1">#REF!</definedName>
    <definedName name="TR6HT">#REF!</definedName>
    <definedName name="TR7HT" localSheetId="0">#REF!</definedName>
    <definedName name="TR7HT" localSheetId="1">#REF!</definedName>
    <definedName name="TR7HT">#REF!</definedName>
    <definedName name="TR8HT" localSheetId="0">#REF!</definedName>
    <definedName name="TR8HT" localSheetId="1">#REF!</definedName>
    <definedName name="TR8HT">#REF!</definedName>
    <definedName name="TR9HT" localSheetId="0">#REF!</definedName>
    <definedName name="TR9HT" localSheetId="1">#REF!</definedName>
    <definedName name="TR9HT">#REF!</definedName>
    <definedName name="Tra_Cot" localSheetId="0">#REF!</definedName>
    <definedName name="Tra_Cot" localSheetId="1">#REF!</definedName>
    <definedName name="Tra_Cot">#REF!</definedName>
    <definedName name="Tra_DM_su_dung" localSheetId="0">#REF!</definedName>
    <definedName name="Tra_DM_su_dung" localSheetId="1">#REF!</definedName>
    <definedName name="Tra_DM_su_dung">#REF!</definedName>
    <definedName name="Tra_DM_su_dung_cau" localSheetId="0">#REF!</definedName>
    <definedName name="Tra_DM_su_dung_cau" localSheetId="1">#REF!</definedName>
    <definedName name="Tra_DM_su_dung_cau">#REF!</definedName>
    <definedName name="Tra_don_gia_KS" localSheetId="0">#REF!</definedName>
    <definedName name="Tra_don_gia_KS" localSheetId="1">#REF!</definedName>
    <definedName name="Tra_don_gia_KS">#REF!</definedName>
    <definedName name="Tra_DTCT" localSheetId="0">#REF!</definedName>
    <definedName name="Tra_DTCT" localSheetId="1">#REF!</definedName>
    <definedName name="Tra_DTCT">#REF!</definedName>
    <definedName name="Tra_gia" localSheetId="0">#REF!</definedName>
    <definedName name="Tra_gia" localSheetId="1">#REF!</definedName>
    <definedName name="Tra_gia">#REF!</definedName>
    <definedName name="Tra_gtxl_cong" localSheetId="0">#REF!</definedName>
    <definedName name="Tra_gtxl_cong" localSheetId="1">#REF!</definedName>
    <definedName name="Tra_gtxl_cong">#REF!</definedName>
    <definedName name="Tra_T_le_1" localSheetId="0">#REF!</definedName>
    <definedName name="Tra_T_le_1" localSheetId="1">#REF!</definedName>
    <definedName name="Tra_T_le_1">#REF!</definedName>
    <definedName name="Tra_ten_cong" localSheetId="0">#REF!</definedName>
    <definedName name="Tra_ten_cong" localSheetId="1">#REF!</definedName>
    <definedName name="Tra_ten_cong">#REF!</definedName>
    <definedName name="Tra_tim_hang_mucPT_trung" localSheetId="0">#REF!</definedName>
    <definedName name="Tra_tim_hang_mucPT_trung" localSheetId="1">#REF!</definedName>
    <definedName name="Tra_tim_hang_mucPT_trung">#REF!</definedName>
    <definedName name="Tra_TL" localSheetId="0">#REF!</definedName>
    <definedName name="Tra_TL" localSheetId="1">#REF!</definedName>
    <definedName name="Tra_TL">#REF!</definedName>
    <definedName name="Tra_ty_le" localSheetId="0">#REF!</definedName>
    <definedName name="Tra_ty_le" localSheetId="1">#REF!</definedName>
    <definedName name="Tra_ty_le">#REF!</definedName>
    <definedName name="Tra_ty_le2" localSheetId="0">#REF!</definedName>
    <definedName name="Tra_ty_le2" localSheetId="1">#REF!</definedName>
    <definedName name="Tra_ty_le2">#REF!</definedName>
    <definedName name="Tra_ty_le3" localSheetId="0">#REF!</definedName>
    <definedName name="Tra_ty_le3" localSheetId="1">#REF!</definedName>
    <definedName name="Tra_ty_le3">#REF!</definedName>
    <definedName name="Tra_ty_le4" localSheetId="0">#REF!</definedName>
    <definedName name="Tra_ty_le4" localSheetId="1">#REF!</definedName>
    <definedName name="Tra_ty_le4">#REF!</definedName>
    <definedName name="Tra_ty_le5" localSheetId="0">#REF!</definedName>
    <definedName name="Tra_ty_le5" localSheetId="1">#REF!</definedName>
    <definedName name="Tra_ty_le5">#REF!</definedName>
    <definedName name="TRA_VAT_LIEU" localSheetId="0">#REF!</definedName>
    <definedName name="TRA_VAT_LIEU" localSheetId="1">#REF!</definedName>
    <definedName name="TRA_VAT_LIEU">#REF!</definedName>
    <definedName name="Trà_Vinh" localSheetId="0">#REF!</definedName>
    <definedName name="Trà_Vinh" localSheetId="1">#REF!</definedName>
    <definedName name="Trà_Vinh">#REF!</definedName>
    <definedName name="TRA_VL" localSheetId="0">#REF!</definedName>
    <definedName name="TRA_VL" localSheetId="1">#REF!</definedName>
    <definedName name="TRA_VL">#REF!</definedName>
    <definedName name="tra_vl1" localSheetId="0">#REF!</definedName>
    <definedName name="tra_vl1" localSheetId="1">#REF!</definedName>
    <definedName name="tra_vl1">#REF!</definedName>
    <definedName name="tra_xlbtn" localSheetId="0">#REF!</definedName>
    <definedName name="tra_xlbtn" localSheetId="1">#REF!</definedName>
    <definedName name="tra_xlbtn">#REF!</definedName>
    <definedName name="traA103" localSheetId="0">#REF!</definedName>
    <definedName name="traA103" localSheetId="1">#REF!</definedName>
    <definedName name="traA103">#REF!</definedName>
    <definedName name="trab" localSheetId="0">#REF!</definedName>
    <definedName name="trab" localSheetId="1">#REF!</definedName>
    <definedName name="trab">#REF!</definedName>
    <definedName name="trabtn" localSheetId="0">#REF!</definedName>
    <definedName name="trabtn" localSheetId="1">#REF!</definedName>
    <definedName name="trabtn">#REF!</definedName>
    <definedName name="Tracp" localSheetId="0">#REF!</definedName>
    <definedName name="Tracp" localSheetId="1">#REF!</definedName>
    <definedName name="Tracp">#REF!</definedName>
    <definedName name="TraDAH_H" localSheetId="0">#REF!</definedName>
    <definedName name="TraDAH_H" localSheetId="1">#REF!</definedName>
    <definedName name="TraDAH_H">#REF!</definedName>
    <definedName name="TRADE2" localSheetId="0">#REF!</definedName>
    <definedName name="TRADE2" localSheetId="1">#REF!</definedName>
    <definedName name="TRADE2">#REF!</definedName>
    <definedName name="TraK" localSheetId="0">#REF!</definedName>
    <definedName name="TraK" localSheetId="1">#REF!</definedName>
    <definedName name="TraK">#REF!</definedName>
    <definedName name="TRAM" localSheetId="0">#REF!</definedName>
    <definedName name="TRAM" localSheetId="1">#REF!</definedName>
    <definedName name="TRAM">#REF!</definedName>
    <definedName name="tram30">#N/A</definedName>
    <definedName name="tram45">#N/A</definedName>
    <definedName name="tram60">#N/A</definedName>
    <definedName name="tram80">#N/A</definedName>
    <definedName name="tramatcong1" localSheetId="0">#REF!</definedName>
    <definedName name="tramatcong1" localSheetId="1">#REF!</definedName>
    <definedName name="tramatcong1" localSheetId="11">#REF!</definedName>
    <definedName name="tramatcong1">#REF!</definedName>
    <definedName name="tramatcong2" localSheetId="0">#REF!</definedName>
    <definedName name="tramatcong2" localSheetId="1">#REF!</definedName>
    <definedName name="tramatcong2" localSheetId="11">#REF!</definedName>
    <definedName name="tramatcong2">#REF!</definedName>
    <definedName name="trambitum">#N/A</definedName>
    <definedName name="trambt30" localSheetId="11">#REF!</definedName>
    <definedName name="trambt30">'[2]R&amp;P'!$G$263</definedName>
    <definedName name="trambt60" localSheetId="11">#REF!</definedName>
    <definedName name="trambt60">'[2]R&amp;P'!$G$264</definedName>
    <definedName name="tramtbtn25" localSheetId="0">#REF!</definedName>
    <definedName name="tramtbtn25" localSheetId="1">#REF!</definedName>
    <definedName name="tramtbtn25" localSheetId="11">#REF!</definedName>
    <definedName name="tramtbtn25">#REF!</definedName>
    <definedName name="tramtbtn30" localSheetId="0">#REF!</definedName>
    <definedName name="tramtbtn30" localSheetId="1">#REF!</definedName>
    <definedName name="tramtbtn30">#REF!</definedName>
    <definedName name="tramtbtn40" localSheetId="0">#REF!</definedName>
    <definedName name="tramtbtn40" localSheetId="1">#REF!</definedName>
    <definedName name="tramtbtn40">#REF!</definedName>
    <definedName name="tramtbtn50" localSheetId="0">#REF!</definedName>
    <definedName name="tramtbtn50" localSheetId="1">#REF!</definedName>
    <definedName name="tramtbtn50">#REF!</definedName>
    <definedName name="tramtbtn60" localSheetId="0">#REF!</definedName>
    <definedName name="tramtbtn60" localSheetId="1">#REF!</definedName>
    <definedName name="tramtbtn60">#REF!</definedName>
    <definedName name="tramtbtn80" localSheetId="0">#REF!</definedName>
    <definedName name="tramtbtn80" localSheetId="1">#REF!</definedName>
    <definedName name="tramtbtn80">#REF!</definedName>
    <definedName name="tramtronbt30" localSheetId="11">#REF!</definedName>
    <definedName name="tramtronbt30">'[2]R&amp;P'!$G$263</definedName>
    <definedName name="TRANG" localSheetId="0" hidden="1">{"'Sheet1'!$L$16"}</definedName>
    <definedName name="TRANG" localSheetId="1" hidden="1">{"'Sheet1'!$L$16"}</definedName>
    <definedName name="TRANG" localSheetId="7" hidden="1">{"'Sheet1'!$L$16"}</definedName>
    <definedName name="TRANG" localSheetId="8" hidden="1">{"'Sheet1'!$L$16"}</definedName>
    <definedName name="trang" localSheetId="11" hidden="1">{#N/A,#N/A,FALSE,"Chi tiÆt"}</definedName>
    <definedName name="trang" localSheetId="14" hidden="1">{#N/A,#N/A,FALSE,"Chi tiÆt"}</definedName>
    <definedName name="trang" localSheetId="15" hidden="1">{#N/A,#N/A,FALSE,"Chi tiÆt"}</definedName>
    <definedName name="trang" localSheetId="16" hidden="1">{#N/A,#N/A,FALSE,"Chi tiÆt"}</definedName>
    <definedName name="trang" localSheetId="17" hidden="1">{#N/A,#N/A,FALSE,"Chi tiÆt"}</definedName>
    <definedName name="trang" localSheetId="18" hidden="1">{#N/A,#N/A,FALSE,"Chi tiÆt"}</definedName>
    <definedName name="trang" localSheetId="19" hidden="1">{#N/A,#N/A,FALSE,"Chi tiÆt"}</definedName>
    <definedName name="TRANG" hidden="1">{"'Sheet1'!$L$16"}</definedName>
    <definedName name="tranhietdo" localSheetId="0">#REF!</definedName>
    <definedName name="tranhietdo" localSheetId="1">#REF!</definedName>
    <definedName name="tranhietdo" localSheetId="11">#REF!</definedName>
    <definedName name="tranhietdo" localSheetId="14">#REF!</definedName>
    <definedName name="tranhietdo">#REF!</definedName>
    <definedName name="tratyle" localSheetId="0">#REF!</definedName>
    <definedName name="tratyle" localSheetId="1">#REF!</definedName>
    <definedName name="tratyle" localSheetId="19">#REF!</definedName>
    <definedName name="tratyle">#REF!</definedName>
    <definedName name="TRAvH" localSheetId="0">#REF!</definedName>
    <definedName name="TRAvH" localSheetId="1">#REF!</definedName>
    <definedName name="TRAvH">#REF!</definedName>
    <definedName name="TRAVL" localSheetId="0">#REF!</definedName>
    <definedName name="TRAVL" localSheetId="1">#REF!</definedName>
    <definedName name="TRAVL">#REF!</definedName>
    <definedName name="treoducbt">#N/A</definedName>
    <definedName name="TRHT" localSheetId="0">#REF!</definedName>
    <definedName name="TRHT" localSheetId="1">#REF!</definedName>
    <definedName name="TRHT" localSheetId="11">#REF!</definedName>
    <definedName name="TRHT">#REF!</definedName>
    <definedName name="TRISO" localSheetId="0">#REF!</definedName>
    <definedName name="TRISO" localSheetId="1">#REF!</definedName>
    <definedName name="TRISO" localSheetId="14">#REF!</definedName>
    <definedName name="TRISO" localSheetId="19">#REF!</definedName>
    <definedName name="TRISO">#REF!</definedName>
    <definedName name="tron250" localSheetId="0">#REF!</definedName>
    <definedName name="tron250" localSheetId="1">#REF!</definedName>
    <definedName name="tron250" localSheetId="14">#REF!</definedName>
    <definedName name="tron250" localSheetId="19">#REF!</definedName>
    <definedName name="tron250">#REF!</definedName>
    <definedName name="tron25th" localSheetId="0">#REF!</definedName>
    <definedName name="tron25th" localSheetId="1">#REF!</definedName>
    <definedName name="tron25th">#REF!</definedName>
    <definedName name="tron60th" localSheetId="0">#REF!</definedName>
    <definedName name="tron60th" localSheetId="1">#REF!</definedName>
    <definedName name="tron60th">#REF!</definedName>
    <definedName name="tronbentonit">#N/A</definedName>
    <definedName name="tronbentonite">#N/A</definedName>
    <definedName name="tronbetong100" localSheetId="0">#REF!</definedName>
    <definedName name="tronbetong100" localSheetId="1">#REF!</definedName>
    <definedName name="tronbetong100" localSheetId="11">#REF!</definedName>
    <definedName name="tronbetong100">#REF!</definedName>
    <definedName name="tronbetong1150" localSheetId="0">#REF!</definedName>
    <definedName name="tronbetong1150" localSheetId="1">#REF!</definedName>
    <definedName name="tronbetong1150" localSheetId="11">#REF!</definedName>
    <definedName name="tronbetong1150">#REF!</definedName>
    <definedName name="tronbetong150" localSheetId="0">#REF!</definedName>
    <definedName name="tronbetong150" localSheetId="1">#REF!</definedName>
    <definedName name="tronbetong150" localSheetId="11">#REF!</definedName>
    <definedName name="tronbetong150">#REF!</definedName>
    <definedName name="tronbetong1600" localSheetId="0">#REF!</definedName>
    <definedName name="tronbetong1600" localSheetId="1">#REF!</definedName>
    <definedName name="tronbetong1600">#REF!</definedName>
    <definedName name="tronbetong200" localSheetId="0">#REF!</definedName>
    <definedName name="tronbetong200" localSheetId="1">#REF!</definedName>
    <definedName name="tronbetong200">#REF!</definedName>
    <definedName name="tronbetong250" localSheetId="0">#REF!</definedName>
    <definedName name="tronbetong250" localSheetId="1">#REF!</definedName>
    <definedName name="tronbetong250">#REF!</definedName>
    <definedName name="tronbetong425" localSheetId="0">#REF!</definedName>
    <definedName name="tronbetong425" localSheetId="1">#REF!</definedName>
    <definedName name="tronbetong425">#REF!</definedName>
    <definedName name="tronbetong500" localSheetId="0">#REF!</definedName>
    <definedName name="tronbetong500" localSheetId="1">#REF!</definedName>
    <definedName name="tronbetong500">#REF!</definedName>
    <definedName name="tronbetong800" localSheetId="0">#REF!</definedName>
    <definedName name="tronbetong800" localSheetId="1">#REF!</definedName>
    <definedName name="tronbetong800">#REF!</definedName>
    <definedName name="tronbt250" localSheetId="11">#REF!</definedName>
    <definedName name="tronbt250">'[2]R&amp;P'!$G$253</definedName>
    <definedName name="tronvua110" localSheetId="0">#REF!</definedName>
    <definedName name="tronvua110" localSheetId="1">#REF!</definedName>
    <definedName name="tronvua110" localSheetId="11">#REF!</definedName>
    <definedName name="tronvua110">#REF!</definedName>
    <definedName name="tronvua150" localSheetId="0">#REF!</definedName>
    <definedName name="tronvua150" localSheetId="1">#REF!</definedName>
    <definedName name="tronvua150">#REF!</definedName>
    <definedName name="tronvua200" localSheetId="0">#REF!</definedName>
    <definedName name="tronvua200" localSheetId="1">#REF!</definedName>
    <definedName name="tronvua200">#REF!</definedName>
    <definedName name="tronvua250" localSheetId="11">#REF!</definedName>
    <definedName name="tronvua250">'[2]R&amp;P'!$G$260</definedName>
    <definedName name="tronvua325" localSheetId="0">#REF!</definedName>
    <definedName name="tronvua325" localSheetId="1">#REF!</definedName>
    <definedName name="tronvua325" localSheetId="11">#REF!</definedName>
    <definedName name="tronvua325">#REF!</definedName>
    <definedName name="tronvua80">#N/A</definedName>
    <definedName name="trt" localSheetId="0">#REF!</definedName>
    <definedName name="trt" localSheetId="1">#REF!</definedName>
    <definedName name="trt" localSheetId="11">#REF!</definedName>
    <definedName name="trt">#REF!</definedName>
    <definedName name="tru_can" localSheetId="0">#REF!</definedName>
    <definedName name="tru_can" localSheetId="1">#REF!</definedName>
    <definedName name="tru_can" localSheetId="11">#REF!</definedName>
    <definedName name="tru_can">#REF!</definedName>
    <definedName name="trung" localSheetId="0">{"Thuxm2.xls","Sheet1"}</definedName>
    <definedName name="trung" localSheetId="1">{"Thuxm2.xls","Sheet1"}</definedName>
    <definedName name="trung" localSheetId="7">{"Thuxm2.xls","Sheet1"}</definedName>
    <definedName name="trung" localSheetId="8">{"Thuxm2.xls","Sheet1"}</definedName>
    <definedName name="trung" localSheetId="11">{"Thuxm2.xls","Sheet1"}</definedName>
    <definedName name="trung" localSheetId="14">{"Thuxm2.xls","Sheet1"}</definedName>
    <definedName name="trung" localSheetId="19">{"Thuxm2.xls","Sheet1"}</definedName>
    <definedName name="trung">{"Thuxm2.xls","Sheet1"}</definedName>
    <definedName name="tsI" localSheetId="0">#REF!</definedName>
    <definedName name="tsI" localSheetId="1">#REF!</definedName>
    <definedName name="tsI" localSheetId="11">#REF!</definedName>
    <definedName name="tsI">#REF!</definedName>
    <definedName name="tt" localSheetId="0">#REF!</definedName>
    <definedName name="tt" localSheetId="1">#REF!</definedName>
    <definedName name="tt" localSheetId="11">#REF!</definedName>
    <definedName name="tt">#REF!</definedName>
    <definedName name="TT.1" localSheetId="11">#REF!</definedName>
    <definedName name="TT.1" localSheetId="14">#REF!</definedName>
    <definedName name="TT.1" localSheetId="19">#REF!</definedName>
    <definedName name="TT.1">[11]NSĐP!$U$14:$U$240</definedName>
    <definedName name="TT.2" localSheetId="11">#REF!</definedName>
    <definedName name="TT.2" localSheetId="14">#REF!</definedName>
    <definedName name="TT.2" localSheetId="19">#REF!</definedName>
    <definedName name="TT.2">[11]NSĐP!$V$14:$V$240</definedName>
    <definedName name="TT_1P" localSheetId="0">#REF!</definedName>
    <definedName name="TT_1P" localSheetId="1">#REF!</definedName>
    <definedName name="TT_1P" localSheetId="11">#REF!</definedName>
    <definedName name="TT_1P" localSheetId="14">#REF!</definedName>
    <definedName name="TT_1P" localSheetId="19">#REF!</definedName>
    <definedName name="TT_1P">#REF!</definedName>
    <definedName name="TT_3p" localSheetId="0">#REF!</definedName>
    <definedName name="TT_3p" localSheetId="1">#REF!</definedName>
    <definedName name="TT_3p" localSheetId="14">#REF!</definedName>
    <definedName name="TT_3p">#REF!</definedName>
    <definedName name="ttam" localSheetId="0">#REF!</definedName>
    <definedName name="ttam" localSheetId="1">#REF!</definedName>
    <definedName name="ttam" localSheetId="14">#REF!</definedName>
    <definedName name="ttam">#REF!</definedName>
    <definedName name="ttao" localSheetId="0">#REF!</definedName>
    <definedName name="ttao" localSheetId="1">#REF!</definedName>
    <definedName name="ttao">#REF!</definedName>
    <definedName name="ttbt" localSheetId="0">#REF!</definedName>
    <definedName name="ttbt" localSheetId="1">#REF!</definedName>
    <definedName name="ttbt">#REF!</definedName>
    <definedName name="ttc">1550</definedName>
    <definedName name="ttd">1600</definedName>
    <definedName name="TTDD1P" localSheetId="0">#REF!</definedName>
    <definedName name="TTDD1P" localSheetId="1">#REF!</definedName>
    <definedName name="TTDD1P" localSheetId="11">#REF!</definedName>
    <definedName name="TTDD1P">#REF!</definedName>
    <definedName name="TTDKKH" localSheetId="0">#REF!</definedName>
    <definedName name="TTDKKH" localSheetId="1">#REF!</definedName>
    <definedName name="TTDKKH" localSheetId="11">#REF!</definedName>
    <definedName name="TTDKKH">#REF!</definedName>
    <definedName name="tthi" localSheetId="0">#REF!</definedName>
    <definedName name="tthi" localSheetId="1">#REF!</definedName>
    <definedName name="tthi" localSheetId="11">#REF!</definedName>
    <definedName name="tthi">#REF!</definedName>
    <definedName name="ttinh" localSheetId="0">#REF!</definedName>
    <definedName name="ttinh" localSheetId="1">#REF!</definedName>
    <definedName name="ttinh">#REF!</definedName>
    <definedName name="TTMTC" localSheetId="0">#REF!</definedName>
    <definedName name="TTMTC" localSheetId="1">#REF!</definedName>
    <definedName name="TTMTC">#REF!</definedName>
    <definedName name="TTNC" localSheetId="0">#REF!</definedName>
    <definedName name="TTNC" localSheetId="1">#REF!</definedName>
    <definedName name="TTNC">#REF!</definedName>
    <definedName name="tto" localSheetId="0">#REF!</definedName>
    <definedName name="tto" localSheetId="1">#REF!</definedName>
    <definedName name="tto">#REF!</definedName>
    <definedName name="ttoxtp" localSheetId="0">#REF!</definedName>
    <definedName name="ttoxtp" localSheetId="1">#REF!</definedName>
    <definedName name="ttoxtp">#REF!</definedName>
    <definedName name="ttronmk" localSheetId="0">#REF!</definedName>
    <definedName name="ttronmk" localSheetId="1">#REF!</definedName>
    <definedName name="ttronmk">#REF!</definedName>
    <definedName name="TTTH2" localSheetId="0" hidden="1">{"'Sheet1'!$L$16"}</definedName>
    <definedName name="TTTH2" localSheetId="1" hidden="1">{"'Sheet1'!$L$16"}</definedName>
    <definedName name="TTTH2" localSheetId="11" hidden="1">{"'Sheet1'!$L$16"}</definedName>
    <definedName name="TTTH2" localSheetId="14" hidden="1">{"'Sheet1'!$L$16"}</definedName>
    <definedName name="TTTH2" localSheetId="15" hidden="1">{"'Sheet1'!$L$16"}</definedName>
    <definedName name="TTTH2" localSheetId="16" hidden="1">{"'Sheet1'!$L$16"}</definedName>
    <definedName name="TTTH2" localSheetId="17" hidden="1">{"'Sheet1'!$L$16"}</definedName>
    <definedName name="TTTH2" localSheetId="18" hidden="1">{"'Sheet1'!$L$16"}</definedName>
    <definedName name="TTTH2" localSheetId="19" hidden="1">{"'Sheet1'!$L$16"}</definedName>
    <definedName name="TTTH2" hidden="1">{"'Sheet1'!$L$16"}</definedName>
    <definedName name="tttt" localSheetId="0">#REF!</definedName>
    <definedName name="tttt" localSheetId="1">#REF!</definedName>
    <definedName name="tttt">#REF!</definedName>
    <definedName name="ttttt" localSheetId="0" hidden="1">{"'Sheet1'!$L$16"}</definedName>
    <definedName name="ttttt" localSheetId="1" hidden="1">{"'Sheet1'!$L$16"}</definedName>
    <definedName name="ttttt" localSheetId="11" hidden="1">{"'Sheet1'!$L$16"}</definedName>
    <definedName name="ttttt" localSheetId="14" hidden="1">{"'Sheet1'!$L$16"}</definedName>
    <definedName name="ttttt" localSheetId="15" hidden="1">{"'Sheet1'!$L$16"}</definedName>
    <definedName name="ttttt" localSheetId="16" hidden="1">{"'Sheet1'!$L$16"}</definedName>
    <definedName name="ttttt" localSheetId="17" hidden="1">{"'Sheet1'!$L$16"}</definedName>
    <definedName name="ttttt" localSheetId="18" hidden="1">{"'Sheet1'!$L$16"}</definedName>
    <definedName name="ttttt" localSheetId="19" hidden="1">{"'Sheet1'!$L$16"}</definedName>
    <definedName name="ttttt" hidden="1">{"'Sheet1'!$L$16"}</definedName>
    <definedName name="TTTTTTTTT" localSheetId="0" hidden="1">{"'Sheet1'!$L$16"}</definedName>
    <definedName name="TTTTTTTTT" localSheetId="1" hidden="1">{"'Sheet1'!$L$16"}</definedName>
    <definedName name="TTTTTTTTT" localSheetId="11" hidden="1">{"'Sheet1'!$L$16"}</definedName>
    <definedName name="TTTTTTTTT" localSheetId="14" hidden="1">{"'Sheet1'!$L$16"}</definedName>
    <definedName name="TTTTTTTTT" localSheetId="15" hidden="1">{"'Sheet1'!$L$16"}</definedName>
    <definedName name="TTTTTTTTT" localSheetId="16" hidden="1">{"'Sheet1'!$L$16"}</definedName>
    <definedName name="TTTTTTTTT" localSheetId="17" hidden="1">{"'Sheet1'!$L$16"}</definedName>
    <definedName name="TTTTTTTTT" localSheetId="18" hidden="1">{"'Sheet1'!$L$16"}</definedName>
    <definedName name="TTTTTTTTT" localSheetId="19" hidden="1">{"'Sheet1'!$L$16"}</definedName>
    <definedName name="TTTTTTTTT" hidden="1">{"'Sheet1'!$L$16"}</definedName>
    <definedName name="ttttttttttt" localSheetId="0" hidden="1">{"'Sheet1'!$L$16"}</definedName>
    <definedName name="ttttttttttt" localSheetId="1" hidden="1">{"'Sheet1'!$L$16"}</definedName>
    <definedName name="ttttttttttt" localSheetId="11" hidden="1">{"'Sheet1'!$L$16"}</definedName>
    <definedName name="ttttttttttt" localSheetId="14" hidden="1">{"'Sheet1'!$L$16"}</definedName>
    <definedName name="ttttttttttt" localSheetId="15" hidden="1">{"'Sheet1'!$L$16"}</definedName>
    <definedName name="ttttttttttt" localSheetId="16" hidden="1">{"'Sheet1'!$L$16"}</definedName>
    <definedName name="ttttttttttt" localSheetId="17" hidden="1">{"'Sheet1'!$L$16"}</definedName>
    <definedName name="ttttttttttt" localSheetId="18" hidden="1">{"'Sheet1'!$L$16"}</definedName>
    <definedName name="ttttttttttt" localSheetId="19" hidden="1">{"'Sheet1'!$L$16"}</definedName>
    <definedName name="ttttttttttt" hidden="1">{"'Sheet1'!$L$16"}</definedName>
    <definedName name="Tuong_chan" localSheetId="0">#REF!</definedName>
    <definedName name="Tuong_chan" localSheetId="1">#REF!</definedName>
    <definedName name="Tuong_chan">#REF!</definedName>
    <definedName name="TuVan" localSheetId="0">#REF!</definedName>
    <definedName name="TuVan" localSheetId="1">#REF!</definedName>
    <definedName name="TuVan">#REF!</definedName>
    <definedName name="tuyen" localSheetId="0">#REF!</definedName>
    <definedName name="tuyen" localSheetId="1">#REF!</definedName>
    <definedName name="tuyen">#REF!</definedName>
    <definedName name="tuyennhanh" localSheetId="0" hidden="1">{"'Sheet1'!$L$16"}</definedName>
    <definedName name="tuyennhanh" localSheetId="1" hidden="1">{"'Sheet1'!$L$16"}</definedName>
    <definedName name="tuyennhanh" localSheetId="7" hidden="1">{"'Sheet1'!$L$16"}</definedName>
    <definedName name="tuyennhanh" localSheetId="8" hidden="1">{"'Sheet1'!$L$16"}</definedName>
    <definedName name="tuyennhanh" localSheetId="11" hidden="1">{"'Sheet1'!$L$16"}</definedName>
    <definedName name="tuyennhanh" localSheetId="14" hidden="1">{"'Sheet1'!$L$16"}</definedName>
    <definedName name="tuyennhanh" localSheetId="15" hidden="1">{"'Sheet1'!$L$16"}</definedName>
    <definedName name="tuyennhanh" localSheetId="16" hidden="1">{"'Sheet1'!$L$16"}</definedName>
    <definedName name="tuyennhanh" localSheetId="17" hidden="1">{"'Sheet1'!$L$16"}</definedName>
    <definedName name="tuyennhanh" localSheetId="18" hidden="1">{"'Sheet1'!$L$16"}</definedName>
    <definedName name="tuyennhanh" localSheetId="19" hidden="1">{"'Sheet1'!$L$16"}</definedName>
    <definedName name="tuyennhanh" hidden="1">{"'Sheet1'!$L$16"}</definedName>
    <definedName name="tuynen" localSheetId="0" hidden="1">{"'Sheet1'!$L$16"}</definedName>
    <definedName name="tuynen" localSheetId="1" hidden="1">{"'Sheet1'!$L$16"}</definedName>
    <definedName name="tuynen" localSheetId="11" hidden="1">{"'Sheet1'!$L$16"}</definedName>
    <definedName name="tuynen" localSheetId="14" hidden="1">{"'Sheet1'!$L$16"}</definedName>
    <definedName name="tuynen" localSheetId="15" hidden="1">{"'Sheet1'!$L$16"}</definedName>
    <definedName name="tuynen" localSheetId="16" hidden="1">{"'Sheet1'!$L$16"}</definedName>
    <definedName name="tuynen" localSheetId="17" hidden="1">{"'Sheet1'!$L$16"}</definedName>
    <definedName name="tuynen" localSheetId="18" hidden="1">{"'Sheet1'!$L$16"}</definedName>
    <definedName name="tuynen" localSheetId="19" hidden="1">{"'Sheet1'!$L$16"}</definedName>
    <definedName name="tuynen" hidden="1">{"'Sheet1'!$L$16"}</definedName>
    <definedName name="TV.QUY1" localSheetId="0">#REF!</definedName>
    <definedName name="TV.QUY1" localSheetId="1">#REF!</definedName>
    <definedName name="TV.QUY1">#REF!</definedName>
    <definedName name="TV.T1" localSheetId="0">#REF!</definedName>
    <definedName name="TV.T1" localSheetId="1">#REF!</definedName>
    <definedName name="TV.T1">#REF!</definedName>
    <definedName name="TV.T2" localSheetId="0">#REF!</definedName>
    <definedName name="TV.T2" localSheetId="1">#REF!</definedName>
    <definedName name="TV.T2">#REF!</definedName>
    <definedName name="TV.T3" localSheetId="0">#REF!</definedName>
    <definedName name="TV.T3" localSheetId="1">#REF!</definedName>
    <definedName name="TV.T3">#REF!</definedName>
    <definedName name="TV.T4" localSheetId="0">#REF!</definedName>
    <definedName name="TV.T4" localSheetId="1">#REF!</definedName>
    <definedName name="TV.T4">#REF!</definedName>
    <definedName name="TV.T5" localSheetId="0">#REF!</definedName>
    <definedName name="TV.T5" localSheetId="1">#REF!</definedName>
    <definedName name="TV.T5">#REF!</definedName>
    <definedName name="TV.T6" localSheetId="0">#REF!</definedName>
    <definedName name="TV.T6" localSheetId="1">#REF!</definedName>
    <definedName name="TV.T6">#REF!</definedName>
    <definedName name="tv75nc" localSheetId="0">#REF!</definedName>
    <definedName name="tv75nc" localSheetId="1">#REF!</definedName>
    <definedName name="tv75nc">#REF!</definedName>
    <definedName name="tv75vl" localSheetId="0">#REF!</definedName>
    <definedName name="tv75vl" localSheetId="1">#REF!</definedName>
    <definedName name="tv75vl">#REF!</definedName>
    <definedName name="tvbt" localSheetId="0">#REF!</definedName>
    <definedName name="tvbt" localSheetId="1">#REF!</definedName>
    <definedName name="tvbt">#REF!</definedName>
    <definedName name="tvg" localSheetId="0">#REF!</definedName>
    <definedName name="tvg" localSheetId="1">#REF!</definedName>
    <definedName name="tvg">#REF!</definedName>
    <definedName name="TW" localSheetId="0">#REF!</definedName>
    <definedName name="TW" localSheetId="1">#REF!</definedName>
    <definedName name="TW">#REF!</definedName>
    <definedName name="Ty_gia" localSheetId="0">#REF!</definedName>
    <definedName name="Ty_gia" localSheetId="1">#REF!</definedName>
    <definedName name="Ty_gia">#REF!</definedName>
    <definedName name="Ty_gia_yen" localSheetId="0">#REF!</definedName>
    <definedName name="Ty_gia_yen" localSheetId="1">#REF!</definedName>
    <definedName name="Ty_gia_yen">#REF!</definedName>
    <definedName name="ty_le" localSheetId="0">#REF!</definedName>
    <definedName name="ty_le" localSheetId="1">#REF!</definedName>
    <definedName name="ty_le">#REF!</definedName>
    <definedName name="ty_le_2" localSheetId="0">#REF!</definedName>
    <definedName name="ty_le_2" localSheetId="1">#REF!</definedName>
    <definedName name="ty_le_2">#REF!</definedName>
    <definedName name="ty_le_3" localSheetId="0">#REF!</definedName>
    <definedName name="ty_le_3" localSheetId="1">#REF!</definedName>
    <definedName name="ty_le_3">#REF!</definedName>
    <definedName name="ty_le_BTN" localSheetId="0">#REF!</definedName>
    <definedName name="ty_le_BTN" localSheetId="1">#REF!</definedName>
    <definedName name="ty_le_BTN">#REF!</definedName>
    <definedName name="Ty_le1" localSheetId="0">#REF!</definedName>
    <definedName name="Ty_le1" localSheetId="1">#REF!</definedName>
    <definedName name="Ty_le1">#REF!</definedName>
    <definedName name="tyle" localSheetId="0">#REF!</definedName>
    <definedName name="tyle" localSheetId="1">#REF!</definedName>
    <definedName name="tyle">#REF!</definedName>
    <definedName name="tyle2" localSheetId="0">#REF!</definedName>
    <definedName name="tyle2" localSheetId="1">#REF!</definedName>
    <definedName name="tyle2">#REF!</definedName>
    <definedName name="Type_1" localSheetId="0">#REF!</definedName>
    <definedName name="Type_1" localSheetId="1">#REF!</definedName>
    <definedName name="Type_1">#REF!</definedName>
    <definedName name="Type_2" localSheetId="0">#REF!</definedName>
    <definedName name="Type_2" localSheetId="1">#REF!</definedName>
    <definedName name="Type_2">#REF!</definedName>
    <definedName name="TYT" localSheetId="0">BlankMacro1</definedName>
    <definedName name="TYT" localSheetId="1">BlankMacro1</definedName>
    <definedName name="TYT" localSheetId="11">BlankMacro1</definedName>
    <definedName name="TYT" localSheetId="14">BlankMacro1</definedName>
    <definedName name="TYT" localSheetId="19">BlankMacro1</definedName>
    <definedName name="TYT">BlankMacro1</definedName>
    <definedName name="tytrong16so5nam" localSheetId="11">#REF!</definedName>
    <definedName name="tytrong16so5nam" localSheetId="14">#REF!</definedName>
    <definedName name="tytrong16so5nam">'[10]PLI CTrinh'!$CN$10</definedName>
    <definedName name="u" localSheetId="11" hidden="1">{"'Sheet1'!$L$16"}</definedName>
    <definedName name="u" localSheetId="14" hidden="1">{"'Sheet1'!$L$16"}</definedName>
    <definedName name="u" localSheetId="15" hidden="1">{"'Sheet1'!$L$16"}</definedName>
    <definedName name="u" localSheetId="16" hidden="1">{"'Sheet1'!$L$16"}</definedName>
    <definedName name="u" localSheetId="17" hidden="1">{"'Sheet1'!$L$16"}</definedName>
    <definedName name="u" localSheetId="18" hidden="1">{"'Sheet1'!$L$16"}</definedName>
    <definedName name="u" localSheetId="19" hidden="1">{"'Sheet1'!$L$16"}</definedName>
    <definedName name="u">#N/A</definedName>
    <definedName name="ư" localSheetId="0" hidden="1">{"'Sheet1'!$L$16"}</definedName>
    <definedName name="ư" localSheetId="1" hidden="1">{"'Sheet1'!$L$16"}</definedName>
    <definedName name="ư" localSheetId="11" hidden="1">{"'Sheet1'!$L$16"}</definedName>
    <definedName name="ư" localSheetId="14" hidden="1">{"'Sheet1'!$L$16"}</definedName>
    <definedName name="ư" localSheetId="15" hidden="1">{"'Sheet1'!$L$16"}</definedName>
    <definedName name="ư" localSheetId="16" hidden="1">{"'Sheet1'!$L$16"}</definedName>
    <definedName name="ư" localSheetId="17" hidden="1">{"'Sheet1'!$L$16"}</definedName>
    <definedName name="ư" localSheetId="18" hidden="1">{"'Sheet1'!$L$16"}</definedName>
    <definedName name="ư" localSheetId="19" hidden="1">{"'Sheet1'!$L$16"}</definedName>
    <definedName name="ư" hidden="1">{"'Sheet1'!$L$16"}</definedName>
    <definedName name="U_tien" localSheetId="0">#REF!</definedName>
    <definedName name="U_tien" localSheetId="1">#REF!</definedName>
    <definedName name="U_tien">#REF!</definedName>
    <definedName name="Ucoc" localSheetId="0">#REF!</definedName>
    <definedName name="Ucoc" localSheetId="1">#REF!</definedName>
    <definedName name="Ucoc">#REF!</definedName>
    <definedName name="UNIT" localSheetId="0">#REF!</definedName>
    <definedName name="UNIT" localSheetId="1">#REF!</definedName>
    <definedName name="UNIT">#REF!</definedName>
    <definedName name="Unit_Price" localSheetId="0">#REF!</definedName>
    <definedName name="Unit_Price" localSheetId="1">#REF!</definedName>
    <definedName name="Unit_Price">#REF!</definedName>
    <definedName name="unitt" localSheetId="0">BlankMacro1</definedName>
    <definedName name="unitt" localSheetId="1">BlankMacro1</definedName>
    <definedName name="unitt" localSheetId="11">BlankMacro1</definedName>
    <definedName name="unitt" localSheetId="14">BlankMacro1</definedName>
    <definedName name="unitt" localSheetId="19">BlankMacro1</definedName>
    <definedName name="unitt">BlankMacro1</definedName>
    <definedName name="uonong">#N/A</definedName>
    <definedName name="UP" localSheetId="0">#REF!,#REF!,#REF!,#REF!,#REF!,#REF!,#REF!,#REF!,#REF!,#REF!,#REF!</definedName>
    <definedName name="UP" localSheetId="1">#REF!,#REF!,#REF!,#REF!,#REF!,#REF!,#REF!,#REF!,#REF!,#REF!,#REF!</definedName>
    <definedName name="UP" localSheetId="11">#REF!,#REF!,#REF!,#REF!,#REF!,#REF!,#REF!,#REF!,#REF!,#REF!,#REF!</definedName>
    <definedName name="UP" localSheetId="14">#REF!,#REF!,#REF!,#REF!,#REF!,#REF!,#REF!,#REF!,#REF!,#REF!,#REF!</definedName>
    <definedName name="UP" localSheetId="19">#REF!,#REF!,#REF!,#REF!,#REF!,#REF!,#REF!,#REF!,#REF!,#REF!,#REF!</definedName>
    <definedName name="UP">#REF!,#REF!,#REF!,#REF!,#REF!,#REF!,#REF!,#REF!,#REF!,#REF!,#REF!</definedName>
    <definedName name="upnoc" localSheetId="0">#REF!</definedName>
    <definedName name="upnoc" localSheetId="1">#REF!</definedName>
    <definedName name="upnoc" localSheetId="14">#REF!</definedName>
    <definedName name="upnoc" localSheetId="19">#REF!</definedName>
    <definedName name="upnoc">#REF!</definedName>
    <definedName name="usd">15720</definedName>
    <definedName name="ut" localSheetId="0">BlankMacro1</definedName>
    <definedName name="ut" localSheetId="1">BlankMacro1</definedName>
    <definedName name="ut" localSheetId="11">BlankMacro1</definedName>
    <definedName name="ut" localSheetId="14">BlankMacro1</definedName>
    <definedName name="ut" localSheetId="19">BlankMacro1</definedName>
    <definedName name="ut">BlankMacro1</definedName>
    <definedName name="UT_1" localSheetId="0">#REF!</definedName>
    <definedName name="UT_1" localSheetId="1">#REF!</definedName>
    <definedName name="UT_1" localSheetId="11">#REF!</definedName>
    <definedName name="UT_1" localSheetId="14">#REF!</definedName>
    <definedName name="UT_1" localSheetId="19">#REF!</definedName>
    <definedName name="UT_1">#REF!</definedName>
    <definedName name="UT1_373" localSheetId="0">#REF!</definedName>
    <definedName name="UT1_373" localSheetId="1">#REF!</definedName>
    <definedName name="UT1_373" localSheetId="14">#REF!</definedName>
    <definedName name="UT1_373">#REF!</definedName>
    <definedName name="utye" localSheetId="0" hidden="1">{"'Sheet1'!$L$16"}</definedName>
    <definedName name="utye" localSheetId="1" hidden="1">{"'Sheet1'!$L$16"}</definedName>
    <definedName name="utye" localSheetId="11" hidden="1">{"'Sheet1'!$L$16"}</definedName>
    <definedName name="utye" localSheetId="14" hidden="1">{"'Sheet1'!$L$16"}</definedName>
    <definedName name="utye" localSheetId="15" hidden="1">{"'Sheet1'!$L$16"}</definedName>
    <definedName name="utye" localSheetId="16" hidden="1">{"'Sheet1'!$L$16"}</definedName>
    <definedName name="utye" localSheetId="17" hidden="1">{"'Sheet1'!$L$16"}</definedName>
    <definedName name="utye" localSheetId="18" hidden="1">{"'Sheet1'!$L$16"}</definedName>
    <definedName name="utye" localSheetId="19" hidden="1">{"'Sheet1'!$L$16"}</definedName>
    <definedName name="utye" hidden="1">{"'Sheet1'!$L$16"}</definedName>
    <definedName name="uu" localSheetId="0">#REF!</definedName>
    <definedName name="uu" localSheetId="1">#REF!</definedName>
    <definedName name="uu">#REF!</definedName>
    <definedName name="v" localSheetId="0" hidden="1">{"'Sheet1'!$L$16"}</definedName>
    <definedName name="v" localSheetId="1" hidden="1">{"'Sheet1'!$L$16"}</definedName>
    <definedName name="v" localSheetId="11" hidden="1">{"'Sheet1'!$L$16"}</definedName>
    <definedName name="v" localSheetId="14" hidden="1">{"'Sheet1'!$L$16"}</definedName>
    <definedName name="v" localSheetId="15" hidden="1">{"'Sheet1'!$L$16"}</definedName>
    <definedName name="v" localSheetId="16" hidden="1">{"'Sheet1'!$L$16"}</definedName>
    <definedName name="v" localSheetId="17" hidden="1">{"'Sheet1'!$L$16"}</definedName>
    <definedName name="v" localSheetId="18" hidden="1">{"'Sheet1'!$L$16"}</definedName>
    <definedName name="v" localSheetId="19" hidden="1">{"'Sheet1'!$L$16"}</definedName>
    <definedName name="v" hidden="1">{"'Sheet1'!$L$16"}</definedName>
    <definedName name="V.1" localSheetId="0">#REF!</definedName>
    <definedName name="V.1" localSheetId="1">#REF!</definedName>
    <definedName name="V.1">#REF!</definedName>
    <definedName name="V.10" localSheetId="0">#REF!</definedName>
    <definedName name="V.10" localSheetId="1">#REF!</definedName>
    <definedName name="V.10">#REF!</definedName>
    <definedName name="V.11" localSheetId="0">#REF!</definedName>
    <definedName name="V.11" localSheetId="1">#REF!</definedName>
    <definedName name="V.11">#REF!</definedName>
    <definedName name="V.12" localSheetId="0">#REF!</definedName>
    <definedName name="V.12" localSheetId="1">#REF!</definedName>
    <definedName name="V.12">#REF!</definedName>
    <definedName name="V.13" localSheetId="0">#REF!</definedName>
    <definedName name="V.13" localSheetId="1">#REF!</definedName>
    <definedName name="V.13">#REF!</definedName>
    <definedName name="V.14" localSheetId="0">#REF!</definedName>
    <definedName name="V.14" localSheetId="1">#REF!</definedName>
    <definedName name="V.14">#REF!</definedName>
    <definedName name="V.15" localSheetId="0">#REF!</definedName>
    <definedName name="V.15" localSheetId="1">#REF!</definedName>
    <definedName name="V.15">#REF!</definedName>
    <definedName name="V.16" localSheetId="0">#REF!</definedName>
    <definedName name="V.16" localSheetId="1">#REF!</definedName>
    <definedName name="V.16">#REF!</definedName>
    <definedName name="V.17" localSheetId="0">#REF!</definedName>
    <definedName name="V.17" localSheetId="1">#REF!</definedName>
    <definedName name="V.17">#REF!</definedName>
    <definedName name="V.18" localSheetId="0">#REF!</definedName>
    <definedName name="V.18" localSheetId="1">#REF!</definedName>
    <definedName name="V.18">#REF!</definedName>
    <definedName name="V.2" localSheetId="0">#REF!</definedName>
    <definedName name="V.2" localSheetId="1">#REF!</definedName>
    <definedName name="V.2">#REF!</definedName>
    <definedName name="V.3" localSheetId="0">#REF!</definedName>
    <definedName name="V.3" localSheetId="1">#REF!</definedName>
    <definedName name="V.3">#REF!</definedName>
    <definedName name="V.4" localSheetId="0">#REF!</definedName>
    <definedName name="V.4" localSheetId="1">#REF!</definedName>
    <definedName name="V.4">#REF!</definedName>
    <definedName name="V.5" localSheetId="0">#REF!</definedName>
    <definedName name="V.5" localSheetId="1">#REF!</definedName>
    <definedName name="V.5">#REF!</definedName>
    <definedName name="V.6" localSheetId="0">#REF!</definedName>
    <definedName name="V.6" localSheetId="1">#REF!</definedName>
    <definedName name="V.6">#REF!</definedName>
    <definedName name="V.7" localSheetId="0">#REF!</definedName>
    <definedName name="V.7" localSheetId="1">#REF!</definedName>
    <definedName name="V.7">#REF!</definedName>
    <definedName name="V.8" localSheetId="0">#REF!</definedName>
    <definedName name="V.8" localSheetId="1">#REF!</definedName>
    <definedName name="V.8">#REF!</definedName>
    <definedName name="V.9" localSheetId="0">#REF!</definedName>
    <definedName name="V.9" localSheetId="1">#REF!</definedName>
    <definedName name="V.9">#REF!</definedName>
    <definedName name="v_25" localSheetId="0">#REF!</definedName>
    <definedName name="v_25" localSheetId="1">#REF!</definedName>
    <definedName name="v_25">#REF!</definedName>
    <definedName name="V_a_b__t_ng_M200____1x2" localSheetId="14">ptdg</definedName>
    <definedName name="V_a_b__t_ng_M200____1x2">#N/A</definedName>
    <definedName name="VAÄT_LIEÄU">"ATRAM"</definedName>
    <definedName name="vaidia" localSheetId="0">#REF!</definedName>
    <definedName name="vaidia" localSheetId="1">#REF!</definedName>
    <definedName name="vaidia" localSheetId="11">#REF!</definedName>
    <definedName name="vaidia">#REF!</definedName>
    <definedName name="Value0" localSheetId="0">#REF!</definedName>
    <definedName name="Value0" localSheetId="1">#REF!</definedName>
    <definedName name="Value0" localSheetId="11">#REF!</definedName>
    <definedName name="Value0">#REF!</definedName>
    <definedName name="Value1" localSheetId="0">#REF!</definedName>
    <definedName name="Value1" localSheetId="1">#REF!</definedName>
    <definedName name="Value1" localSheetId="11">#REF!</definedName>
    <definedName name="Value1">#REF!</definedName>
    <definedName name="Value10" localSheetId="0">#REF!</definedName>
    <definedName name="Value10" localSheetId="1">#REF!</definedName>
    <definedName name="Value10">#REF!</definedName>
    <definedName name="Value11" localSheetId="0">#REF!</definedName>
    <definedName name="Value11" localSheetId="1">#REF!</definedName>
    <definedName name="Value11">#REF!</definedName>
    <definedName name="Value12" localSheetId="0">#REF!</definedName>
    <definedName name="Value12" localSheetId="1">#REF!</definedName>
    <definedName name="Value12">#REF!</definedName>
    <definedName name="Value13" localSheetId="0">#REF!</definedName>
    <definedName name="Value13" localSheetId="1">#REF!</definedName>
    <definedName name="Value13">#REF!</definedName>
    <definedName name="Value14" localSheetId="0">#REF!</definedName>
    <definedName name="Value14" localSheetId="1">#REF!</definedName>
    <definedName name="Value14">#REF!</definedName>
    <definedName name="Value15" localSheetId="0">#REF!</definedName>
    <definedName name="Value15" localSheetId="1">#REF!</definedName>
    <definedName name="Value15">#REF!</definedName>
    <definedName name="Value16" localSheetId="0">#REF!</definedName>
    <definedName name="Value16" localSheetId="1">#REF!</definedName>
    <definedName name="Value16">#REF!</definedName>
    <definedName name="Value17" localSheetId="0">#REF!</definedName>
    <definedName name="Value17" localSheetId="1">#REF!</definedName>
    <definedName name="Value17">#REF!</definedName>
    <definedName name="Value18" localSheetId="0">#REF!</definedName>
    <definedName name="Value18" localSheetId="1">#REF!</definedName>
    <definedName name="Value18">#REF!</definedName>
    <definedName name="Value19" localSheetId="0">#REF!</definedName>
    <definedName name="Value19" localSheetId="1">#REF!</definedName>
    <definedName name="Value19">#REF!</definedName>
    <definedName name="Value2" localSheetId="0">#REF!</definedName>
    <definedName name="Value2" localSheetId="1">#REF!</definedName>
    <definedName name="Value2">#REF!</definedName>
    <definedName name="Value20" localSheetId="0">#REF!</definedName>
    <definedName name="Value20" localSheetId="1">#REF!</definedName>
    <definedName name="Value20">#REF!</definedName>
    <definedName name="Value21" localSheetId="0">#REF!</definedName>
    <definedName name="Value21" localSheetId="1">#REF!</definedName>
    <definedName name="Value21">#REF!</definedName>
    <definedName name="Value22" localSheetId="0">#REF!</definedName>
    <definedName name="Value22" localSheetId="1">#REF!</definedName>
    <definedName name="Value22">#REF!</definedName>
    <definedName name="Value23" localSheetId="0">#REF!</definedName>
    <definedName name="Value23" localSheetId="1">#REF!</definedName>
    <definedName name="Value23">#REF!</definedName>
    <definedName name="Value24" localSheetId="0">#REF!</definedName>
    <definedName name="Value24" localSheetId="1">#REF!</definedName>
    <definedName name="Value24">#REF!</definedName>
    <definedName name="Value25" localSheetId="0">#REF!</definedName>
    <definedName name="Value25" localSheetId="1">#REF!</definedName>
    <definedName name="Value25">#REF!</definedName>
    <definedName name="Value26" localSheetId="0">#REF!</definedName>
    <definedName name="Value26" localSheetId="1">#REF!</definedName>
    <definedName name="Value26">#REF!</definedName>
    <definedName name="Value27" localSheetId="0">#REF!</definedName>
    <definedName name="Value27" localSheetId="1">#REF!</definedName>
    <definedName name="Value27">#REF!</definedName>
    <definedName name="Value28" localSheetId="0">#REF!</definedName>
    <definedName name="Value28" localSheetId="1">#REF!</definedName>
    <definedName name="Value28">#REF!</definedName>
    <definedName name="Value29" localSheetId="0">#REF!</definedName>
    <definedName name="Value29" localSheetId="1">#REF!</definedName>
    <definedName name="Value29">#REF!</definedName>
    <definedName name="Value3" localSheetId="0">#REF!</definedName>
    <definedName name="Value3" localSheetId="1">#REF!</definedName>
    <definedName name="Value3">#REF!</definedName>
    <definedName name="Value30" localSheetId="0">#REF!</definedName>
    <definedName name="Value30" localSheetId="1">#REF!</definedName>
    <definedName name="Value30">#REF!</definedName>
    <definedName name="Value31" localSheetId="0">#REF!</definedName>
    <definedName name="Value31" localSheetId="1">#REF!</definedName>
    <definedName name="Value31">#REF!</definedName>
    <definedName name="Value32" localSheetId="0">#REF!</definedName>
    <definedName name="Value32" localSheetId="1">#REF!</definedName>
    <definedName name="Value32">#REF!</definedName>
    <definedName name="Value33" localSheetId="0">#REF!</definedName>
    <definedName name="Value33" localSheetId="1">#REF!</definedName>
    <definedName name="Value33">#REF!</definedName>
    <definedName name="Value34" localSheetId="0">#REF!</definedName>
    <definedName name="Value34" localSheetId="1">#REF!</definedName>
    <definedName name="Value34">#REF!</definedName>
    <definedName name="Value35" localSheetId="0">#REF!</definedName>
    <definedName name="Value35" localSheetId="1">#REF!</definedName>
    <definedName name="Value35">#REF!</definedName>
    <definedName name="Value36" localSheetId="0">#REF!</definedName>
    <definedName name="Value36" localSheetId="1">#REF!</definedName>
    <definedName name="Value36">#REF!</definedName>
    <definedName name="Value37" localSheetId="0">#REF!</definedName>
    <definedName name="Value37" localSheetId="1">#REF!</definedName>
    <definedName name="Value37">#REF!</definedName>
    <definedName name="Value38" localSheetId="0">#REF!</definedName>
    <definedName name="Value38" localSheetId="1">#REF!</definedName>
    <definedName name="Value38">#REF!</definedName>
    <definedName name="Value39" localSheetId="0">#REF!</definedName>
    <definedName name="Value39" localSheetId="1">#REF!</definedName>
    <definedName name="Value39">#REF!</definedName>
    <definedName name="Value4" localSheetId="0">#REF!</definedName>
    <definedName name="Value4" localSheetId="1">#REF!</definedName>
    <definedName name="Value4">#REF!</definedName>
    <definedName name="Value40" localSheetId="0">#REF!</definedName>
    <definedName name="Value40" localSheetId="1">#REF!</definedName>
    <definedName name="Value40">#REF!</definedName>
    <definedName name="Value41" localSheetId="0">#REF!</definedName>
    <definedName name="Value41" localSheetId="1">#REF!</definedName>
    <definedName name="Value41">#REF!</definedName>
    <definedName name="Value42" localSheetId="0">#REF!</definedName>
    <definedName name="Value42" localSheetId="1">#REF!</definedName>
    <definedName name="Value42">#REF!</definedName>
    <definedName name="Value43" localSheetId="0">#REF!</definedName>
    <definedName name="Value43" localSheetId="1">#REF!</definedName>
    <definedName name="Value43">#REF!</definedName>
    <definedName name="Value44" localSheetId="0">#REF!</definedName>
    <definedName name="Value44" localSheetId="1">#REF!</definedName>
    <definedName name="Value44">#REF!</definedName>
    <definedName name="Value45" localSheetId="0">#REF!</definedName>
    <definedName name="Value45" localSheetId="1">#REF!</definedName>
    <definedName name="Value45">#REF!</definedName>
    <definedName name="Value46" localSheetId="0">#REF!</definedName>
    <definedName name="Value46" localSheetId="1">#REF!</definedName>
    <definedName name="Value46">#REF!</definedName>
    <definedName name="Value47" localSheetId="0">#REF!</definedName>
    <definedName name="Value47" localSheetId="1">#REF!</definedName>
    <definedName name="Value47">#REF!</definedName>
    <definedName name="Value48" localSheetId="0">#REF!</definedName>
    <definedName name="Value48" localSheetId="1">#REF!</definedName>
    <definedName name="Value48">#REF!</definedName>
    <definedName name="Value49" localSheetId="0">#REF!</definedName>
    <definedName name="Value49" localSheetId="1">#REF!</definedName>
    <definedName name="Value49">#REF!</definedName>
    <definedName name="Value5" localSheetId="0">#REF!</definedName>
    <definedName name="Value5" localSheetId="1">#REF!</definedName>
    <definedName name="Value5">#REF!</definedName>
    <definedName name="Value50" localSheetId="0">#REF!</definedName>
    <definedName name="Value50" localSheetId="1">#REF!</definedName>
    <definedName name="Value50">#REF!</definedName>
    <definedName name="Value51" localSheetId="0">#REF!</definedName>
    <definedName name="Value51" localSheetId="1">#REF!</definedName>
    <definedName name="Value51">#REF!</definedName>
    <definedName name="Value52" localSheetId="0">#REF!</definedName>
    <definedName name="Value52" localSheetId="1">#REF!</definedName>
    <definedName name="Value52">#REF!</definedName>
    <definedName name="Value53" localSheetId="0">#REF!</definedName>
    <definedName name="Value53" localSheetId="1">#REF!</definedName>
    <definedName name="Value53">#REF!</definedName>
    <definedName name="Value54" localSheetId="0">#REF!</definedName>
    <definedName name="Value54" localSheetId="1">#REF!</definedName>
    <definedName name="Value54">#REF!</definedName>
    <definedName name="Value55" localSheetId="0">#REF!</definedName>
    <definedName name="Value55" localSheetId="1">#REF!</definedName>
    <definedName name="Value55">#REF!</definedName>
    <definedName name="Value6" localSheetId="0">#REF!</definedName>
    <definedName name="Value6" localSheetId="1">#REF!</definedName>
    <definedName name="Value6">#REF!</definedName>
    <definedName name="Value7" localSheetId="0">#REF!</definedName>
    <definedName name="Value7" localSheetId="1">#REF!</definedName>
    <definedName name="Value7">#REF!</definedName>
    <definedName name="Value8" localSheetId="0">#REF!</definedName>
    <definedName name="Value8" localSheetId="1">#REF!</definedName>
    <definedName name="Value8">#REF!</definedName>
    <definedName name="Value9" localSheetId="0">#REF!</definedName>
    <definedName name="Value9" localSheetId="1">#REF!</definedName>
    <definedName name="Value9">#REF!</definedName>
    <definedName name="Values_Entered" localSheetId="0">IF(Loan_Amount*Interest_Rate*Loan_Years*Loan_Start&gt;0,1,0)</definedName>
    <definedName name="Values_Entered" localSheetId="1">IF(Loan_Amount*Interest_Rate*Loan_Years*Loan_Start&gt;0,1,0)</definedName>
    <definedName name="Values_Entered" localSheetId="11">IF(Loan_Amount*Interest_Rate*Loan_Years*Loan_Start&gt;0,1,0)</definedName>
    <definedName name="Values_Entered" localSheetId="14">IF(Loan_Amount*Interest_Rate*Loan_Years*Loan_Start&gt;0,1,0)</definedName>
    <definedName name="Values_Entered" localSheetId="19">IF(Loan_Amount*Interest_Rate*Loan_Years*Loan_Start&gt;0,1,0)</definedName>
    <definedName name="Values_Entered">IF(Loan_Amount*Interest_Rate*Loan_Years*Loan_Start&gt;0,1,0)</definedName>
    <definedName name="VAN_CHUYEN_DUONG_DAI_DZ0.4KV" localSheetId="0">#REF!</definedName>
    <definedName name="VAN_CHUYEN_DUONG_DAI_DZ0.4KV" localSheetId="1">#REF!</definedName>
    <definedName name="VAN_CHUYEN_DUONG_DAI_DZ0.4KV" localSheetId="11">#REF!</definedName>
    <definedName name="VAN_CHUYEN_DUONG_DAI_DZ0.4KV" localSheetId="14">#REF!</definedName>
    <definedName name="VAN_CHUYEN_DUONG_DAI_DZ0.4KV" localSheetId="19">#REF!</definedName>
    <definedName name="VAN_CHUYEN_DUONG_DAI_DZ0.4KV">#REF!</definedName>
    <definedName name="VAN_CHUYEN_DUONG_DAI_DZ22KV" localSheetId="0">#REF!</definedName>
    <definedName name="VAN_CHUYEN_DUONG_DAI_DZ22KV" localSheetId="1">#REF!</definedName>
    <definedName name="VAN_CHUYEN_DUONG_DAI_DZ22KV" localSheetId="14">#REF!</definedName>
    <definedName name="VAN_CHUYEN_DUONG_DAI_DZ22KV">#REF!</definedName>
    <definedName name="VAN_CHUYEN_VAT_TU_CHUNG" localSheetId="0">#REF!</definedName>
    <definedName name="VAN_CHUYEN_VAT_TU_CHUNG" localSheetId="1">#REF!</definedName>
    <definedName name="VAN_CHUYEN_VAT_TU_CHUNG">#REF!</definedName>
    <definedName name="VAN_TRUNG_CHUYEN_VAT_TU_CHUNG" localSheetId="0">#REF!</definedName>
    <definedName name="VAN_TRUNG_CHUYEN_VAT_TU_CHUNG" localSheetId="1">#REF!</definedName>
    <definedName name="VAN_TRUNG_CHUYEN_VAT_TU_CHUNG">#REF!</definedName>
    <definedName name="vanchuyen" localSheetId="0">#REF!</definedName>
    <definedName name="vanchuyen" localSheetId="1">#REF!</definedName>
    <definedName name="vanchuyen">#REF!</definedName>
    <definedName name="VARIINST" localSheetId="0">#REF!</definedName>
    <definedName name="VARIINST" localSheetId="1">#REF!</definedName>
    <definedName name="VARIINST">#REF!</definedName>
    <definedName name="VARIPURC" localSheetId="0">#REF!</definedName>
    <definedName name="VARIPURC" localSheetId="1">#REF!</definedName>
    <definedName name="VARIPURC">#REF!</definedName>
    <definedName name="vat" localSheetId="0">#REF!</definedName>
    <definedName name="vat" localSheetId="1">#REF!</definedName>
    <definedName name="vat">#REF!</definedName>
    <definedName name="VAT_LIEU_DEN_CHAN_CONG_TRINH" localSheetId="0">#REF!</definedName>
    <definedName name="VAT_LIEU_DEN_CHAN_CONG_TRINH" localSheetId="1">#REF!</definedName>
    <definedName name="VAT_LIEU_DEN_CHAN_CONG_TRINH">#REF!</definedName>
    <definedName name="vat_lieu_KVIII" localSheetId="0">#REF!</definedName>
    <definedName name="vat_lieu_KVIII" localSheetId="1">#REF!</definedName>
    <definedName name="vat_lieu_KVIII">#REF!</definedName>
    <definedName name="Vat_tu" localSheetId="0">#REF!</definedName>
    <definedName name="Vat_tu" localSheetId="1">#REF!</definedName>
    <definedName name="Vat_tu">#REF!</definedName>
    <definedName name="Vatlieu1" localSheetId="0">#REF!</definedName>
    <definedName name="Vatlieu1" localSheetId="1">#REF!</definedName>
    <definedName name="Vatlieu1">#REF!</definedName>
    <definedName name="Vatlieu2" localSheetId="0">#REF!</definedName>
    <definedName name="Vatlieu2" localSheetId="1">#REF!</definedName>
    <definedName name="Vatlieu2">#REF!</definedName>
    <definedName name="Vatlieu3" localSheetId="0">#REF!</definedName>
    <definedName name="Vatlieu3" localSheetId="1">#REF!</definedName>
    <definedName name="Vatlieu3">#REF!</definedName>
    <definedName name="VatLieuKhac" localSheetId="0">#REF!</definedName>
    <definedName name="VatLieuKhac" localSheetId="1">#REF!</definedName>
    <definedName name="VatLieuKhac">#REF!</definedName>
    <definedName name="VATM" localSheetId="0" hidden="1">{"'Sheet1'!$L$16"}</definedName>
    <definedName name="VATM" localSheetId="1" hidden="1">{"'Sheet1'!$L$16"}</definedName>
    <definedName name="VATM" localSheetId="7" hidden="1">{"'Sheet1'!$L$16"}</definedName>
    <definedName name="VATM" localSheetId="8" hidden="1">{"'Sheet1'!$L$16"}</definedName>
    <definedName name="VATM" localSheetId="11" hidden="1">{"'Sheet1'!$L$16"}</definedName>
    <definedName name="VATM" localSheetId="14" hidden="1">{"'Sheet1'!$L$16"}</definedName>
    <definedName name="VATM" localSheetId="15" hidden="1">{"'Sheet1'!$L$16"}</definedName>
    <definedName name="VATM" localSheetId="16" hidden="1">{"'Sheet1'!$L$16"}</definedName>
    <definedName name="VATM" localSheetId="17" hidden="1">{"'Sheet1'!$L$16"}</definedName>
    <definedName name="VATM" localSheetId="18" hidden="1">{"'Sheet1'!$L$16"}</definedName>
    <definedName name="VATM" localSheetId="19" hidden="1">{"'Sheet1'!$L$16"}</definedName>
    <definedName name="VATM" hidden="1">{"'Sheet1'!$L$16"}</definedName>
    <definedName name="Vattu" localSheetId="0">#REF!</definedName>
    <definedName name="Vattu" localSheetId="1">#REF!</definedName>
    <definedName name="Vattu">#REF!</definedName>
    <definedName name="vbtchongnuocm300" localSheetId="0">#REF!</definedName>
    <definedName name="vbtchongnuocm300" localSheetId="1">#REF!</definedName>
    <definedName name="vbtchongnuocm300">#REF!</definedName>
    <definedName name="vbtm150" localSheetId="0">#REF!</definedName>
    <definedName name="vbtm150" localSheetId="1">#REF!</definedName>
    <definedName name="vbtm150">#REF!</definedName>
    <definedName name="vbtm300" localSheetId="0">#REF!</definedName>
    <definedName name="vbtm300" localSheetId="1">#REF!</definedName>
    <definedName name="vbtm300">#REF!</definedName>
    <definedName name="vbtm400" localSheetId="0">#REF!</definedName>
    <definedName name="vbtm400" localSheetId="1">#REF!</definedName>
    <definedName name="vbtm400">#REF!</definedName>
    <definedName name="vc" localSheetId="0" hidden="1">{"'Sheet1'!$L$16"}</definedName>
    <definedName name="vc" localSheetId="1" hidden="1">{"'Sheet1'!$L$16"}</definedName>
    <definedName name="vc" localSheetId="7" hidden="1">{"'Sheet1'!$L$16"}</definedName>
    <definedName name="vc" localSheetId="8" hidden="1">{"'Sheet1'!$L$16"}</definedName>
    <definedName name="vc" localSheetId="11" hidden="1">{"'Sheet1'!$L$16"}</definedName>
    <definedName name="vc" localSheetId="14" hidden="1">{"'Sheet1'!$L$16"}</definedName>
    <definedName name="vc" localSheetId="19" hidden="1">{"'Sheet1'!$L$16"}</definedName>
    <definedName name="vc" hidden="1">{"'Sheet1'!$L$16"}</definedName>
    <definedName name="vcbo1" localSheetId="0" hidden="1">{"'Sheet1'!$L$16"}</definedName>
    <definedName name="vcbo1" localSheetId="1" hidden="1">{"'Sheet1'!$L$16"}</definedName>
    <definedName name="vcbo1" localSheetId="7" hidden="1">{"'Sheet1'!$L$16"}</definedName>
    <definedName name="vcbo1" localSheetId="8" hidden="1">{"'Sheet1'!$L$16"}</definedName>
    <definedName name="vcbo1" localSheetId="11" hidden="1">{"'Sheet1'!$L$16"}</definedName>
    <definedName name="vcbo1" localSheetId="14" hidden="1">{"'Sheet1'!$L$16"}</definedName>
    <definedName name="vcbo1" localSheetId="15" hidden="1">{"'Sheet1'!$L$16"}</definedName>
    <definedName name="vcbo1" localSheetId="16" hidden="1">{"'Sheet1'!$L$16"}</definedName>
    <definedName name="vcbo1" localSheetId="17" hidden="1">{"'Sheet1'!$L$16"}</definedName>
    <definedName name="vcbo1" localSheetId="18" hidden="1">{"'Sheet1'!$L$16"}</definedName>
    <definedName name="vcbo1" localSheetId="19" hidden="1">{"'Sheet1'!$L$16"}</definedName>
    <definedName name="vcbo1" hidden="1">{"'Sheet1'!$L$16"}</definedName>
    <definedName name="vccot" localSheetId="0">#REF!</definedName>
    <definedName name="vccot" localSheetId="1">#REF!</definedName>
    <definedName name="vccot">#REF!</definedName>
    <definedName name="vcdc" localSheetId="0">#REF!</definedName>
    <definedName name="vcdc" localSheetId="1">#REF!</definedName>
    <definedName name="vcdc">#REF!</definedName>
    <definedName name="VCHT" localSheetId="0">#REF!</definedName>
    <definedName name="VCHT" localSheetId="1">#REF!</definedName>
    <definedName name="VCHT">#REF!</definedName>
    <definedName name="vcoto" localSheetId="0" hidden="1">{"'Sheet1'!$L$16"}</definedName>
    <definedName name="vcoto" localSheetId="1" hidden="1">{"'Sheet1'!$L$16"}</definedName>
    <definedName name="vcoto" localSheetId="7" hidden="1">{"'Sheet1'!$L$16"}</definedName>
    <definedName name="vcoto" localSheetId="8" hidden="1">{"'Sheet1'!$L$16"}</definedName>
    <definedName name="vcoto" localSheetId="11" hidden="1">{"'Sheet1'!$L$16"}</definedName>
    <definedName name="vcoto" localSheetId="14" hidden="1">{"'Sheet1'!$L$16"}</definedName>
    <definedName name="vcoto" localSheetId="15" hidden="1">{"'Sheet1'!$L$16"}</definedName>
    <definedName name="vcoto" localSheetId="16" hidden="1">{"'Sheet1'!$L$16"}</definedName>
    <definedName name="vcoto" localSheetId="17" hidden="1">{"'Sheet1'!$L$16"}</definedName>
    <definedName name="vcoto" localSheetId="18" hidden="1">{"'Sheet1'!$L$16"}</definedName>
    <definedName name="vcoto" localSheetId="19" hidden="1">{"'Sheet1'!$L$16"}</definedName>
    <definedName name="vcoto" hidden="1">{"'Sheet1'!$L$16"}</definedName>
    <definedName name="vct" localSheetId="0">#REF!</definedName>
    <definedName name="vct" localSheetId="1">#REF!</definedName>
    <definedName name="vct">#REF!</definedName>
    <definedName name="vctb" localSheetId="0">#REF!</definedName>
    <definedName name="vctb" localSheetId="1">#REF!</definedName>
    <definedName name="vctb">#REF!</definedName>
    <definedName name="VCTT" localSheetId="0">#REF!</definedName>
    <definedName name="VCTT" localSheetId="1">#REF!</definedName>
    <definedName name="VCTT">#REF!</definedName>
    <definedName name="VCVBT1" localSheetId="0">#REF!</definedName>
    <definedName name="VCVBT1" localSheetId="1">#REF!</definedName>
    <definedName name="VCVBT1">#REF!</definedName>
    <definedName name="VCVBT2" localSheetId="0">#REF!</definedName>
    <definedName name="VCVBT2" localSheetId="1">#REF!</definedName>
    <definedName name="VCVBT2">#REF!</definedName>
    <definedName name="vd" localSheetId="0">#REF!</definedName>
    <definedName name="vd" localSheetId="1">#REF!</definedName>
    <definedName name="vd">#REF!</definedName>
    <definedName name="vd3p" localSheetId="0">#REF!</definedName>
    <definedName name="vd3p" localSheetId="1">#REF!</definedName>
    <definedName name="vd3p">#REF!</definedName>
    <definedName name="vdv" hidden="1">#N/A</definedName>
    <definedName name="vdv_1">"#REF!"</definedName>
    <definedName name="Vf" localSheetId="0">#REF!</definedName>
    <definedName name="Vf" localSheetId="1">#REF!</definedName>
    <definedName name="Vf" localSheetId="11">#REF!</definedName>
    <definedName name="Vf">#REF!</definedName>
    <definedName name="Vfri" localSheetId="0">#REF!</definedName>
    <definedName name="Vfri" localSheetId="1">#REF!</definedName>
    <definedName name="Vfri" localSheetId="11">#REF!</definedName>
    <definedName name="Vfri">#REF!</definedName>
    <definedName name="vgio" localSheetId="0">#REF!</definedName>
    <definedName name="vgio" localSheetId="1">#REF!</definedName>
    <definedName name="vgio" localSheetId="11">#REF!</definedName>
    <definedName name="vgio">#REF!</definedName>
    <definedName name="vgk" localSheetId="0">#REF!</definedName>
    <definedName name="vgk" localSheetId="1">#REF!</definedName>
    <definedName name="vgk">#REF!</definedName>
    <definedName name="vgt" localSheetId="0">#REF!</definedName>
    <definedName name="vgt" localSheetId="1">#REF!</definedName>
    <definedName name="vgt">#REF!</definedName>
    <definedName name="VH" localSheetId="0" hidden="1">{"'Sheet1'!$L$16"}</definedName>
    <definedName name="VH" localSheetId="1" hidden="1">{"'Sheet1'!$L$16"}</definedName>
    <definedName name="VH" localSheetId="11" hidden="1">{"'Sheet1'!$L$16"}</definedName>
    <definedName name="VH" localSheetId="14" hidden="1">{"'Sheet1'!$L$16"}</definedName>
    <definedName name="VH" localSheetId="15" hidden="1">{"'Sheet1'!$L$16"}</definedName>
    <definedName name="VH" localSheetId="16" hidden="1">{"'Sheet1'!$L$16"}</definedName>
    <definedName name="VH" localSheetId="17" hidden="1">{"'Sheet1'!$L$16"}</definedName>
    <definedName name="VH" localSheetId="18" hidden="1">{"'Sheet1'!$L$16"}</definedName>
    <definedName name="VH" localSheetId="19" hidden="1">{"'Sheet1'!$L$16"}</definedName>
    <definedName name="VH" hidden="1">{"'Sheet1'!$L$16"}</definedName>
    <definedName name="Viet" localSheetId="0" hidden="1">{"'Sheet1'!$L$16"}</definedName>
    <definedName name="Viet" localSheetId="1" hidden="1">{"'Sheet1'!$L$16"}</definedName>
    <definedName name="Viet" localSheetId="7" hidden="1">{"'Sheet1'!$L$16"}</definedName>
    <definedName name="Viet" localSheetId="8" hidden="1">{"'Sheet1'!$L$16"}</definedName>
    <definedName name="Viet" localSheetId="11" hidden="1">{"'Sheet1'!$L$16"}</definedName>
    <definedName name="Viet" localSheetId="14" hidden="1">{"'Sheet1'!$L$16"}</definedName>
    <definedName name="Viet" localSheetId="15" hidden="1">{"'Sheet1'!$L$16"}</definedName>
    <definedName name="Viet" localSheetId="16" hidden="1">{"'Sheet1'!$L$16"}</definedName>
    <definedName name="Viet" localSheetId="17" hidden="1">{"'Sheet1'!$L$16"}</definedName>
    <definedName name="Viet" localSheetId="18" hidden="1">{"'Sheet1'!$L$16"}</definedName>
    <definedName name="Viet" localSheetId="19" hidden="1">{"'Sheet1'!$L$16"}</definedName>
    <definedName name="Viet" hidden="1">{"'Sheet1'!$L$16"}</definedName>
    <definedName name="VIEW" localSheetId="0">#REF!</definedName>
    <definedName name="VIEW" localSheetId="1">#REF!</definedName>
    <definedName name="VIEW">#REF!</definedName>
    <definedName name="vk" localSheetId="0">#REF!</definedName>
    <definedName name="vk" localSheetId="1">#REF!</definedName>
    <definedName name="vk">#REF!</definedName>
    <definedName name="vkcauthang" localSheetId="0">#REF!</definedName>
    <definedName name="vkcauthang" localSheetId="1">#REF!</definedName>
    <definedName name="vkcauthang">#REF!</definedName>
    <definedName name="vkds" localSheetId="0">#REF!</definedName>
    <definedName name="vkds" localSheetId="1">#REF!</definedName>
    <definedName name="vkds">#REF!</definedName>
    <definedName name="VKS" localSheetId="0">#REF!</definedName>
    <definedName name="VKS" localSheetId="1">#REF!</definedName>
    <definedName name="VKS">#REF!</definedName>
    <definedName name="vksan" localSheetId="0">#REF!</definedName>
    <definedName name="vksan" localSheetId="1">#REF!</definedName>
    <definedName name="vksan">#REF!</definedName>
    <definedName name="vktc" localSheetId="0">#REF!</definedName>
    <definedName name="vktc" localSheetId="1">#REF!</definedName>
    <definedName name="vktc">#REF!</definedName>
    <definedName name="vl" localSheetId="0">#REF!</definedName>
    <definedName name="vl" localSheetId="1">#REF!</definedName>
    <definedName name="VL" localSheetId="11" hidden="1">{"'Sheet1'!$L$16"}</definedName>
    <definedName name="VL" localSheetId="14" hidden="1">{"'Sheet1'!$L$16"}</definedName>
    <definedName name="VL" localSheetId="15" hidden="1">{"'Sheet1'!$L$16"}</definedName>
    <definedName name="VL" localSheetId="16" hidden="1">{"'Sheet1'!$L$16"}</definedName>
    <definedName name="VL" localSheetId="17" hidden="1">{"'Sheet1'!$L$16"}</definedName>
    <definedName name="VL" localSheetId="18" hidden="1">{"'Sheet1'!$L$16"}</definedName>
    <definedName name="VL" localSheetId="19" hidden="1">{"'Sheet1'!$L$16"}</definedName>
    <definedName name="VL" hidden="1">{"'Sheet1'!$L$16"}</definedName>
    <definedName name="VL.M10.1" localSheetId="0">#REF!</definedName>
    <definedName name="VL.M10.1" localSheetId="1">#REF!</definedName>
    <definedName name="VL.M10.1">#REF!</definedName>
    <definedName name="VL.M10.2" localSheetId="0">#REF!</definedName>
    <definedName name="VL.M10.2" localSheetId="1">#REF!</definedName>
    <definedName name="VL.M10.2">#REF!</definedName>
    <definedName name="VL.MDT" localSheetId="0">#REF!</definedName>
    <definedName name="VL.MDT" localSheetId="1">#REF!</definedName>
    <definedName name="VL.MDT">#REF!</definedName>
    <definedName name="VL_CSC" localSheetId="0">#REF!</definedName>
    <definedName name="VL_CSC" localSheetId="1">#REF!</definedName>
    <definedName name="VL_CSC">#REF!</definedName>
    <definedName name="VL_CSCT" localSheetId="0">#REF!</definedName>
    <definedName name="VL_CSCT" localSheetId="1">#REF!</definedName>
    <definedName name="VL_CSCT">#REF!</definedName>
    <definedName name="VL_CTXD" localSheetId="0">#REF!</definedName>
    <definedName name="VL_CTXD" localSheetId="1">#REF!</definedName>
    <definedName name="VL_CTXD">#REF!</definedName>
    <definedName name="VL_RD" localSheetId="0">#REF!</definedName>
    <definedName name="VL_RD" localSheetId="1">#REF!</definedName>
    <definedName name="VL_RD">#REF!</definedName>
    <definedName name="VL_TD" localSheetId="0">#REF!</definedName>
    <definedName name="VL_TD" localSheetId="1">#REF!</definedName>
    <definedName name="VL_TD">#REF!</definedName>
    <definedName name="vl1p" localSheetId="0">#REF!</definedName>
    <definedName name="vl1p" localSheetId="1">#REF!</definedName>
    <definedName name="vl1p">#REF!</definedName>
    <definedName name="vl3p" localSheetId="0">#REF!</definedName>
    <definedName name="vl3p" localSheetId="1">#REF!</definedName>
    <definedName name="vl3p">#REF!</definedName>
    <definedName name="vlbaotaibovay" localSheetId="0">#REF!</definedName>
    <definedName name="vlbaotaibovay" localSheetId="1">#REF!</definedName>
    <definedName name="vlbaotaibovay">#REF!</definedName>
    <definedName name="VLBS">#N/A</definedName>
    <definedName name="vlc" localSheetId="0">#REF!</definedName>
    <definedName name="vlc" localSheetId="1">#REF!</definedName>
    <definedName name="vlc" localSheetId="11">#REF!</definedName>
    <definedName name="vlc">#REF!</definedName>
    <definedName name="Vlcap0.7" localSheetId="0">#REF!</definedName>
    <definedName name="Vlcap0.7" localSheetId="1">#REF!</definedName>
    <definedName name="Vlcap0.7" localSheetId="11">#REF!</definedName>
    <definedName name="Vlcap0.7">#REF!</definedName>
    <definedName name="VLcap1" localSheetId="0">#REF!</definedName>
    <definedName name="VLcap1" localSheetId="1">#REF!</definedName>
    <definedName name="VLcap1" localSheetId="11">#REF!</definedName>
    <definedName name="VLcap1">#REF!</definedName>
    <definedName name="vlct" localSheetId="0" hidden="1">{"'Sheet1'!$L$16"}</definedName>
    <definedName name="vlct" localSheetId="1" hidden="1">{"'Sheet1'!$L$16"}</definedName>
    <definedName name="vlct" localSheetId="7" hidden="1">{"'Sheet1'!$L$16"}</definedName>
    <definedName name="vlct" localSheetId="8" hidden="1">{"'Sheet1'!$L$16"}</definedName>
    <definedName name="vlct" localSheetId="11" hidden="1">{"'Sheet1'!$L$16"}</definedName>
    <definedName name="vlct" localSheetId="14" hidden="1">{"'Sheet1'!$L$16"}</definedName>
    <definedName name="vlct" localSheetId="15" hidden="1">{"'Sheet1'!$L$16"}</definedName>
    <definedName name="vlct" localSheetId="16" hidden="1">{"'Sheet1'!$L$16"}</definedName>
    <definedName name="vlct" localSheetId="17" hidden="1">{"'Sheet1'!$L$16"}</definedName>
    <definedName name="vlct" localSheetId="18" hidden="1">{"'Sheet1'!$L$16"}</definedName>
    <definedName name="vlct" localSheetId="19" hidden="1">{"'Sheet1'!$L$16"}</definedName>
    <definedName name="vlct" hidden="1">{"'Sheet1'!$L$16"}</definedName>
    <definedName name="VLCT3p" localSheetId="0">#REF!</definedName>
    <definedName name="VLCT3p" localSheetId="1">#REF!</definedName>
    <definedName name="VLCT3p">#REF!</definedName>
    <definedName name="vlctbb" localSheetId="0">#REF!</definedName>
    <definedName name="vlctbb" localSheetId="1">#REF!</definedName>
    <definedName name="vlctbb">#REF!</definedName>
    <definedName name="vldg" localSheetId="0">#REF!</definedName>
    <definedName name="vldg" localSheetId="1">#REF!</definedName>
    <definedName name="vldg">#REF!</definedName>
    <definedName name="vldn400" localSheetId="0">#REF!</definedName>
    <definedName name="vldn400" localSheetId="1">#REF!</definedName>
    <definedName name="vldn400">#REF!</definedName>
    <definedName name="vldn600" localSheetId="0">#REF!</definedName>
    <definedName name="vldn600" localSheetId="1">#REF!</definedName>
    <definedName name="vldn600">#REF!</definedName>
    <definedName name="VLIEU" localSheetId="0">#REF!</definedName>
    <definedName name="VLIEU" localSheetId="1">#REF!</definedName>
    <definedName name="VLIEU">#REF!</definedName>
    <definedName name="VLM" localSheetId="0">#REF!</definedName>
    <definedName name="VLM" localSheetId="1">#REF!</definedName>
    <definedName name="VLM">#REF!</definedName>
    <definedName name="VLP" localSheetId="0" hidden="1">{"'Sheet1'!$L$16"}</definedName>
    <definedName name="VLP" localSheetId="1" hidden="1">{"'Sheet1'!$L$16"}</definedName>
    <definedName name="VLP" localSheetId="7" hidden="1">{"'Sheet1'!$L$16"}</definedName>
    <definedName name="VLP" localSheetId="8" hidden="1">{"'Sheet1'!$L$16"}</definedName>
    <definedName name="VLP" localSheetId="11" hidden="1">{"'Sheet1'!$L$16"}</definedName>
    <definedName name="VLP" localSheetId="14" hidden="1">{"'Sheet1'!$L$16"}</definedName>
    <definedName name="VLP" localSheetId="19" hidden="1">{"'Sheet1'!$L$16"}</definedName>
    <definedName name="VLP" hidden="1">{"'Sheet1'!$L$16"}</definedName>
    <definedName name="vlthepnaphl" localSheetId="0">#REF!</definedName>
    <definedName name="vlthepnaphl" localSheetId="1">#REF!</definedName>
    <definedName name="vlthepnaphl">#REF!</definedName>
    <definedName name="vltram" localSheetId="0">#REF!</definedName>
    <definedName name="vltram" localSheetId="1">#REF!</definedName>
    <definedName name="vltram">#REF!</definedName>
    <definedName name="Vn_fri" localSheetId="0">#REF!</definedName>
    <definedName name="Vn_fri" localSheetId="1">#REF!</definedName>
    <definedName name="Vn_fri">#REF!</definedName>
    <definedName name="vothi" localSheetId="0" hidden="1">{"'Sheet1'!$L$16"}</definedName>
    <definedName name="vothi" localSheetId="1" hidden="1">{"'Sheet1'!$L$16"}</definedName>
    <definedName name="vothi" localSheetId="11" hidden="1">{"'Sheet1'!$L$16"}</definedName>
    <definedName name="vothi" localSheetId="14" hidden="1">{"'Sheet1'!$L$16"}</definedName>
    <definedName name="vothi" localSheetId="15" hidden="1">{"'Sheet1'!$L$16"}</definedName>
    <definedName name="vothi" localSheetId="16" hidden="1">{"'Sheet1'!$L$16"}</definedName>
    <definedName name="vothi" localSheetId="17" hidden="1">{"'Sheet1'!$L$16"}</definedName>
    <definedName name="vothi" localSheetId="18" hidden="1">{"'Sheet1'!$L$16"}</definedName>
    <definedName name="vothi" localSheetId="19" hidden="1">{"'Sheet1'!$L$16"}</definedName>
    <definedName name="vothi" hidden="1">{"'Sheet1'!$L$16"}</definedName>
    <definedName name="vr3p" localSheetId="0">#REF!</definedName>
    <definedName name="vr3p" localSheetId="1">#REF!</definedName>
    <definedName name="vr3p">#REF!</definedName>
    <definedName name="Vs" localSheetId="0">#REF!</definedName>
    <definedName name="Vs" localSheetId="1">#REF!</definedName>
    <definedName name="Vs">#REF!</definedName>
    <definedName name="VT" localSheetId="0">#REF!</definedName>
    <definedName name="VT" localSheetId="1">#REF!</definedName>
    <definedName name="VT">#REF!</definedName>
    <definedName name="vthang" localSheetId="0">#REF!</definedName>
    <definedName name="vthang" localSheetId="1">#REF!</definedName>
    <definedName name="vthang">#REF!</definedName>
    <definedName name="vtu" localSheetId="0">#REF!</definedName>
    <definedName name="vtu" localSheetId="1">#REF!</definedName>
    <definedName name="vtu">#REF!</definedName>
    <definedName name="VTVUA" localSheetId="0">#REF!</definedName>
    <definedName name="VTVUA" localSheetId="1">#REF!</definedName>
    <definedName name="VTVUA">#REF!</definedName>
    <definedName name="Vu" localSheetId="0">#REF!</definedName>
    <definedName name="Vu" localSheetId="1">#REF!</definedName>
    <definedName name="Vu">#REF!</definedName>
    <definedName name="Vu_" localSheetId="0">#REF!</definedName>
    <definedName name="Vu_" localSheetId="1">#REF!</definedName>
    <definedName name="Vu_">#REF!</definedName>
    <definedName name="Vua" localSheetId="0">#REF!</definedName>
    <definedName name="Vua" localSheetId="1">#REF!</definedName>
    <definedName name="Vua">#REF!</definedName>
    <definedName name="vuabtD">#N/A</definedName>
    <definedName name="vuabtG">#N/A</definedName>
    <definedName name="VUNG_NH1" localSheetId="0">#REF!</definedName>
    <definedName name="VUNG_NH1" localSheetId="1">#REF!</definedName>
    <definedName name="VUNG_NH1" localSheetId="14">#REF!</definedName>
    <definedName name="VUNG_NH1" localSheetId="19">#REF!</definedName>
    <definedName name="VUNG_NH1">#REF!</definedName>
    <definedName name="vung_nh2" localSheetId="0">#REF!</definedName>
    <definedName name="vung_nh2" localSheetId="1">#REF!</definedName>
    <definedName name="vung_nh2" localSheetId="14">#REF!</definedName>
    <definedName name="vung_nh2" localSheetId="19">#REF!</definedName>
    <definedName name="vung_nh2">#REF!</definedName>
    <definedName name="vungbc" localSheetId="0">#REF!</definedName>
    <definedName name="vungbc" localSheetId="1">#REF!</definedName>
    <definedName name="vungbc">#REF!</definedName>
    <definedName name="vungz" localSheetId="0">#REF!</definedName>
    <definedName name="vungz" localSheetId="1">#REF!</definedName>
    <definedName name="vungz">#REF!</definedName>
    <definedName name="vvv" localSheetId="0">#REF!</definedName>
    <definedName name="vvv" localSheetId="1">#REF!</definedName>
    <definedName name="vvv">#REF!</definedName>
    <definedName name="vxadn" localSheetId="0">#REF!</definedName>
    <definedName name="vxadn" localSheetId="1">#REF!</definedName>
    <definedName name="vxadn">#REF!</definedName>
    <definedName name="vxah" localSheetId="0">#REF!</definedName>
    <definedName name="vxah" localSheetId="1">#REF!</definedName>
    <definedName name="vxah">#REF!</definedName>
    <definedName name="vxah1" localSheetId="0">#REF!</definedName>
    <definedName name="vxah1" localSheetId="1">#REF!</definedName>
    <definedName name="vxah1">#REF!</definedName>
    <definedName name="vxaqn" localSheetId="0">#REF!</definedName>
    <definedName name="vxaqn" localSheetId="1">#REF!</definedName>
    <definedName name="vxaqn">#REF!</definedName>
    <definedName name="vxaqn2" localSheetId="0">#REF!</definedName>
    <definedName name="vxaqn2" localSheetId="1">#REF!</definedName>
    <definedName name="vxaqn2">#REF!</definedName>
    <definedName name="vxbbd" localSheetId="0">#REF!</definedName>
    <definedName name="vxbbd" localSheetId="1">#REF!</definedName>
    <definedName name="vxbbd">#REF!</definedName>
    <definedName name="vxbdn" localSheetId="0">#REF!</definedName>
    <definedName name="vxbdn" localSheetId="1">#REF!</definedName>
    <definedName name="vxbdn">#REF!</definedName>
    <definedName name="vxbh" localSheetId="0">#REF!</definedName>
    <definedName name="vxbh" localSheetId="1">#REF!</definedName>
    <definedName name="vxbh">#REF!</definedName>
    <definedName name="vxbqn" localSheetId="0">#REF!</definedName>
    <definedName name="vxbqn" localSheetId="1">#REF!</definedName>
    <definedName name="vxbqn">#REF!</definedName>
    <definedName name="vxbqn2" localSheetId="0">#REF!</definedName>
    <definedName name="vxbqn2" localSheetId="1">#REF!</definedName>
    <definedName name="vxbqn2">#REF!</definedName>
    <definedName name="vxcbd" localSheetId="0">#REF!</definedName>
    <definedName name="vxcbd" localSheetId="1">#REF!</definedName>
    <definedName name="vxcbd">#REF!</definedName>
    <definedName name="vxcdn" localSheetId="0">#REF!</definedName>
    <definedName name="vxcdn" localSheetId="1">#REF!</definedName>
    <definedName name="vxcdn">#REF!</definedName>
    <definedName name="vxch" localSheetId="0">#REF!</definedName>
    <definedName name="vxch" localSheetId="1">#REF!</definedName>
    <definedName name="vxch">#REF!</definedName>
    <definedName name="vxcqn" localSheetId="0">#REF!</definedName>
    <definedName name="vxcqn" localSheetId="1">#REF!</definedName>
    <definedName name="vxcqn">#REF!</definedName>
    <definedName name="vxcqn2" localSheetId="0">#REF!</definedName>
    <definedName name="vxcqn2" localSheetId="1">#REF!</definedName>
    <definedName name="vxcqn2">#REF!</definedName>
    <definedName name="vxuan" localSheetId="0">#REF!</definedName>
    <definedName name="vxuan" localSheetId="1">#REF!</definedName>
    <definedName name="vxuan">#REF!</definedName>
    <definedName name="W" localSheetId="0">#REF!</definedName>
    <definedName name="W" localSheetId="1">#REF!</definedName>
    <definedName name="W">#REF!</definedName>
    <definedName name="watertruck" localSheetId="11">#REF!</definedName>
    <definedName name="watertruck">'[2]R&amp;P'!$G$210</definedName>
    <definedName name="wb" localSheetId="0">#REF!</definedName>
    <definedName name="wb" localSheetId="1">#REF!</definedName>
    <definedName name="wb" localSheetId="11">#REF!</definedName>
    <definedName name="wb">#REF!</definedName>
    <definedName name="wc" localSheetId="0">#REF!</definedName>
    <definedName name="wc" localSheetId="1">#REF!</definedName>
    <definedName name="wc">#REF!</definedName>
    <definedName name="WD" localSheetId="0">#REF!</definedName>
    <definedName name="WD" localSheetId="1">#REF!</definedName>
    <definedName name="WD">#REF!</definedName>
    <definedName name="Wdaymong" localSheetId="0">#REF!</definedName>
    <definedName name="Wdaymong" localSheetId="1">#REF!</definedName>
    <definedName name="Wdaymong">#REF!</definedName>
    <definedName name="WIRE1">5</definedName>
    <definedName name="Wl" localSheetId="0">#REF!</definedName>
    <definedName name="Wl" localSheetId="1">#REF!</definedName>
    <definedName name="Wl" localSheetId="11">#REF!</definedName>
    <definedName name="Wl">#REF!</definedName>
    <definedName name="WPF" localSheetId="0">#REF!</definedName>
    <definedName name="WPF" localSheetId="1">#REF!</definedName>
    <definedName name="WPF" localSheetId="11">#REF!</definedName>
    <definedName name="WPF">#REF!</definedName>
    <definedName name="wr" localSheetId="0" hidden="1">{#N/A,#N/A,FALSE,"Chi tiÆt"}</definedName>
    <definedName name="wr" localSheetId="1" hidden="1">{#N/A,#N/A,FALSE,"Chi tiÆt"}</definedName>
    <definedName name="wr" localSheetId="11" hidden="1">{#N/A,#N/A,FALSE,"Chi tiÆt"}</definedName>
    <definedName name="wr" localSheetId="14" hidden="1">{#N/A,#N/A,FALSE,"Chi tiÆt"}</definedName>
    <definedName name="wr" localSheetId="15" hidden="1">{#N/A,#N/A,FALSE,"Chi tiÆt"}</definedName>
    <definedName name="wr" localSheetId="16" hidden="1">{#N/A,#N/A,FALSE,"Chi tiÆt"}</definedName>
    <definedName name="wr" localSheetId="17" hidden="1">{#N/A,#N/A,FALSE,"Chi tiÆt"}</definedName>
    <definedName name="wr" localSheetId="18" hidden="1">{#N/A,#N/A,FALSE,"Chi tiÆt"}</definedName>
    <definedName name="wr" localSheetId="19" hidden="1">{#N/A,#N/A,FALSE,"Chi tiÆt"}</definedName>
    <definedName name="wr" hidden="1">{#N/A,#N/A,FALSE,"Chi tiÆt"}</definedName>
    <definedName name="wrn.aaa." localSheetId="0" hidden="1">{#N/A,#N/A,FALSE,"Sheet1";#N/A,#N/A,FALSE,"Sheet1";#N/A,#N/A,FALSE,"Sheet1"}</definedName>
    <definedName name="wrn.aaa." localSheetId="1" hidden="1">{#N/A,#N/A,FALSE,"Sheet1";#N/A,#N/A,FALSE,"Sheet1";#N/A,#N/A,FALSE,"Sheet1"}</definedName>
    <definedName name="wrn.aaa." localSheetId="7" hidden="1">{#N/A,#N/A,FALSE,"Sheet1";#N/A,#N/A,FALSE,"Sheet1";#N/A,#N/A,FALSE,"Sheet1"}</definedName>
    <definedName name="wrn.aaa." localSheetId="8" hidden="1">{#N/A,#N/A,FALSE,"Sheet1";#N/A,#N/A,FALSE,"Sheet1";#N/A,#N/A,FALSE,"Sheet1"}</definedName>
    <definedName name="wrn.aaa." localSheetId="11" hidden="1">{#N/A,#N/A,FALSE,"Sheet1";#N/A,#N/A,FALSE,"Sheet1";#N/A,#N/A,FALSE,"Sheet1"}</definedName>
    <definedName name="wrn.aaa." localSheetId="14" hidden="1">{#N/A,#N/A,FALSE,"Sheet1";#N/A,#N/A,FALSE,"Sheet1";#N/A,#N/A,FALSE,"Sheet1"}</definedName>
    <definedName name="wrn.aaa." localSheetId="15" hidden="1">{#N/A,#N/A,FALSE,"Sheet1";#N/A,#N/A,FALSE,"Sheet1";#N/A,#N/A,FALSE,"Sheet1"}</definedName>
    <definedName name="wrn.aaa." localSheetId="16" hidden="1">{#N/A,#N/A,FALSE,"Sheet1";#N/A,#N/A,FALSE,"Sheet1";#N/A,#N/A,FALSE,"Sheet1"}</definedName>
    <definedName name="wrn.aaa." localSheetId="17" hidden="1">{#N/A,#N/A,FALSE,"Sheet1";#N/A,#N/A,FALSE,"Sheet1";#N/A,#N/A,FALSE,"Sheet1"}</definedName>
    <definedName name="wrn.aaa." localSheetId="18" hidden="1">{#N/A,#N/A,FALSE,"Sheet1";#N/A,#N/A,FALSE,"Sheet1";#N/A,#N/A,FALSE,"Sheet1"}</definedName>
    <definedName name="wrn.aaa." localSheetId="19" hidden="1">{#N/A,#N/A,FALSE,"Sheet1";#N/A,#N/A,FALSE,"Sheet1";#N/A,#N/A,FALSE,"Sheet1"}</definedName>
    <definedName name="wrn.aaa." hidden="1">{#N/A,#N/A,FALSE,"Sheet1";#N/A,#N/A,FALSE,"Sheet1";#N/A,#N/A,FALSE,"Sheet1"}</definedName>
    <definedName name="wrn.aaa.1" localSheetId="0" hidden="1">{#N/A,#N/A,FALSE,"Sheet1";#N/A,#N/A,FALSE,"Sheet1";#N/A,#N/A,FALSE,"Sheet1"}</definedName>
    <definedName name="wrn.aaa.1" localSheetId="1" hidden="1">{#N/A,#N/A,FALSE,"Sheet1";#N/A,#N/A,FALSE,"Sheet1";#N/A,#N/A,FALSE,"Sheet1"}</definedName>
    <definedName name="wrn.aaa.1" localSheetId="11" hidden="1">{#N/A,#N/A,FALSE,"Sheet1";#N/A,#N/A,FALSE,"Sheet1";#N/A,#N/A,FALSE,"Sheet1"}</definedName>
    <definedName name="wrn.aaa.1" localSheetId="14" hidden="1">{#N/A,#N/A,FALSE,"Sheet1";#N/A,#N/A,FALSE,"Sheet1";#N/A,#N/A,FALSE,"Sheet1"}</definedName>
    <definedName name="wrn.aaa.1" localSheetId="15" hidden="1">{#N/A,#N/A,FALSE,"Sheet1";#N/A,#N/A,FALSE,"Sheet1";#N/A,#N/A,FALSE,"Sheet1"}</definedName>
    <definedName name="wrn.aaa.1" localSheetId="16" hidden="1">{#N/A,#N/A,FALSE,"Sheet1";#N/A,#N/A,FALSE,"Sheet1";#N/A,#N/A,FALSE,"Sheet1"}</definedName>
    <definedName name="wrn.aaa.1" localSheetId="17" hidden="1">{#N/A,#N/A,FALSE,"Sheet1";#N/A,#N/A,FALSE,"Sheet1";#N/A,#N/A,FALSE,"Sheet1"}</definedName>
    <definedName name="wrn.aaa.1" localSheetId="18" hidden="1">{#N/A,#N/A,FALSE,"Sheet1";#N/A,#N/A,FALSE,"Sheet1";#N/A,#N/A,FALSE,"Sheet1"}</definedName>
    <definedName name="wrn.aaa.1" localSheetId="19"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1" hidden="1">{#N/A,#N/A,FALSE,"Ke khai NH"}</definedName>
    <definedName name="wrn.Bang._.ke._.nhan._.hang." localSheetId="11" hidden="1">{#N/A,#N/A,FALSE,"Ke khai NH"}</definedName>
    <definedName name="wrn.Bang._.ke._.nhan._.hang." localSheetId="14" hidden="1">{#N/A,#N/A,FALSE,"Ke khai NH"}</definedName>
    <definedName name="wrn.Bang._.ke._.nhan._.hang." localSheetId="15" hidden="1">{#N/A,#N/A,FALSE,"Ke khai NH"}</definedName>
    <definedName name="wrn.Bang._.ke._.nhan._.hang." localSheetId="16" hidden="1">{#N/A,#N/A,FALSE,"Ke khai NH"}</definedName>
    <definedName name="wrn.Bang._.ke._.nhan._.hang." localSheetId="17" hidden="1">{#N/A,#N/A,FALSE,"Ke khai NH"}</definedName>
    <definedName name="wrn.Bang._.ke._.nhan._.hang." localSheetId="18" hidden="1">{#N/A,#N/A,FALSE,"Ke khai NH"}</definedName>
    <definedName name="wrn.Bang._.ke._.nhan._.hang." localSheetId="19" hidden="1">{#N/A,#N/A,FALSE,"Ke khai NH"}</definedName>
    <definedName name="wrn.Bang._.ke._.nhan._.hang." hidden="1">{#N/A,#N/A,FALSE,"Ke khai NH"}</definedName>
    <definedName name="wrn.BAOCAO." localSheetId="0" hidden="1">{#N/A,#N/A,FALSE,"sum";#N/A,#N/A,FALSE,"MARTV";#N/A,#N/A,FALSE,"APRTV"}</definedName>
    <definedName name="wrn.BAOCAO." localSheetId="1" hidden="1">{#N/A,#N/A,FALSE,"sum";#N/A,#N/A,FALSE,"MARTV";#N/A,#N/A,FALSE,"APRTV"}</definedName>
    <definedName name="wrn.BAOCAO." localSheetId="7" hidden="1">{#N/A,#N/A,FALSE,"sum";#N/A,#N/A,FALSE,"MARTV";#N/A,#N/A,FALSE,"APRTV"}</definedName>
    <definedName name="wrn.BAOCAO." localSheetId="8" hidden="1">{#N/A,#N/A,FALSE,"sum";#N/A,#N/A,FALSE,"MARTV";#N/A,#N/A,FALSE,"APRTV"}</definedName>
    <definedName name="wrn.BAOCAO." localSheetId="11" hidden="1">{#N/A,#N/A,FALSE,"sum";#N/A,#N/A,FALSE,"MARTV";#N/A,#N/A,FALSE,"APRTV"}</definedName>
    <definedName name="wrn.BAOCAO." localSheetId="14" hidden="1">{#N/A,#N/A,FALSE,"sum";#N/A,#N/A,FALSE,"MARTV";#N/A,#N/A,FALSE,"APRTV"}</definedName>
    <definedName name="wrn.BAOCAO." localSheetId="15" hidden="1">{#N/A,#N/A,FALSE,"sum";#N/A,#N/A,FALSE,"MARTV";#N/A,#N/A,FALSE,"APRTV"}</definedName>
    <definedName name="wrn.BAOCAO." localSheetId="16" hidden="1">{#N/A,#N/A,FALSE,"sum";#N/A,#N/A,FALSE,"MARTV";#N/A,#N/A,FALSE,"APRTV"}</definedName>
    <definedName name="wrn.BAOCAO." localSheetId="17" hidden="1">{#N/A,#N/A,FALSE,"sum";#N/A,#N/A,FALSE,"MARTV";#N/A,#N/A,FALSE,"APRTV"}</definedName>
    <definedName name="wrn.BAOCAO." localSheetId="18" hidden="1">{#N/A,#N/A,FALSE,"sum";#N/A,#N/A,FALSE,"MARTV";#N/A,#N/A,FALSE,"APRTV"}</definedName>
    <definedName name="wrn.BAOCAO." localSheetId="19" hidden="1">{#N/A,#N/A,FALSE,"sum";#N/A,#N/A,FALSE,"MARTV";#N/A,#N/A,FALSE,"APRTV"}</definedName>
    <definedName name="wrn.BAOCAO." hidden="1">{#N/A,#N/A,FALSE,"sum";#N/A,#N/A,FALSE,"MARTV";#N/A,#N/A,FALSE,"APRTV"}</definedName>
    <definedName name="wrn.Che._.do._.duoc._.huong." localSheetId="0" hidden="1">{#N/A,#N/A,FALSE,"BN (2)"}</definedName>
    <definedName name="wrn.Che._.do._.duoc._.huong." localSheetId="1" hidden="1">{#N/A,#N/A,FALSE,"BN (2)"}</definedName>
    <definedName name="wrn.Che._.do._.duoc._.huong." localSheetId="11" hidden="1">{#N/A,#N/A,FALSE,"BN (2)"}</definedName>
    <definedName name="wrn.Che._.do._.duoc._.huong." localSheetId="14" hidden="1">{#N/A,#N/A,FALSE,"BN (2)"}</definedName>
    <definedName name="wrn.Che._.do._.duoc._.huong." localSheetId="15" hidden="1">{#N/A,#N/A,FALSE,"BN (2)"}</definedName>
    <definedName name="wrn.Che._.do._.duoc._.huong." localSheetId="16" hidden="1">{#N/A,#N/A,FALSE,"BN (2)"}</definedName>
    <definedName name="wrn.Che._.do._.duoc._.huong." localSheetId="17" hidden="1">{#N/A,#N/A,FALSE,"BN (2)"}</definedName>
    <definedName name="wrn.Che._.do._.duoc._.huong." localSheetId="18" hidden="1">{#N/A,#N/A,FALSE,"BN (2)"}</definedName>
    <definedName name="wrn.Che._.do._.duoc._.huong." localSheetId="19" hidden="1">{#N/A,#N/A,FALSE,"BN (2)"}</definedName>
    <definedName name="wrn.Che._.do._.duoc._.huong." hidden="1">{#N/A,#N/A,FALSE,"BN (2)"}</definedName>
    <definedName name="wrn.chi._.tiÆt." localSheetId="0" hidden="1">{#N/A,#N/A,FALSE,"Chi tiÆt"}</definedName>
    <definedName name="wrn.chi._.tiÆt." localSheetId="1" hidden="1">{#N/A,#N/A,FALSE,"Chi tiÆt"}</definedName>
    <definedName name="wrn.chi._.tiÆt." localSheetId="7" hidden="1">{#N/A,#N/A,FALSE,"Chi tiÆt"}</definedName>
    <definedName name="wrn.chi._.tiÆt." localSheetId="8" hidden="1">{#N/A,#N/A,FALSE,"Chi tiÆt"}</definedName>
    <definedName name="wrn.chi._.tiÆt." localSheetId="11" hidden="1">{#N/A,#N/A,FALSE,"Chi tiÆt"}</definedName>
    <definedName name="wrn.chi._.tiÆt." localSheetId="14" hidden="1">{#N/A,#N/A,FALSE,"Chi tiÆt"}</definedName>
    <definedName name="wrn.chi._.tiÆt." localSheetId="15" hidden="1">{#N/A,#N/A,FALSE,"Chi tiÆt"}</definedName>
    <definedName name="wrn.chi._.tiÆt." localSheetId="16" hidden="1">{#N/A,#N/A,FALSE,"Chi tiÆt"}</definedName>
    <definedName name="wrn.chi._.tiÆt." localSheetId="17" hidden="1">{#N/A,#N/A,FALSE,"Chi tiÆt"}</definedName>
    <definedName name="wrn.chi._.tiÆt." localSheetId="18" hidden="1">{#N/A,#N/A,FALSE,"Chi tiÆt"}</definedName>
    <definedName name="wrn.chi._.tiÆt." localSheetId="19" hidden="1">{#N/A,#N/A,FALSE,"Chi tiÆt"}</definedName>
    <definedName name="wrn.chi._.tiÆt." hidden="1">{#N/A,#N/A,FALSE,"Chi tiÆt"}</definedName>
    <definedName name="wrn.cong." localSheetId="0" hidden="1">{#N/A,#N/A,FALSE,"Sheet1"}</definedName>
    <definedName name="wrn.cong." localSheetId="1" hidden="1">{#N/A,#N/A,FALSE,"Sheet1"}</definedName>
    <definedName name="wrn.cong." localSheetId="7" hidden="1">{#N/A,#N/A,FALSE,"Sheet1"}</definedName>
    <definedName name="wrn.cong." localSheetId="8" hidden="1">{#N/A,#N/A,FALSE,"Sheet1"}</definedName>
    <definedName name="wrn.cong." localSheetId="11" hidden="1">{#N/A,#N/A,FALSE,"Sheet1"}</definedName>
    <definedName name="wrn.cong." localSheetId="14" hidden="1">{#N/A,#N/A,FALSE,"Sheet1"}</definedName>
    <definedName name="wrn.cong." localSheetId="15" hidden="1">{#N/A,#N/A,FALSE,"Sheet1"}</definedName>
    <definedName name="wrn.cong." localSheetId="16" hidden="1">{#N/A,#N/A,FALSE,"Sheet1"}</definedName>
    <definedName name="wrn.cong." localSheetId="17" hidden="1">{#N/A,#N/A,FALSE,"Sheet1"}</definedName>
    <definedName name="wrn.cong." localSheetId="18" hidden="1">{#N/A,#N/A,FALSE,"Sheet1"}</definedName>
    <definedName name="wrn.cong." localSheetId="19" hidden="1">{#N/A,#N/A,FALSE,"Sheet1"}</definedName>
    <definedName name="wrn.cong." hidden="1">{#N/A,#N/A,FALSE,"Sheet1"}</definedName>
    <definedName name="wrn.Giáy._.bao._.no." localSheetId="0" hidden="1">{#N/A,#N/A,FALSE,"BN"}</definedName>
    <definedName name="wrn.Giáy._.bao._.no." localSheetId="1" hidden="1">{#N/A,#N/A,FALSE,"BN"}</definedName>
    <definedName name="wrn.Giáy._.bao._.no." localSheetId="11" hidden="1">{#N/A,#N/A,FALSE,"BN"}</definedName>
    <definedName name="wrn.Giáy._.bao._.no." localSheetId="14" hidden="1">{#N/A,#N/A,FALSE,"BN"}</definedName>
    <definedName name="wrn.Giáy._.bao._.no." localSheetId="15" hidden="1">{#N/A,#N/A,FALSE,"BN"}</definedName>
    <definedName name="wrn.Giáy._.bao._.no." localSheetId="16" hidden="1">{#N/A,#N/A,FALSE,"BN"}</definedName>
    <definedName name="wrn.Giáy._.bao._.no." localSheetId="17" hidden="1">{#N/A,#N/A,FALSE,"BN"}</definedName>
    <definedName name="wrn.Giáy._.bao._.no." localSheetId="18" hidden="1">{#N/A,#N/A,FALSE,"BN"}</definedName>
    <definedName name="wrn.Giáy._.bao._.no." localSheetId="19" hidden="1">{#N/A,#N/A,FALSE,"BN"}</definedName>
    <definedName name="wrn.Giáy._.bao._.no." hidden="1">{#N/A,#N/A,FALSE,"BN"}</definedName>
    <definedName name="wrn.re_xoa2" localSheetId="0" hidden="1">{"Offgrid",#N/A,FALSE,"OFFGRID";"Region",#N/A,FALSE,"REGION";"Offgrid -2",#N/A,FALSE,"OFFGRID";"WTP",#N/A,FALSE,"WTP";"WTP -2",#N/A,FALSE,"WTP";"Project",#N/A,FALSE,"PROJECT";"Summary -2",#N/A,FALSE,"SUMMARY"}</definedName>
    <definedName name="wrn.re_xoa2" localSheetId="1" hidden="1">{"Offgrid",#N/A,FALSE,"OFFGRID";"Region",#N/A,FALSE,"REGION";"Offgrid -2",#N/A,FALSE,"OFFGRID";"WTP",#N/A,FALSE,"WTP";"WTP -2",#N/A,FALSE,"WTP";"Project",#N/A,FALSE,"PROJECT";"Summary -2",#N/A,FALSE,"SUMMARY"}</definedName>
    <definedName name="wrn.re_xoa2" localSheetId="7" hidden="1">{"Offgrid",#N/A,FALSE,"OFFGRID";"Region",#N/A,FALSE,"REGION";"Offgrid -2",#N/A,FALSE,"OFFGRID";"WTP",#N/A,FALSE,"WTP";"WTP -2",#N/A,FALSE,"WTP";"Project",#N/A,FALSE,"PROJECT";"Summary -2",#N/A,FALSE,"SUMMARY"}</definedName>
    <definedName name="wrn.re_xoa2" localSheetId="8" hidden="1">{"Offgrid",#N/A,FALSE,"OFFGRID";"Region",#N/A,FALSE,"REGION";"Offgrid -2",#N/A,FALSE,"OFFGRID";"WTP",#N/A,FALSE,"WTP";"WTP -2",#N/A,FALSE,"WTP";"Project",#N/A,FALSE,"PROJECT";"Summary -2",#N/A,FALSE,"SUMMARY"}</definedName>
    <definedName name="wrn.re_xoa2" localSheetId="11" hidden="1">{"Offgrid",#N/A,FALSE,"OFFGRID";"Region",#N/A,FALSE,"REGION";"Offgrid -2",#N/A,FALSE,"OFFGRID";"WTP",#N/A,FALSE,"WTP";"WTP -2",#N/A,FALSE,"WTP";"Project",#N/A,FALSE,"PROJECT";"Summary -2",#N/A,FALSE,"SUMMARY"}</definedName>
    <definedName name="wrn.re_xoa2" localSheetId="14" hidden="1">{"Offgrid",#N/A,FALSE,"OFFGRID";"Region",#N/A,FALSE,"REGION";"Offgrid -2",#N/A,FALSE,"OFFGRID";"WTP",#N/A,FALSE,"WTP";"WTP -2",#N/A,FALSE,"WTP";"Project",#N/A,FALSE,"PROJECT";"Summary -2",#N/A,FALSE,"SUMMARY"}</definedName>
    <definedName name="wrn.re_xoa2" localSheetId="15" hidden="1">{"Offgrid",#N/A,FALSE,"OFFGRID";"Region",#N/A,FALSE,"REGION";"Offgrid -2",#N/A,FALSE,"OFFGRID";"WTP",#N/A,FALSE,"WTP";"WTP -2",#N/A,FALSE,"WTP";"Project",#N/A,FALSE,"PROJECT";"Summary -2",#N/A,FALSE,"SUMMARY"}</definedName>
    <definedName name="wrn.re_xoa2" localSheetId="16" hidden="1">{"Offgrid",#N/A,FALSE,"OFFGRID";"Region",#N/A,FALSE,"REGION";"Offgrid -2",#N/A,FALSE,"OFFGRID";"WTP",#N/A,FALSE,"WTP";"WTP -2",#N/A,FALSE,"WTP";"Project",#N/A,FALSE,"PROJECT";"Summary -2",#N/A,FALSE,"SUMMARY"}</definedName>
    <definedName name="wrn.re_xoa2" localSheetId="17" hidden="1">{"Offgrid",#N/A,FALSE,"OFFGRID";"Region",#N/A,FALSE,"REGION";"Offgrid -2",#N/A,FALSE,"OFFGRID";"WTP",#N/A,FALSE,"WTP";"WTP -2",#N/A,FALSE,"WTP";"Project",#N/A,FALSE,"PROJECT";"Summary -2",#N/A,FALSE,"SUMMARY"}</definedName>
    <definedName name="wrn.re_xoa2" localSheetId="18" hidden="1">{"Offgrid",#N/A,FALSE,"OFFGRID";"Region",#N/A,FALSE,"REGION";"Offgrid -2",#N/A,FALSE,"OFFGRID";"WTP",#N/A,FALSE,"WTP";"WTP -2",#N/A,FALSE,"WTP";"Project",#N/A,FALSE,"PROJECT";"Summary -2",#N/A,FALSE,"SUMMARY"}</definedName>
    <definedName name="wrn.re_xoa2" localSheetId="19" hidden="1">{"Offgrid",#N/A,FALSE,"OFFGRID";"Region",#N/A,FALSE,"REGION";"Offgrid -2",#N/A,FALSE,"OFFGRID";"WTP",#N/A,FALSE,"WTP";"WTP -2",#N/A,FALSE,"WTP";"Project",#N/A,FALSE,"PROJECT";"Summary -2",#N/A,FALSE,"SUMMARY"}</definedName>
    <definedName name="wrn.re_xoa2" hidden="1">{"Offgrid",#N/A,FALSE,"OFFGRID";"Region",#N/A,FALSE,"REGION";"Offgrid -2",#N/A,FALSE,"OFFGRID";"WTP",#N/A,FALSE,"WTP";"WTP -2",#N/A,FALSE,"WTP";"Project",#N/A,FALSE,"PROJECT";"Summary -2",#N/A,FALSE,"SUMMARY"}</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localSheetId="11" hidden="1">{"Offgrid",#N/A,FALSE,"OFFGRID";"Region",#N/A,FALSE,"REGION";"Offgrid -2",#N/A,FALSE,"OFFGRID";"WTP",#N/A,FALSE,"WTP";"WTP -2",#N/A,FALSE,"WTP";"Project",#N/A,FALSE,"PROJECT";"Summary -2",#N/A,FALSE,"SUMMARY"}</definedName>
    <definedName name="wrn.Report." localSheetId="14" hidden="1">{"Offgrid",#N/A,FALSE,"OFFGRID";"Region",#N/A,FALSE,"REGION";"Offgrid -2",#N/A,FALSE,"OFFGRID";"WTP",#N/A,FALSE,"WTP";"WTP -2",#N/A,FALSE,"WTP";"Project",#N/A,FALSE,"PROJECT";"Summary -2",#N/A,FALSE,"SUMMARY"}</definedName>
    <definedName name="wrn.Report." localSheetId="15" hidden="1">{"Offgrid",#N/A,FALSE,"OFFGRID";"Region",#N/A,FALSE,"REGION";"Offgrid -2",#N/A,FALSE,"OFFGRID";"WTP",#N/A,FALSE,"WTP";"WTP -2",#N/A,FALSE,"WTP";"Project",#N/A,FALSE,"PROJECT";"Summary -2",#N/A,FALSE,"SUMMARY"}</definedName>
    <definedName name="wrn.Report." localSheetId="16" hidden="1">{"Offgrid",#N/A,FALSE,"OFFGRID";"Region",#N/A,FALSE,"REGION";"Offgrid -2",#N/A,FALSE,"OFFGRID";"WTP",#N/A,FALSE,"WTP";"WTP -2",#N/A,FALSE,"WTP";"Project",#N/A,FALSE,"PROJECT";"Summary -2",#N/A,FALSE,"SUMMARY"}</definedName>
    <definedName name="wrn.Report." localSheetId="17" hidden="1">{"Offgrid",#N/A,FALSE,"OFFGRID";"Region",#N/A,FALSE,"REGION";"Offgrid -2",#N/A,FALSE,"OFFGRID";"WTP",#N/A,FALSE,"WTP";"WTP -2",#N/A,FALSE,"WTP";"Project",#N/A,FALSE,"PROJECT";"Summary -2",#N/A,FALSE,"SUMMARY"}</definedName>
    <definedName name="wrn.Report." localSheetId="18" hidden="1">{"Offgrid",#N/A,FALSE,"OFFGRID";"Region",#N/A,FALSE,"REGION";"Offgrid -2",#N/A,FALSE,"OFFGRID";"WTP",#N/A,FALSE,"WTP";"WTP -2",#N/A,FALSE,"WTP";"Project",#N/A,FALSE,"PROJECT";"Summary -2",#N/A,FALSE,"SUMMARY"}</definedName>
    <definedName name="wrn.Report." localSheetId="19"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thu." localSheetId="0" hidden="1">{#N/A,#N/A,FALSE,"Chung"}</definedName>
    <definedName name="wrn.thu." localSheetId="1" hidden="1">{#N/A,#N/A,FALSE,"Chung"}</definedName>
    <definedName name="wrn.thu." localSheetId="7" hidden="1">{#N/A,#N/A,FALSE,"Chung"}</definedName>
    <definedName name="wrn.thu." localSheetId="8" hidden="1">{#N/A,#N/A,FALSE,"Chung"}</definedName>
    <definedName name="wrn.thu." localSheetId="11" hidden="1">{#N/A,#N/A,FALSE,"Chung"}</definedName>
    <definedName name="wrn.thu." localSheetId="14" hidden="1">{#N/A,#N/A,FALSE,"Chung"}</definedName>
    <definedName name="wrn.thu." localSheetId="15" hidden="1">{#N/A,#N/A,FALSE,"Chung"}</definedName>
    <definedName name="wrn.thu." localSheetId="16" hidden="1">{#N/A,#N/A,FALSE,"Chung"}</definedName>
    <definedName name="wrn.thu." localSheetId="17" hidden="1">{#N/A,#N/A,FALSE,"Chung"}</definedName>
    <definedName name="wrn.thu." localSheetId="18" hidden="1">{#N/A,#N/A,FALSE,"Chung"}</definedName>
    <definedName name="wrn.thu." localSheetId="19" hidden="1">{#N/A,#N/A,FALSE,"Chung"}</definedName>
    <definedName name="wrn.thu." hidden="1">{#N/A,#N/A,FALSE,"Chung"}</definedName>
    <definedName name="wrn.vd." localSheetId="0" hidden="1">{#N/A,#N/A,TRUE,"BT M200 da 10x20"}</definedName>
    <definedName name="wrn.vd." localSheetId="1" hidden="1">{#N/A,#N/A,TRUE,"BT M200 da 10x20"}</definedName>
    <definedName name="wrn.vd." localSheetId="7" hidden="1">{#N/A,#N/A,TRUE,"BT M200 da 10x20"}</definedName>
    <definedName name="wrn.vd." localSheetId="8" hidden="1">{#N/A,#N/A,TRUE,"BT M200 da 10x20"}</definedName>
    <definedName name="wrn.vd." localSheetId="11" hidden="1">{#N/A,#N/A,TRUE,"BT M200 da 10x20"}</definedName>
    <definedName name="wrn.vd." localSheetId="14" hidden="1">{#N/A,#N/A,TRUE,"BT M200 da 10x20"}</definedName>
    <definedName name="wrn.vd." localSheetId="15" hidden="1">{#N/A,#N/A,TRUE,"BT M200 da 10x20"}</definedName>
    <definedName name="wrn.vd." localSheetId="16" hidden="1">{#N/A,#N/A,TRUE,"BT M200 da 10x20"}</definedName>
    <definedName name="wrn.vd." localSheetId="17" hidden="1">{#N/A,#N/A,TRUE,"BT M200 da 10x20"}</definedName>
    <definedName name="wrn.vd." localSheetId="18" hidden="1">{#N/A,#N/A,TRUE,"BT M200 da 10x20"}</definedName>
    <definedName name="wrn.vd." localSheetId="19" hidden="1">{#N/A,#N/A,TRUE,"BT M200 da 10x20"}</definedName>
    <definedName name="wrn.vd." hidden="1">{#N/A,#N/A,TRUE,"BT M200 da 10x20"}</definedName>
    <definedName name="wrn.Work._.Report." localSheetId="0" hidden="1">{"accomplishment",#N/A,FALSE,"Summary Week 3"}</definedName>
    <definedName name="wrn.Work._.Report." localSheetId="1" hidden="1">{"accomplishment",#N/A,FALSE,"Summary Week 3"}</definedName>
    <definedName name="wrn.Work._.Report." localSheetId="7" hidden="1">{"accomplishment",#N/A,FALSE,"Summary Week 3"}</definedName>
    <definedName name="wrn.Work._.Report." localSheetId="8" hidden="1">{"accomplishment",#N/A,FALSE,"Summary Week 3"}</definedName>
    <definedName name="wrn.Work._.Report." localSheetId="11" hidden="1">{"accomplishment",#N/A,FALSE,"Summary Week 3"}</definedName>
    <definedName name="wrn.Work._.Report." localSheetId="14" hidden="1">{"accomplishment",#N/A,FALSE,"Summary Week 3"}</definedName>
    <definedName name="wrn.Work._.Report." localSheetId="15" hidden="1">{"accomplishment",#N/A,FALSE,"Summary Week 3"}</definedName>
    <definedName name="wrn.Work._.Report." localSheetId="16" hidden="1">{"accomplishment",#N/A,FALSE,"Summary Week 3"}</definedName>
    <definedName name="wrn.Work._.Report." localSheetId="17" hidden="1">{"accomplishment",#N/A,FALSE,"Summary Week 3"}</definedName>
    <definedName name="wrn.Work._.Report." localSheetId="18" hidden="1">{"accomplishment",#N/A,FALSE,"Summary Week 3"}</definedName>
    <definedName name="wrn.Work._.Report." localSheetId="19" hidden="1">{"accomplishment",#N/A,FALSE,"Summary Week 3"}</definedName>
    <definedName name="wrn.Work._.Report." hidden="1">{"accomplishment",#N/A,FALSE,"Summary Week 3"}</definedName>
    <definedName name="wrn_xoa2" localSheetId="0" hidden="1">{#N/A,#N/A,FALSE,"Chi tiÆt"}</definedName>
    <definedName name="wrn_xoa2" localSheetId="1" hidden="1">{#N/A,#N/A,FALSE,"Chi tiÆt"}</definedName>
    <definedName name="wrn_xoa2" localSheetId="7" hidden="1">{#N/A,#N/A,FALSE,"Chi tiÆt"}</definedName>
    <definedName name="wrn_xoa2" localSheetId="8" hidden="1">{#N/A,#N/A,FALSE,"Chi tiÆt"}</definedName>
    <definedName name="wrn_xoa2" localSheetId="11" hidden="1">{#N/A,#N/A,FALSE,"Chi tiÆt"}</definedName>
    <definedName name="wrn_xoa2" localSheetId="14" hidden="1">{#N/A,#N/A,FALSE,"Chi tiÆt"}</definedName>
    <definedName name="wrn_xoa2" localSheetId="15" hidden="1">{#N/A,#N/A,FALSE,"Chi tiÆt"}</definedName>
    <definedName name="wrn_xoa2" localSheetId="16" hidden="1">{#N/A,#N/A,FALSE,"Chi tiÆt"}</definedName>
    <definedName name="wrn_xoa2" localSheetId="17" hidden="1">{#N/A,#N/A,FALSE,"Chi tiÆt"}</definedName>
    <definedName name="wrn_xoa2" localSheetId="18" hidden="1">{#N/A,#N/A,FALSE,"Chi tiÆt"}</definedName>
    <definedName name="wrn_xoa2" localSheetId="19" hidden="1">{#N/A,#N/A,FALSE,"Chi tiÆt"}</definedName>
    <definedName name="wrn_xoa2" hidden="1">{#N/A,#N/A,FALSE,"Chi tiÆt"}</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localSheetId="11" hidden="1">{"Offgrid",#N/A,FALSE,"OFFGRID";"Region",#N/A,FALSE,"REGION";"Offgrid -2",#N/A,FALSE,"OFFGRID";"WTP",#N/A,FALSE,"WTP";"WTP -2",#N/A,FALSE,"WTP";"Project",#N/A,FALSE,"PROJECT";"Summary -2",#N/A,FALSE,"SUMMARY"}</definedName>
    <definedName name="wrnf.report" localSheetId="14" hidden="1">{"Offgrid",#N/A,FALSE,"OFFGRID";"Region",#N/A,FALSE,"REGION";"Offgrid -2",#N/A,FALSE,"OFFGRID";"WTP",#N/A,FALSE,"WTP";"WTP -2",#N/A,FALSE,"WTP";"Project",#N/A,FALSE,"PROJECT";"Summary -2",#N/A,FALSE,"SUMMARY"}</definedName>
    <definedName name="wrnf.report" localSheetId="15" hidden="1">{"Offgrid",#N/A,FALSE,"OFFGRID";"Region",#N/A,FALSE,"REGION";"Offgrid -2",#N/A,FALSE,"OFFGRID";"WTP",#N/A,FALSE,"WTP";"WTP -2",#N/A,FALSE,"WTP";"Project",#N/A,FALSE,"PROJECT";"Summary -2",#N/A,FALSE,"SUMMARY"}</definedName>
    <definedName name="wrnf.report" localSheetId="16" hidden="1">{"Offgrid",#N/A,FALSE,"OFFGRID";"Region",#N/A,FALSE,"REGION";"Offgrid -2",#N/A,FALSE,"OFFGRID";"WTP",#N/A,FALSE,"WTP";"WTP -2",#N/A,FALSE,"WTP";"Project",#N/A,FALSE,"PROJECT";"Summary -2",#N/A,FALSE,"SUMMARY"}</definedName>
    <definedName name="wrnf.report" localSheetId="17" hidden="1">{"Offgrid",#N/A,FALSE,"OFFGRID";"Region",#N/A,FALSE,"REGION";"Offgrid -2",#N/A,FALSE,"OFFGRID";"WTP",#N/A,FALSE,"WTP";"WTP -2",#N/A,FALSE,"WTP";"Project",#N/A,FALSE,"PROJECT";"Summary -2",#N/A,FALSE,"SUMMARY"}</definedName>
    <definedName name="wrnf.report" localSheetId="18" hidden="1">{"Offgrid",#N/A,FALSE,"OFFGRID";"Region",#N/A,FALSE,"REGION";"Offgrid -2",#N/A,FALSE,"OFFGRID";"WTP",#N/A,FALSE,"WTP";"WTP -2",#N/A,FALSE,"WTP";"Project",#N/A,FALSE,"PROJECT";"Summary -2",#N/A,FALSE,"SUMMARY"}</definedName>
    <definedName name="wrnf.report" localSheetId="19"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rnf_xoa2" localSheetId="0" hidden="1">{"Offgrid",#N/A,FALSE,"OFFGRID";"Region",#N/A,FALSE,"REGION";"Offgrid -2",#N/A,FALSE,"OFFGRID";"WTP",#N/A,FALSE,"WTP";"WTP -2",#N/A,FALSE,"WTP";"Project",#N/A,FALSE,"PROJECT";"Summary -2",#N/A,FALSE,"SUMMARY"}</definedName>
    <definedName name="wrnf_xoa2" localSheetId="1" hidden="1">{"Offgrid",#N/A,FALSE,"OFFGRID";"Region",#N/A,FALSE,"REGION";"Offgrid -2",#N/A,FALSE,"OFFGRID";"WTP",#N/A,FALSE,"WTP";"WTP -2",#N/A,FALSE,"WTP";"Project",#N/A,FALSE,"PROJECT";"Summary -2",#N/A,FALSE,"SUMMARY"}</definedName>
    <definedName name="wrnf_xoa2" localSheetId="7" hidden="1">{"Offgrid",#N/A,FALSE,"OFFGRID";"Region",#N/A,FALSE,"REGION";"Offgrid -2",#N/A,FALSE,"OFFGRID";"WTP",#N/A,FALSE,"WTP";"WTP -2",#N/A,FALSE,"WTP";"Project",#N/A,FALSE,"PROJECT";"Summary -2",#N/A,FALSE,"SUMMARY"}</definedName>
    <definedName name="wrnf_xoa2" localSheetId="8" hidden="1">{"Offgrid",#N/A,FALSE,"OFFGRID";"Region",#N/A,FALSE,"REGION";"Offgrid -2",#N/A,FALSE,"OFFGRID";"WTP",#N/A,FALSE,"WTP";"WTP -2",#N/A,FALSE,"WTP";"Project",#N/A,FALSE,"PROJECT";"Summary -2",#N/A,FALSE,"SUMMARY"}</definedName>
    <definedName name="wrnf_xoa2" localSheetId="11" hidden="1">{"Offgrid",#N/A,FALSE,"OFFGRID";"Region",#N/A,FALSE,"REGION";"Offgrid -2",#N/A,FALSE,"OFFGRID";"WTP",#N/A,FALSE,"WTP";"WTP -2",#N/A,FALSE,"WTP";"Project",#N/A,FALSE,"PROJECT";"Summary -2",#N/A,FALSE,"SUMMARY"}</definedName>
    <definedName name="wrnf_xoa2" localSheetId="14" hidden="1">{"Offgrid",#N/A,FALSE,"OFFGRID";"Region",#N/A,FALSE,"REGION";"Offgrid -2",#N/A,FALSE,"OFFGRID";"WTP",#N/A,FALSE,"WTP";"WTP -2",#N/A,FALSE,"WTP";"Project",#N/A,FALSE,"PROJECT";"Summary -2",#N/A,FALSE,"SUMMARY"}</definedName>
    <definedName name="wrnf_xoa2" localSheetId="15" hidden="1">{"Offgrid",#N/A,FALSE,"OFFGRID";"Region",#N/A,FALSE,"REGION";"Offgrid -2",#N/A,FALSE,"OFFGRID";"WTP",#N/A,FALSE,"WTP";"WTP -2",#N/A,FALSE,"WTP";"Project",#N/A,FALSE,"PROJECT";"Summary -2",#N/A,FALSE,"SUMMARY"}</definedName>
    <definedName name="wrnf_xoa2" localSheetId="16" hidden="1">{"Offgrid",#N/A,FALSE,"OFFGRID";"Region",#N/A,FALSE,"REGION";"Offgrid -2",#N/A,FALSE,"OFFGRID";"WTP",#N/A,FALSE,"WTP";"WTP -2",#N/A,FALSE,"WTP";"Project",#N/A,FALSE,"PROJECT";"Summary -2",#N/A,FALSE,"SUMMARY"}</definedName>
    <definedName name="wrnf_xoa2" localSheetId="17" hidden="1">{"Offgrid",#N/A,FALSE,"OFFGRID";"Region",#N/A,FALSE,"REGION";"Offgrid -2",#N/A,FALSE,"OFFGRID";"WTP",#N/A,FALSE,"WTP";"WTP -2",#N/A,FALSE,"WTP";"Project",#N/A,FALSE,"PROJECT";"Summary -2",#N/A,FALSE,"SUMMARY"}</definedName>
    <definedName name="wrnf_xoa2" localSheetId="18" hidden="1">{"Offgrid",#N/A,FALSE,"OFFGRID";"Region",#N/A,FALSE,"REGION";"Offgrid -2",#N/A,FALSE,"OFFGRID";"WTP",#N/A,FALSE,"WTP";"WTP -2",#N/A,FALSE,"WTP";"Project",#N/A,FALSE,"PROJECT";"Summary -2",#N/A,FALSE,"SUMMARY"}</definedName>
    <definedName name="wrnf_xoa2" localSheetId="19"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s" localSheetId="0">#REF!</definedName>
    <definedName name="ws" localSheetId="1">#REF!</definedName>
    <definedName name="ws" localSheetId="11">#REF!</definedName>
    <definedName name="ws">#REF!</definedName>
    <definedName name="Wss" localSheetId="0">#REF!</definedName>
    <definedName name="Wss" localSheetId="1">#REF!</definedName>
    <definedName name="Wss" localSheetId="11">#REF!</definedName>
    <definedName name="Wss">#REF!</definedName>
    <definedName name="Wst" localSheetId="0">#REF!</definedName>
    <definedName name="Wst" localSheetId="1">#REF!</definedName>
    <definedName name="Wst" localSheetId="11">#REF!</definedName>
    <definedName name="Wst">#REF!</definedName>
    <definedName name="WT" localSheetId="0">#N/A</definedName>
    <definedName name="WT" localSheetId="1">#N/A</definedName>
    <definedName name="wt" localSheetId="11">#REF!</definedName>
    <definedName name="wt">#REF!</definedName>
    <definedName name="wup" localSheetId="0">#REF!</definedName>
    <definedName name="wup" localSheetId="1">#REF!</definedName>
    <definedName name="wup">#REF!</definedName>
    <definedName name="WW">#N/A</definedName>
    <definedName name="wwww" localSheetId="0" hidden="1">{0}</definedName>
    <definedName name="wwww" localSheetId="1" hidden="1">{0}</definedName>
    <definedName name="wwww" localSheetId="7" hidden="1">{0}</definedName>
    <definedName name="wwww" localSheetId="8" hidden="1">{0}</definedName>
    <definedName name="wwww" localSheetId="11" hidden="1">{0}</definedName>
    <definedName name="wwww" localSheetId="14" hidden="1">{0}</definedName>
    <definedName name="wwww" localSheetId="15" hidden="1">{0}</definedName>
    <definedName name="wwww" localSheetId="16" hidden="1">{0}</definedName>
    <definedName name="wwww" localSheetId="17" hidden="1">{0}</definedName>
    <definedName name="wwww" localSheetId="18" hidden="1">{0}</definedName>
    <definedName name="wwww" localSheetId="19" hidden="1">{0}</definedName>
    <definedName name="wwww" hidden="1">{0}</definedName>
    <definedName name="Wzb" localSheetId="0">#REF!</definedName>
    <definedName name="Wzb" localSheetId="1">#REF!</definedName>
    <definedName name="Wzb">#REF!</definedName>
    <definedName name="Wzt" localSheetId="0">#REF!</definedName>
    <definedName name="Wzt" localSheetId="1">#REF!</definedName>
    <definedName name="Wzt">#REF!</definedName>
    <definedName name="X" localSheetId="0">#REF!</definedName>
    <definedName name="X" localSheetId="1">#REF!</definedName>
    <definedName name="X">#REF!</definedName>
    <definedName name="X_" localSheetId="0">#REF!</definedName>
    <definedName name="X_" localSheetId="1">#REF!</definedName>
    <definedName name="X_">#REF!</definedName>
    <definedName name="x_list" localSheetId="0">#REF!</definedName>
    <definedName name="x_list" localSheetId="1">#REF!</definedName>
    <definedName name="x_list">#REF!</definedName>
    <definedName name="x1_" localSheetId="0">#REF!</definedName>
    <definedName name="x1_" localSheetId="1">#REF!</definedName>
    <definedName name="x1_">#REF!</definedName>
    <definedName name="x1pind" localSheetId="0">#REF!</definedName>
    <definedName name="x1pind" localSheetId="1">#REF!</definedName>
    <definedName name="x1pind">#REF!</definedName>
    <definedName name="X1pINDnc" localSheetId="0">#REF!</definedName>
    <definedName name="X1pINDnc" localSheetId="1">#REF!</definedName>
    <definedName name="X1pINDnc">#REF!</definedName>
    <definedName name="X1pINDvc" localSheetId="0">#REF!</definedName>
    <definedName name="X1pINDvc" localSheetId="1">#REF!</definedName>
    <definedName name="X1pINDvc">#REF!</definedName>
    <definedName name="X1pINDvl" localSheetId="0">#REF!</definedName>
    <definedName name="X1pINDvl" localSheetId="1">#REF!</definedName>
    <definedName name="X1pINDvl">#REF!</definedName>
    <definedName name="x1ping" localSheetId="0">#REF!</definedName>
    <definedName name="x1ping" localSheetId="1">#REF!</definedName>
    <definedName name="x1ping">#REF!</definedName>
    <definedName name="X1pINGnc" localSheetId="0">#REF!</definedName>
    <definedName name="X1pINGnc" localSheetId="1">#REF!</definedName>
    <definedName name="X1pINGnc">#REF!</definedName>
    <definedName name="X1pINGvc" localSheetId="0">#REF!</definedName>
    <definedName name="X1pINGvc" localSheetId="1">#REF!</definedName>
    <definedName name="X1pINGvc">#REF!</definedName>
    <definedName name="X1pINGvl" localSheetId="0">#REF!</definedName>
    <definedName name="X1pINGvl" localSheetId="1">#REF!</definedName>
    <definedName name="X1pINGvl">#REF!</definedName>
    <definedName name="x1pint" localSheetId="0">#REF!</definedName>
    <definedName name="x1pint" localSheetId="1">#REF!</definedName>
    <definedName name="x1pint">#REF!</definedName>
    <definedName name="x2_" localSheetId="0">#REF!</definedName>
    <definedName name="x2_" localSheetId="1">#REF!</definedName>
    <definedName name="x2_">#REF!</definedName>
    <definedName name="XA" localSheetId="0">#REF!</definedName>
    <definedName name="XA" localSheetId="1">#REF!</definedName>
    <definedName name="XA">#REF!</definedName>
    <definedName name="xa1pm" localSheetId="0">#REF!</definedName>
    <definedName name="xa1pm" localSheetId="1">#REF!</definedName>
    <definedName name="xa1pm">#REF!</definedName>
    <definedName name="xa3pm" localSheetId="0">#REF!</definedName>
    <definedName name="xa3pm" localSheetId="1">#REF!</definedName>
    <definedName name="xa3pm">#REF!</definedName>
    <definedName name="XayLapKhac" localSheetId="0">#REF!</definedName>
    <definedName name="XayLapKhac" localSheetId="1">#REF!</definedName>
    <definedName name="XayLapKhac">#REF!</definedName>
    <definedName name="XB_80" localSheetId="0">#REF!</definedName>
    <definedName name="XB_80" localSheetId="1">#REF!</definedName>
    <definedName name="XB_80">#REF!</definedName>
    <definedName name="XBCNCKT">5600</definedName>
    <definedName name="XCCT">0.5</definedName>
    <definedName name="xcp" localSheetId="0">#REF!</definedName>
    <definedName name="xcp" localSheetId="1">#REF!</definedName>
    <definedName name="xcp">#REF!</definedName>
    <definedName name="xd0.6" localSheetId="0">#REF!</definedName>
    <definedName name="xd0.6" localSheetId="1">#REF!</definedName>
    <definedName name="xd0.6">#REF!</definedName>
    <definedName name="xd1.3" localSheetId="0">#REF!</definedName>
    <definedName name="xd1.3" localSheetId="1">#REF!</definedName>
    <definedName name="xd1.3">#REF!</definedName>
    <definedName name="xd1.5" localSheetId="0">#REF!</definedName>
    <definedName name="xd1.5" localSheetId="1">#REF!</definedName>
    <definedName name="xd1.5">#REF!</definedName>
    <definedName name="XDTB" localSheetId="0">#REF!</definedName>
    <definedName name="XDTB" localSheetId="1">#REF!</definedName>
    <definedName name="XDTB">#REF!</definedName>
    <definedName name="XDTT" localSheetId="0">#REF!</definedName>
    <definedName name="XDTT" localSheetId="1">#REF!</definedName>
    <definedName name="XDTT">#REF!</definedName>
    <definedName name="xebt6">#N/A</definedName>
    <definedName name="xelaodam" localSheetId="11">#REF!</definedName>
    <definedName name="xelaodam">'[2]R&amp;P'!$G$235</definedName>
    <definedName name="xenhua">#N/A</definedName>
    <definedName name="xethung10t" localSheetId="11">#REF!</definedName>
    <definedName name="xethung10t">'[2]R&amp;P'!$G$191</definedName>
    <definedName name="xetreo" localSheetId="11">#REF!</definedName>
    <definedName name="xetreo">'[2]R&amp;P'!$G$274</definedName>
    <definedName name="xetuoinhua">#N/A</definedName>
    <definedName name="xetuoinhua190" localSheetId="0">#REF!</definedName>
    <definedName name="xetuoinhua190" localSheetId="1">#REF!</definedName>
    <definedName name="xetuoinhua190" localSheetId="11">#REF!</definedName>
    <definedName name="xetuoinhua190">#REF!</definedName>
    <definedName name="xfco" localSheetId="0">#REF!</definedName>
    <definedName name="xfco" localSheetId="1">#REF!</definedName>
    <definedName name="xfco" localSheetId="11">#REF!</definedName>
    <definedName name="xfco">#REF!</definedName>
    <definedName name="xfco3p" localSheetId="0">#REF!</definedName>
    <definedName name="xfco3p" localSheetId="1">#REF!</definedName>
    <definedName name="xfco3p" localSheetId="11">#REF!</definedName>
    <definedName name="xfco3p">#REF!</definedName>
    <definedName name="XFCOnc" localSheetId="0">#REF!</definedName>
    <definedName name="XFCOnc" localSheetId="1">#REF!</definedName>
    <definedName name="XFCOnc">#REF!</definedName>
    <definedName name="xfcotnc" localSheetId="0">#REF!</definedName>
    <definedName name="xfcotnc" localSheetId="1">#REF!</definedName>
    <definedName name="xfcotnc">#REF!</definedName>
    <definedName name="xfcotvl" localSheetId="0">#REF!</definedName>
    <definedName name="xfcotvl" localSheetId="1">#REF!</definedName>
    <definedName name="xfcotvl">#REF!</definedName>
    <definedName name="XFCOvl" localSheetId="0">#REF!</definedName>
    <definedName name="XFCOvl" localSheetId="1">#REF!</definedName>
    <definedName name="XFCOvl">#REF!</definedName>
    <definedName name="xgc100" localSheetId="0">#REF!</definedName>
    <definedName name="xgc100" localSheetId="1">#REF!</definedName>
    <definedName name="xgc100">#REF!</definedName>
    <definedName name="xgc150" localSheetId="0">#REF!</definedName>
    <definedName name="xgc150" localSheetId="1">#REF!</definedName>
    <definedName name="xgc150">#REF!</definedName>
    <definedName name="xgc200" localSheetId="0">#REF!</definedName>
    <definedName name="xgc200" localSheetId="1">#REF!</definedName>
    <definedName name="xgc200">#REF!</definedName>
    <definedName name="xh" localSheetId="0">#REF!</definedName>
    <definedName name="xh" localSheetId="1">#REF!</definedName>
    <definedName name="xh">#REF!</definedName>
    <definedName name="xhn" localSheetId="0">#REF!</definedName>
    <definedName name="xhn" localSheetId="1">#REF!</definedName>
    <definedName name="xhn">#REF!</definedName>
    <definedName name="xig" localSheetId="0">#REF!</definedName>
    <definedName name="xig" localSheetId="1">#REF!</definedName>
    <definedName name="xig">#REF!</definedName>
    <definedName name="xig1" localSheetId="0">#REF!</definedName>
    <definedName name="xig1" localSheetId="1">#REF!</definedName>
    <definedName name="xig1">#REF!</definedName>
    <definedName name="xig1p" localSheetId="0">#REF!</definedName>
    <definedName name="xig1p" localSheetId="1">#REF!</definedName>
    <definedName name="xig1p">#REF!</definedName>
    <definedName name="xig3p" localSheetId="0">#REF!</definedName>
    <definedName name="xig3p" localSheetId="1">#REF!</definedName>
    <definedName name="xig3p">#REF!</definedName>
    <definedName name="XIGnc" localSheetId="0">#REF!</definedName>
    <definedName name="XIGnc" localSheetId="1">#REF!</definedName>
    <definedName name="XIGnc">#REF!</definedName>
    <definedName name="xignc3p" localSheetId="0">#REF!</definedName>
    <definedName name="xignc3p" localSheetId="1">#REF!</definedName>
    <definedName name="xignc3p">#REF!</definedName>
    <definedName name="XIGvc" localSheetId="0">#REF!</definedName>
    <definedName name="XIGvc" localSheetId="1">#REF!</definedName>
    <definedName name="XIGvc">#REF!</definedName>
    <definedName name="XIGvl" localSheetId="0">#REF!</definedName>
    <definedName name="XIGvl" localSheetId="1">#REF!</definedName>
    <definedName name="XIGvl">#REF!</definedName>
    <definedName name="xigvl3p" localSheetId="0">#REF!</definedName>
    <definedName name="xigvl3p" localSheetId="1">#REF!</definedName>
    <definedName name="xigvl3p">#REF!</definedName>
    <definedName name="ximang" localSheetId="0">#REF!</definedName>
    <definedName name="ximang" localSheetId="1">#REF!</definedName>
    <definedName name="ximang">#REF!</definedName>
    <definedName name="xin" localSheetId="0">#REF!</definedName>
    <definedName name="xin" localSheetId="1">#REF!</definedName>
    <definedName name="xin">#REF!</definedName>
    <definedName name="xin190" localSheetId="0">#REF!</definedName>
    <definedName name="xin190" localSheetId="1">#REF!</definedName>
    <definedName name="xin190">#REF!</definedName>
    <definedName name="xin1903p" localSheetId="0">#REF!</definedName>
    <definedName name="xin1903p" localSheetId="1">#REF!</definedName>
    <definedName name="xin1903p">#REF!</definedName>
    <definedName name="xin2903p" localSheetId="0">#REF!</definedName>
    <definedName name="xin2903p" localSheetId="1">#REF!</definedName>
    <definedName name="xin2903p">#REF!</definedName>
    <definedName name="xin290nc3p" localSheetId="0">#REF!</definedName>
    <definedName name="xin290nc3p" localSheetId="1">#REF!</definedName>
    <definedName name="xin290nc3p">#REF!</definedName>
    <definedName name="xin290vl3p" localSheetId="0">#REF!</definedName>
    <definedName name="xin290vl3p" localSheetId="1">#REF!</definedName>
    <definedName name="xin290vl3p">#REF!</definedName>
    <definedName name="xin3p" localSheetId="0">#REF!</definedName>
    <definedName name="xin3p" localSheetId="1">#REF!</definedName>
    <definedName name="xin3p">#REF!</definedName>
    <definedName name="xind" localSheetId="0">#REF!</definedName>
    <definedName name="xind" localSheetId="1">#REF!</definedName>
    <definedName name="xind">#REF!</definedName>
    <definedName name="xind1p" localSheetId="0">#REF!</definedName>
    <definedName name="xind1p" localSheetId="1">#REF!</definedName>
    <definedName name="xind1p">#REF!</definedName>
    <definedName name="xind3p" localSheetId="0">#REF!</definedName>
    <definedName name="xind3p" localSheetId="1">#REF!</definedName>
    <definedName name="xind3p">#REF!</definedName>
    <definedName name="xindnc1p" localSheetId="0">#REF!</definedName>
    <definedName name="xindnc1p" localSheetId="1">#REF!</definedName>
    <definedName name="xindnc1p">#REF!</definedName>
    <definedName name="xindvl1p" localSheetId="0">#REF!</definedName>
    <definedName name="xindvl1p" localSheetId="1">#REF!</definedName>
    <definedName name="xindvl1p">#REF!</definedName>
    <definedName name="xing1p" localSheetId="0">#REF!</definedName>
    <definedName name="xing1p" localSheetId="1">#REF!</definedName>
    <definedName name="xing1p">#REF!</definedName>
    <definedName name="xingnc1p" localSheetId="0">#REF!</definedName>
    <definedName name="xingnc1p" localSheetId="1">#REF!</definedName>
    <definedName name="xingnc1p">#REF!</definedName>
    <definedName name="xingvl1p" localSheetId="0">#REF!</definedName>
    <definedName name="xingvl1p" localSheetId="1">#REF!</definedName>
    <definedName name="xingvl1p">#REF!</definedName>
    <definedName name="XINnc" localSheetId="0">#REF!</definedName>
    <definedName name="XINnc" localSheetId="1">#REF!</definedName>
    <definedName name="XINnc">#REF!</definedName>
    <definedName name="xinnc3p" localSheetId="0">#REF!</definedName>
    <definedName name="xinnc3p" localSheetId="1">#REF!</definedName>
    <definedName name="xinnc3p">#REF!</definedName>
    <definedName name="xint1p" localSheetId="0">#REF!</definedName>
    <definedName name="xint1p" localSheetId="1">#REF!</definedName>
    <definedName name="xint1p">#REF!</definedName>
    <definedName name="XINvc" localSheetId="0">#REF!</definedName>
    <definedName name="XINvc" localSheetId="1">#REF!</definedName>
    <definedName name="XINvc">#REF!</definedName>
    <definedName name="XINvl" localSheetId="0">#REF!</definedName>
    <definedName name="XINvl" localSheetId="1">#REF!</definedName>
    <definedName name="XINvl">#REF!</definedName>
    <definedName name="xinvl3p" localSheetId="0">#REF!</definedName>
    <definedName name="xinvl3p" localSheetId="1">#REF!</definedName>
    <definedName name="xinvl3p">#REF!</definedName>
    <definedName name="xit" localSheetId="0">#REF!</definedName>
    <definedName name="xit" localSheetId="1">#REF!</definedName>
    <definedName name="xit">#REF!</definedName>
    <definedName name="xit1" localSheetId="0">#REF!</definedName>
    <definedName name="xit1" localSheetId="1">#REF!</definedName>
    <definedName name="xit1">#REF!</definedName>
    <definedName name="xit1p" localSheetId="0">#REF!</definedName>
    <definedName name="xit1p" localSheetId="1">#REF!</definedName>
    <definedName name="xit1p">#REF!</definedName>
    <definedName name="xit23p" localSheetId="0">#REF!</definedName>
    <definedName name="xit23p" localSheetId="1">#REF!</definedName>
    <definedName name="xit23p">#REF!</definedName>
    <definedName name="xit2nc3p" localSheetId="0">#REF!</definedName>
    <definedName name="xit2nc3p" localSheetId="1">#REF!</definedName>
    <definedName name="xit2nc3p">#REF!</definedName>
    <definedName name="xit2vl3p" localSheetId="0">#REF!</definedName>
    <definedName name="xit2vl3p" localSheetId="1">#REF!</definedName>
    <definedName name="xit2vl3p">#REF!</definedName>
    <definedName name="xit3p" localSheetId="0">#REF!</definedName>
    <definedName name="xit3p" localSheetId="1">#REF!</definedName>
    <definedName name="xit3p">#REF!</definedName>
    <definedName name="XITnc" localSheetId="0">#REF!</definedName>
    <definedName name="XITnc" localSheetId="1">#REF!</definedName>
    <definedName name="XITnc">#REF!</definedName>
    <definedName name="xitnc3p" localSheetId="0">#REF!</definedName>
    <definedName name="xitnc3p" localSheetId="1">#REF!</definedName>
    <definedName name="xitnc3p">#REF!</definedName>
    <definedName name="XITvc" localSheetId="0">#REF!</definedName>
    <definedName name="XITvc" localSheetId="1">#REF!</definedName>
    <definedName name="XITvc">#REF!</definedName>
    <definedName name="XITvl" localSheetId="0">#REF!</definedName>
    <definedName name="XITvl" localSheetId="1">#REF!</definedName>
    <definedName name="XITvl">#REF!</definedName>
    <definedName name="xitvl3p" localSheetId="0">#REF!</definedName>
    <definedName name="xitvl3p" localSheetId="1">#REF!</definedName>
    <definedName name="xitvl3p">#REF!</definedName>
    <definedName name="xk" localSheetId="0">#REF!</definedName>
    <definedName name="xk" localSheetId="1">#REF!</definedName>
    <definedName name="xk">#REF!</definedName>
    <definedName name="xk0.6" localSheetId="0">#REF!</definedName>
    <definedName name="xk0.6" localSheetId="1">#REF!</definedName>
    <definedName name="xk0.6">#REF!</definedName>
    <definedName name="xk1.3" localSheetId="0">#REF!</definedName>
    <definedName name="xk1.3" localSheetId="1">#REF!</definedName>
    <definedName name="xk1.3">#REF!</definedName>
    <definedName name="xk1.5" localSheetId="0">#REF!</definedName>
    <definedName name="xk1.5" localSheetId="1">#REF!</definedName>
    <definedName name="xk1.5">#REF!</definedName>
    <definedName name="xkich" localSheetId="0">#REF!</definedName>
    <definedName name="xkich" localSheetId="1">#REF!</definedName>
    <definedName name="xkich">#REF!</definedName>
    <definedName name="xl" localSheetId="0">#REF!</definedName>
    <definedName name="xl" localSheetId="1">#REF!</definedName>
    <definedName name="xl">#REF!</definedName>
    <definedName name="xl3x250" localSheetId="0">#REF!</definedName>
    <definedName name="xl3x250" localSheetId="1">#REF!</definedName>
    <definedName name="xl3x250">#REF!</definedName>
    <definedName name="XL3X400" localSheetId="0">#REF!</definedName>
    <definedName name="XL3X400" localSheetId="1">#REF!</definedName>
    <definedName name="XL3X400">#REF!</definedName>
    <definedName name="xlc" localSheetId="0">#REF!</definedName>
    <definedName name="xlc" localSheetId="1">#REF!</definedName>
    <definedName name="xlc">#REF!</definedName>
    <definedName name="xld1.4" localSheetId="0">#REF!</definedName>
    <definedName name="xld1.4" localSheetId="1">#REF!</definedName>
    <definedName name="xld1.4">#REF!</definedName>
    <definedName name="xlk" localSheetId="0">#REF!</definedName>
    <definedName name="xlk" localSheetId="1">#REF!</definedName>
    <definedName name="xlk">#REF!</definedName>
    <definedName name="xlk1.4" localSheetId="0">#REF!</definedName>
    <definedName name="xlk1.4" localSheetId="1">#REF!</definedName>
    <definedName name="xlk1.4">#REF!</definedName>
    <definedName name="xls" localSheetId="0" hidden="1">{"'Sheet1'!$L$16"}</definedName>
    <definedName name="xls" localSheetId="1" hidden="1">{"'Sheet1'!$L$16"}</definedName>
    <definedName name="xls" localSheetId="7" hidden="1">{"'Sheet1'!$L$16"}</definedName>
    <definedName name="xls" localSheetId="8" hidden="1">{"'Sheet1'!$L$16"}</definedName>
    <definedName name="xls" localSheetId="11" hidden="1">{"'Sheet1'!$L$16"}</definedName>
    <definedName name="xls" localSheetId="14" hidden="1">{"'Sheet1'!$L$16"}</definedName>
    <definedName name="xls" localSheetId="15" hidden="1">{"'Sheet1'!$L$16"}</definedName>
    <definedName name="xls" localSheetId="16" hidden="1">{"'Sheet1'!$L$16"}</definedName>
    <definedName name="xls" localSheetId="17" hidden="1">{"'Sheet1'!$L$16"}</definedName>
    <definedName name="xls" localSheetId="18" hidden="1">{"'Sheet1'!$L$16"}</definedName>
    <definedName name="xls" localSheetId="19" hidden="1">{"'Sheet1'!$L$16"}</definedName>
    <definedName name="xls" hidden="1">{"'Sheet1'!$L$16"}</definedName>
    <definedName name="xlttbninh" localSheetId="0" hidden="1">{"'Sheet1'!$L$16"}</definedName>
    <definedName name="xlttbninh" localSheetId="1" hidden="1">{"'Sheet1'!$L$16"}</definedName>
    <definedName name="xlttbninh" localSheetId="7" hidden="1">{"'Sheet1'!$L$16"}</definedName>
    <definedName name="xlttbninh" localSheetId="8" hidden="1">{"'Sheet1'!$L$16"}</definedName>
    <definedName name="xlttbninh" localSheetId="11" hidden="1">{"'Sheet1'!$L$16"}</definedName>
    <definedName name="xlttbninh" localSheetId="14" hidden="1">{"'Sheet1'!$L$16"}</definedName>
    <definedName name="xlttbninh" localSheetId="15" hidden="1">{"'Sheet1'!$L$16"}</definedName>
    <definedName name="xlttbninh" localSheetId="16" hidden="1">{"'Sheet1'!$L$16"}</definedName>
    <definedName name="xlttbninh" localSheetId="17" hidden="1">{"'Sheet1'!$L$16"}</definedName>
    <definedName name="xlttbninh" localSheetId="18" hidden="1">{"'Sheet1'!$L$16"}</definedName>
    <definedName name="xlttbninh" localSheetId="19" hidden="1">{"'Sheet1'!$L$16"}</definedName>
    <definedName name="xlttbninh" hidden="1">{"'Sheet1'!$L$16"}</definedName>
    <definedName name="XM" localSheetId="0">#REF!</definedName>
    <definedName name="XM" localSheetId="1">#REF!</definedName>
    <definedName name="xm" localSheetId="11">#REF!</definedName>
    <definedName name="xm">[12]gvl!$N$16</definedName>
    <definedName name="XM.M10.1" localSheetId="0">#REF!</definedName>
    <definedName name="XM.M10.1" localSheetId="1">#REF!</definedName>
    <definedName name="XM.M10.1" localSheetId="11">#REF!</definedName>
    <definedName name="XM.M10.1" localSheetId="14">#REF!</definedName>
    <definedName name="XM.M10.1" localSheetId="19">#REF!</definedName>
    <definedName name="XM.M10.1">#REF!</definedName>
    <definedName name="XM.M10.2" localSheetId="0">#REF!</definedName>
    <definedName name="XM.M10.2" localSheetId="1">#REF!</definedName>
    <definedName name="XM.M10.2" localSheetId="14">#REF!</definedName>
    <definedName name="XM.M10.2">#REF!</definedName>
    <definedName name="XM.MDT" localSheetId="0">#REF!</definedName>
    <definedName name="XM.MDT" localSheetId="1">#REF!</definedName>
    <definedName name="XM.MDT" localSheetId="14">#REF!</definedName>
    <definedName name="XM.MDT">#REF!</definedName>
    <definedName name="XMAX" localSheetId="0">#REF!</definedName>
    <definedName name="XMAX" localSheetId="1">#REF!</definedName>
    <definedName name="XMAX">#REF!</definedName>
    <definedName name="XMB30" localSheetId="0">#REF!</definedName>
    <definedName name="XMB30" localSheetId="1">#REF!</definedName>
    <definedName name="XMB30">#REF!</definedName>
    <definedName name="XMB40" localSheetId="0">#REF!</definedName>
    <definedName name="XMB40" localSheetId="1">#REF!</definedName>
    <definedName name="XMB40">#REF!</definedName>
    <definedName name="xmcax" localSheetId="0">#REF!</definedName>
    <definedName name="xmcax" localSheetId="1">#REF!</definedName>
    <definedName name="xmcax">#REF!</definedName>
    <definedName name="XMIN" localSheetId="0">#REF!</definedName>
    <definedName name="XMIN" localSheetId="1">#REF!</definedName>
    <definedName name="XMIN">#REF!</definedName>
    <definedName name="xmp40" localSheetId="0">#REF!</definedName>
    <definedName name="xmp40" localSheetId="1">#REF!</definedName>
    <definedName name="xmp40">#REF!</definedName>
    <definedName name="xn" localSheetId="0">#REF!</definedName>
    <definedName name="xn" localSheetId="1">#REF!</definedName>
    <definedName name="xn">#REF!</definedName>
    <definedName name="xnkhung" localSheetId="0" hidden="1">{#N/A,#N/A,FALSE,"Chung"}</definedName>
    <definedName name="xnkhung" localSheetId="1" hidden="1">{#N/A,#N/A,FALSE,"Chung"}</definedName>
    <definedName name="xnkhung" localSheetId="7" hidden="1">{#N/A,#N/A,FALSE,"Chung"}</definedName>
    <definedName name="xnkhung" localSheetId="8" hidden="1">{#N/A,#N/A,FALSE,"Chung"}</definedName>
    <definedName name="xnkhung" localSheetId="11" hidden="1">{#N/A,#N/A,FALSE,"Chung"}</definedName>
    <definedName name="xnkhung" localSheetId="14" hidden="1">{#N/A,#N/A,FALSE,"Chung"}</definedName>
    <definedName name="xnkhung" localSheetId="15" hidden="1">{#N/A,#N/A,FALSE,"Chung"}</definedName>
    <definedName name="xnkhung" localSheetId="16" hidden="1">{#N/A,#N/A,FALSE,"Chung"}</definedName>
    <definedName name="xnkhung" localSheetId="17" hidden="1">{#N/A,#N/A,FALSE,"Chung"}</definedName>
    <definedName name="xnkhung" localSheetId="18" hidden="1">{#N/A,#N/A,FALSE,"Chung"}</definedName>
    <definedName name="xnkhung" localSheetId="19" hidden="1">{#N/A,#N/A,FALSE,"Chung"}</definedName>
    <definedName name="xnkhung" hidden="1">{#N/A,#N/A,FALSE,"Chung"}</definedName>
    <definedName name="xoa1" localSheetId="0" hidden="1">{"'Sheet1'!$L$16"}</definedName>
    <definedName name="xoa1" localSheetId="1" hidden="1">{"'Sheet1'!$L$16"}</definedName>
    <definedName name="xoa1" localSheetId="7" hidden="1">{"'Sheet1'!$L$16"}</definedName>
    <definedName name="xoa1" localSheetId="8" hidden="1">{"'Sheet1'!$L$16"}</definedName>
    <definedName name="xoa1" localSheetId="11" hidden="1">{"'Sheet1'!$L$16"}</definedName>
    <definedName name="xoa1" localSheetId="14" hidden="1">{"'Sheet1'!$L$16"}</definedName>
    <definedName name="xoa1" localSheetId="15" hidden="1">{"'Sheet1'!$L$16"}</definedName>
    <definedName name="xoa1" localSheetId="16" hidden="1">{"'Sheet1'!$L$16"}</definedName>
    <definedName name="xoa1" localSheetId="17" hidden="1">{"'Sheet1'!$L$16"}</definedName>
    <definedName name="xoa1" localSheetId="18" hidden="1">{"'Sheet1'!$L$16"}</definedName>
    <definedName name="xoa1" localSheetId="19" hidden="1">{"'Sheet1'!$L$16"}</definedName>
    <definedName name="xoa1" hidden="1">{"'Sheet1'!$L$16"}</definedName>
    <definedName name="xoa2" localSheetId="0" hidden="1">{#N/A,#N/A,FALSE,"Chi tiÆt"}</definedName>
    <definedName name="xoa2" localSheetId="1" hidden="1">{#N/A,#N/A,FALSE,"Chi tiÆt"}</definedName>
    <definedName name="xoa2" localSheetId="7" hidden="1">{#N/A,#N/A,FALSE,"Chi tiÆt"}</definedName>
    <definedName name="xoa2" localSheetId="8" hidden="1">{#N/A,#N/A,FALSE,"Chi tiÆt"}</definedName>
    <definedName name="xoa2" localSheetId="11" hidden="1">{#N/A,#N/A,FALSE,"Chi tiÆt"}</definedName>
    <definedName name="xoa2" localSheetId="14" hidden="1">{#N/A,#N/A,FALSE,"Chi tiÆt"}</definedName>
    <definedName name="xoa2" localSheetId="15" hidden="1">{#N/A,#N/A,FALSE,"Chi tiÆt"}</definedName>
    <definedName name="xoa2" localSheetId="16" hidden="1">{#N/A,#N/A,FALSE,"Chi tiÆt"}</definedName>
    <definedName name="xoa2" localSheetId="17" hidden="1">{#N/A,#N/A,FALSE,"Chi tiÆt"}</definedName>
    <definedName name="xoa2" localSheetId="18" hidden="1">{#N/A,#N/A,FALSE,"Chi tiÆt"}</definedName>
    <definedName name="xoa2" localSheetId="19" hidden="1">{#N/A,#N/A,FALSE,"Chi tiÆt"}</definedName>
    <definedName name="xoa2" hidden="1">{#N/A,#N/A,FALSE,"Chi tiÆt"}</definedName>
    <definedName name="xoa3" localSheetId="0" hidden="1">{"Offgrid",#N/A,FALSE,"OFFGRID";"Region",#N/A,FALSE,"REGION";"Offgrid -2",#N/A,FALSE,"OFFGRID";"WTP",#N/A,FALSE,"WTP";"WTP -2",#N/A,FALSE,"WTP";"Project",#N/A,FALSE,"PROJECT";"Summary -2",#N/A,FALSE,"SUMMARY"}</definedName>
    <definedName name="xoa3" localSheetId="1" hidden="1">{"Offgrid",#N/A,FALSE,"OFFGRID";"Region",#N/A,FALSE,"REGION";"Offgrid -2",#N/A,FALSE,"OFFGRID";"WTP",#N/A,FALSE,"WTP";"WTP -2",#N/A,FALSE,"WTP";"Project",#N/A,FALSE,"PROJECT";"Summary -2",#N/A,FALSE,"SUMMARY"}</definedName>
    <definedName name="xoa3" localSheetId="7" hidden="1">{"Offgrid",#N/A,FALSE,"OFFGRID";"Region",#N/A,FALSE,"REGION";"Offgrid -2",#N/A,FALSE,"OFFGRID";"WTP",#N/A,FALSE,"WTP";"WTP -2",#N/A,FALSE,"WTP";"Project",#N/A,FALSE,"PROJECT";"Summary -2",#N/A,FALSE,"SUMMARY"}</definedName>
    <definedName name="xoa3" localSheetId="8" hidden="1">{"Offgrid",#N/A,FALSE,"OFFGRID";"Region",#N/A,FALSE,"REGION";"Offgrid -2",#N/A,FALSE,"OFFGRID";"WTP",#N/A,FALSE,"WTP";"WTP -2",#N/A,FALSE,"WTP";"Project",#N/A,FALSE,"PROJECT";"Summary -2",#N/A,FALSE,"SUMMARY"}</definedName>
    <definedName name="xoa3" localSheetId="11" hidden="1">{"Offgrid",#N/A,FALSE,"OFFGRID";"Region",#N/A,FALSE,"REGION";"Offgrid -2",#N/A,FALSE,"OFFGRID";"WTP",#N/A,FALSE,"WTP";"WTP -2",#N/A,FALSE,"WTP";"Project",#N/A,FALSE,"PROJECT";"Summary -2",#N/A,FALSE,"SUMMARY"}</definedName>
    <definedName name="xoa3" localSheetId="14" hidden="1">{"Offgrid",#N/A,FALSE,"OFFGRID";"Region",#N/A,FALSE,"REGION";"Offgrid -2",#N/A,FALSE,"OFFGRID";"WTP",#N/A,FALSE,"WTP";"WTP -2",#N/A,FALSE,"WTP";"Project",#N/A,FALSE,"PROJECT";"Summary -2",#N/A,FALSE,"SUMMARY"}</definedName>
    <definedName name="xoa3" localSheetId="15" hidden="1">{"Offgrid",#N/A,FALSE,"OFFGRID";"Region",#N/A,FALSE,"REGION";"Offgrid -2",#N/A,FALSE,"OFFGRID";"WTP",#N/A,FALSE,"WTP";"WTP -2",#N/A,FALSE,"WTP";"Project",#N/A,FALSE,"PROJECT";"Summary -2",#N/A,FALSE,"SUMMARY"}</definedName>
    <definedName name="xoa3" localSheetId="16" hidden="1">{"Offgrid",#N/A,FALSE,"OFFGRID";"Region",#N/A,FALSE,"REGION";"Offgrid -2",#N/A,FALSE,"OFFGRID";"WTP",#N/A,FALSE,"WTP";"WTP -2",#N/A,FALSE,"WTP";"Project",#N/A,FALSE,"PROJECT";"Summary -2",#N/A,FALSE,"SUMMARY"}</definedName>
    <definedName name="xoa3" localSheetId="17" hidden="1">{"Offgrid",#N/A,FALSE,"OFFGRID";"Region",#N/A,FALSE,"REGION";"Offgrid -2",#N/A,FALSE,"OFFGRID";"WTP",#N/A,FALSE,"WTP";"WTP -2",#N/A,FALSE,"WTP";"Project",#N/A,FALSE,"PROJECT";"Summary -2",#N/A,FALSE,"SUMMARY"}</definedName>
    <definedName name="xoa3" localSheetId="18" hidden="1">{"Offgrid",#N/A,FALSE,"OFFGRID";"Region",#N/A,FALSE,"REGION";"Offgrid -2",#N/A,FALSE,"OFFGRID";"WTP",#N/A,FALSE,"WTP";"WTP -2",#N/A,FALSE,"WTP";"Project",#N/A,FALSE,"PROJECT";"Summary -2",#N/A,FALSE,"SUMMARY"}</definedName>
    <definedName name="xoa3" localSheetId="19" hidden="1">{"Offgrid",#N/A,FALSE,"OFFGRID";"Region",#N/A,FALSE,"REGION";"Offgrid -2",#N/A,FALSE,"OFFGRID";"WTP",#N/A,FALSE,"WTP";"WTP -2",#N/A,FALSE,"WTP";"Project",#N/A,FALSE,"PROJECT";"Summary -2",#N/A,FALSE,"SUMMARY"}</definedName>
    <definedName name="xoa3" hidden="1">{"Offgrid",#N/A,FALSE,"OFFGRID";"Region",#N/A,FALSE,"REGION";"Offgrid -2",#N/A,FALSE,"OFFGRID";"WTP",#N/A,FALSE,"WTP";"WTP -2",#N/A,FALSE,"WTP";"Project",#N/A,FALSE,"PROJECT";"Summary -2",#N/A,FALSE,"SUMMARY"}</definedName>
    <definedName name="xoa4" localSheetId="0" hidden="1">{"Offgrid",#N/A,FALSE,"OFFGRID";"Region",#N/A,FALSE,"REGION";"Offgrid -2",#N/A,FALSE,"OFFGRID";"WTP",#N/A,FALSE,"WTP";"WTP -2",#N/A,FALSE,"WTP";"Project",#N/A,FALSE,"PROJECT";"Summary -2",#N/A,FALSE,"SUMMARY"}</definedName>
    <definedName name="xoa4" localSheetId="1" hidden="1">{"Offgrid",#N/A,FALSE,"OFFGRID";"Region",#N/A,FALSE,"REGION";"Offgrid -2",#N/A,FALSE,"OFFGRID";"WTP",#N/A,FALSE,"WTP";"WTP -2",#N/A,FALSE,"WTP";"Project",#N/A,FALSE,"PROJECT";"Summary -2",#N/A,FALSE,"SUMMARY"}</definedName>
    <definedName name="xoa4" localSheetId="7" hidden="1">{"Offgrid",#N/A,FALSE,"OFFGRID";"Region",#N/A,FALSE,"REGION";"Offgrid -2",#N/A,FALSE,"OFFGRID";"WTP",#N/A,FALSE,"WTP";"WTP -2",#N/A,FALSE,"WTP";"Project",#N/A,FALSE,"PROJECT";"Summary -2",#N/A,FALSE,"SUMMARY"}</definedName>
    <definedName name="xoa4" localSheetId="8" hidden="1">{"Offgrid",#N/A,FALSE,"OFFGRID";"Region",#N/A,FALSE,"REGION";"Offgrid -2",#N/A,FALSE,"OFFGRID";"WTP",#N/A,FALSE,"WTP";"WTP -2",#N/A,FALSE,"WTP";"Project",#N/A,FALSE,"PROJECT";"Summary -2",#N/A,FALSE,"SUMMARY"}</definedName>
    <definedName name="xoa4" localSheetId="11" hidden="1">{"Offgrid",#N/A,FALSE,"OFFGRID";"Region",#N/A,FALSE,"REGION";"Offgrid -2",#N/A,FALSE,"OFFGRID";"WTP",#N/A,FALSE,"WTP";"WTP -2",#N/A,FALSE,"WTP";"Project",#N/A,FALSE,"PROJECT";"Summary -2",#N/A,FALSE,"SUMMARY"}</definedName>
    <definedName name="xoa4" localSheetId="14" hidden="1">{"Offgrid",#N/A,FALSE,"OFFGRID";"Region",#N/A,FALSE,"REGION";"Offgrid -2",#N/A,FALSE,"OFFGRID";"WTP",#N/A,FALSE,"WTP";"WTP -2",#N/A,FALSE,"WTP";"Project",#N/A,FALSE,"PROJECT";"Summary -2",#N/A,FALSE,"SUMMARY"}</definedName>
    <definedName name="xoa4" localSheetId="15" hidden="1">{"Offgrid",#N/A,FALSE,"OFFGRID";"Region",#N/A,FALSE,"REGION";"Offgrid -2",#N/A,FALSE,"OFFGRID";"WTP",#N/A,FALSE,"WTP";"WTP -2",#N/A,FALSE,"WTP";"Project",#N/A,FALSE,"PROJECT";"Summary -2",#N/A,FALSE,"SUMMARY"}</definedName>
    <definedName name="xoa4" localSheetId="16" hidden="1">{"Offgrid",#N/A,FALSE,"OFFGRID";"Region",#N/A,FALSE,"REGION";"Offgrid -2",#N/A,FALSE,"OFFGRID";"WTP",#N/A,FALSE,"WTP";"WTP -2",#N/A,FALSE,"WTP";"Project",#N/A,FALSE,"PROJECT";"Summary -2",#N/A,FALSE,"SUMMARY"}</definedName>
    <definedName name="xoa4" localSheetId="17" hidden="1">{"Offgrid",#N/A,FALSE,"OFFGRID";"Region",#N/A,FALSE,"REGION";"Offgrid -2",#N/A,FALSE,"OFFGRID";"WTP",#N/A,FALSE,"WTP";"WTP -2",#N/A,FALSE,"WTP";"Project",#N/A,FALSE,"PROJECT";"Summary -2",#N/A,FALSE,"SUMMARY"}</definedName>
    <definedName name="xoa4" localSheetId="18" hidden="1">{"Offgrid",#N/A,FALSE,"OFFGRID";"Region",#N/A,FALSE,"REGION";"Offgrid -2",#N/A,FALSE,"OFFGRID";"WTP",#N/A,FALSE,"WTP";"WTP -2",#N/A,FALSE,"WTP";"Project",#N/A,FALSE,"PROJECT";"Summary -2",#N/A,FALSE,"SUMMARY"}</definedName>
    <definedName name="xoa4" localSheetId="19"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ydap">#N/A</definedName>
    <definedName name="XTKKTTC">7500</definedName>
    <definedName name="xuchoi0.15" localSheetId="0">#REF!</definedName>
    <definedName name="xuchoi0.15" localSheetId="1">#REF!</definedName>
    <definedName name="xuchoi0.15" localSheetId="11">#REF!</definedName>
    <definedName name="xuchoi0.15">#REF!</definedName>
    <definedName name="xuchoi0.25" localSheetId="0">#REF!</definedName>
    <definedName name="xuchoi0.25" localSheetId="1">#REF!</definedName>
    <definedName name="xuchoi0.25" localSheetId="11">#REF!</definedName>
    <definedName name="xuchoi0.25">#REF!</definedName>
    <definedName name="xuchoi0.3" localSheetId="0">#REF!</definedName>
    <definedName name="xuchoi0.3" localSheetId="1">#REF!</definedName>
    <definedName name="xuchoi0.3" localSheetId="11">#REF!</definedName>
    <definedName name="xuchoi0.3">#REF!</definedName>
    <definedName name="xuchoi0.35" localSheetId="0">#REF!</definedName>
    <definedName name="xuchoi0.35" localSheetId="1">#REF!</definedName>
    <definedName name="xuchoi0.35">#REF!</definedName>
    <definedName name="xuchoi0.4" localSheetId="0">#REF!</definedName>
    <definedName name="xuchoi0.4" localSheetId="1">#REF!</definedName>
    <definedName name="xuchoi0.4">#REF!</definedName>
    <definedName name="xuchoi0.65" localSheetId="0">#REF!</definedName>
    <definedName name="xuchoi0.65" localSheetId="1">#REF!</definedName>
    <definedName name="xuchoi0.65">#REF!</definedName>
    <definedName name="xuchoi0.75" localSheetId="0">#REF!</definedName>
    <definedName name="xuchoi0.75" localSheetId="1">#REF!</definedName>
    <definedName name="xuchoi0.75">#REF!</definedName>
    <definedName name="xuchoi1.25" localSheetId="0">#REF!</definedName>
    <definedName name="xuchoi1.25" localSheetId="1">#REF!</definedName>
    <definedName name="xuchoi1.25">#REF!</definedName>
    <definedName name="xuclat0.4" localSheetId="0">#REF!</definedName>
    <definedName name="xuclat0.4" localSheetId="1">#REF!</definedName>
    <definedName name="xuclat0.4">#REF!</definedName>
    <definedName name="xuclat1" localSheetId="11">#REF!</definedName>
    <definedName name="xuclat1">'[2]R&amp;P'!$G$138</definedName>
    <definedName name="xuclat1.65" localSheetId="0">#REF!</definedName>
    <definedName name="xuclat1.65" localSheetId="1">#REF!</definedName>
    <definedName name="xuclat1.65" localSheetId="11">#REF!</definedName>
    <definedName name="xuclat1.65">#REF!</definedName>
    <definedName name="xuclat2">#N/A</definedName>
    <definedName name="xuclat2.8" localSheetId="0">#REF!</definedName>
    <definedName name="xuclat2.8" localSheetId="1">#REF!</definedName>
    <definedName name="xuclat2.8" localSheetId="11">#REF!</definedName>
    <definedName name="xuclat2.8">#REF!</definedName>
    <definedName name="xucxich0.22" localSheetId="0">#REF!</definedName>
    <definedName name="xucxich0.22" localSheetId="1">#REF!</definedName>
    <definedName name="xucxich0.22" localSheetId="11">#REF!</definedName>
    <definedName name="xucxich0.22">#REF!</definedName>
    <definedName name="xucxich0.25" localSheetId="0">#REF!</definedName>
    <definedName name="xucxich0.25" localSheetId="1">#REF!</definedName>
    <definedName name="xucxich0.25" localSheetId="11">#REF!</definedName>
    <definedName name="xucxich0.25">#REF!</definedName>
    <definedName name="xucxich0.3" localSheetId="0">#REF!</definedName>
    <definedName name="xucxich0.3" localSheetId="1">#REF!</definedName>
    <definedName name="xucxich0.3">#REF!</definedName>
    <definedName name="xucxich0.35" localSheetId="0">#REF!</definedName>
    <definedName name="xucxich0.35" localSheetId="1">#REF!</definedName>
    <definedName name="xucxich0.35">#REF!</definedName>
    <definedName name="xucxich0.4" localSheetId="0">#REF!</definedName>
    <definedName name="xucxich0.4" localSheetId="1">#REF!</definedName>
    <definedName name="xucxich0.4">#REF!</definedName>
    <definedName name="xucxich0.5" localSheetId="0">#REF!</definedName>
    <definedName name="xucxich0.5" localSheetId="1">#REF!</definedName>
    <definedName name="xucxich0.5">#REF!</definedName>
    <definedName name="xucxich0.65" localSheetId="0">#REF!</definedName>
    <definedName name="xucxich0.65" localSheetId="1">#REF!</definedName>
    <definedName name="xucxich0.65">#REF!</definedName>
    <definedName name="xucxich1" localSheetId="0">#REF!</definedName>
    <definedName name="xucxich1" localSheetId="1">#REF!</definedName>
    <definedName name="xucxich1">#REF!</definedName>
    <definedName name="xucxich1.2" localSheetId="0">#REF!</definedName>
    <definedName name="xucxich1.2" localSheetId="1">#REF!</definedName>
    <definedName name="xucxich1.2">#REF!</definedName>
    <definedName name="xucxich1.25" localSheetId="0">#REF!</definedName>
    <definedName name="xucxich1.25" localSheetId="1">#REF!</definedName>
    <definedName name="xucxich1.25">#REF!</definedName>
    <definedName name="xucxich1.6" localSheetId="0">#REF!</definedName>
    <definedName name="xucxich1.6" localSheetId="1">#REF!</definedName>
    <definedName name="xucxich1.6">#REF!</definedName>
    <definedName name="xucxich2" localSheetId="0">#REF!</definedName>
    <definedName name="xucxich2" localSheetId="1">#REF!</definedName>
    <definedName name="xucxich2">#REF!</definedName>
    <definedName name="xucxich2.5" localSheetId="0">#REF!</definedName>
    <definedName name="xucxich2.5" localSheetId="1">#REF!</definedName>
    <definedName name="xucxich2.5">#REF!</definedName>
    <definedName name="xucxich4" localSheetId="0">#REF!</definedName>
    <definedName name="xucxich4" localSheetId="1">#REF!</definedName>
    <definedName name="xucxich4">#REF!</definedName>
    <definedName name="xucxich4.6" localSheetId="0">#REF!</definedName>
    <definedName name="xucxich4.6" localSheetId="1">#REF!</definedName>
    <definedName name="xucxich4.6">#REF!</definedName>
    <definedName name="xucxich5" localSheetId="0">#REF!</definedName>
    <definedName name="xucxich5" localSheetId="1">#REF!</definedName>
    <definedName name="xucxich5">#REF!</definedName>
    <definedName name="xvxcvxc" localSheetId="0" hidden="1">{"'Sheet1'!$L$16"}</definedName>
    <definedName name="xvxcvxc" localSheetId="1" hidden="1">{"'Sheet1'!$L$16"}</definedName>
    <definedName name="xvxcvxc" localSheetId="7" hidden="1">{"'Sheet1'!$L$16"}</definedName>
    <definedName name="xvxcvxc" localSheetId="8" hidden="1">{"'Sheet1'!$L$16"}</definedName>
    <definedName name="xvxcvxc" localSheetId="11" hidden="1">{"'Sheet1'!$L$16"}</definedName>
    <definedName name="xvxcvxc" localSheetId="14" hidden="1">{"'Sheet1'!$L$16"}</definedName>
    <definedName name="xvxcvxc" localSheetId="15" hidden="1">{"'Sheet1'!$L$16"}</definedName>
    <definedName name="xvxcvxc" localSheetId="16" hidden="1">{"'Sheet1'!$L$16"}</definedName>
    <definedName name="xvxcvxc" localSheetId="17" hidden="1">{"'Sheet1'!$L$16"}</definedName>
    <definedName name="xvxcvxc" localSheetId="18" hidden="1">{"'Sheet1'!$L$16"}</definedName>
    <definedName name="xvxcvxc" localSheetId="19" hidden="1">{"'Sheet1'!$L$16"}</definedName>
    <definedName name="xvxcvxc" hidden="1">{"'Sheet1'!$L$16"}</definedName>
    <definedName name="xx" localSheetId="0">#REF!</definedName>
    <definedName name="xx" localSheetId="1">#REF!</definedName>
    <definedName name="xx">#REF!</definedName>
    <definedName name="xxx" localSheetId="0">#REF!</definedName>
    <definedName name="xxx" localSheetId="1">#REF!</definedName>
    <definedName name="xxx">#REF!</definedName>
    <definedName name="xxx2" localSheetId="0">#REF!</definedName>
    <definedName name="xxx2" localSheetId="1">#REF!</definedName>
    <definedName name="xxx2">#REF!</definedName>
    <definedName name="y" localSheetId="0">#REF!</definedName>
    <definedName name="y" localSheetId="1">#REF!</definedName>
    <definedName name="y">#REF!</definedName>
    <definedName name="y_list" localSheetId="0">#REF!</definedName>
    <definedName name="y_list" localSheetId="1">#REF!</definedName>
    <definedName name="y_list">#REF!</definedName>
    <definedName name="yb" localSheetId="0">#REF!</definedName>
    <definedName name="yb" localSheetId="1">#REF!</definedName>
    <definedName name="yb">#REF!</definedName>
    <definedName name="ycp" localSheetId="0">#REF!</definedName>
    <definedName name="ycp" localSheetId="1">#REF!</definedName>
    <definedName name="ycp">#REF!</definedName>
    <definedName name="yen">142.83</definedName>
    <definedName name="Yen_A">#N/A</definedName>
    <definedName name="Yen_B">#N/A</definedName>
    <definedName name="yen1" localSheetId="0">#REF!</definedName>
    <definedName name="yen1" localSheetId="1">#REF!</definedName>
    <definedName name="yen1" localSheetId="11">#REF!</definedName>
    <definedName name="yen1">#REF!</definedName>
    <definedName name="yen2" localSheetId="0">#REF!</definedName>
    <definedName name="yen2" localSheetId="1">#REF!</definedName>
    <definedName name="yen2" localSheetId="11">#REF!</definedName>
    <definedName name="yen2">#REF!</definedName>
    <definedName name="Yenthanh2" localSheetId="0" hidden="1">{"'Sheet1'!$L$16"}</definedName>
    <definedName name="Yenthanh2" localSheetId="1" hidden="1">{"'Sheet1'!$L$16"}</definedName>
    <definedName name="Yenthanh2" localSheetId="11" hidden="1">{"'Sheet1'!$L$16"}</definedName>
    <definedName name="Yenthanh2" localSheetId="14" hidden="1">{"'Sheet1'!$L$16"}</definedName>
    <definedName name="Yenthanh2" localSheetId="15" hidden="1">{"'Sheet1'!$L$16"}</definedName>
    <definedName name="Yenthanh2" localSheetId="16" hidden="1">{"'Sheet1'!$L$16"}</definedName>
    <definedName name="Yenthanh2" localSheetId="17" hidden="1">{"'Sheet1'!$L$16"}</definedName>
    <definedName name="Yenthanh2" localSheetId="18" hidden="1">{"'Sheet1'!$L$16"}</definedName>
    <definedName name="Yenthanh2" localSheetId="19" hidden="1">{"'Sheet1'!$L$16"}</definedName>
    <definedName name="Yenthanh2" hidden="1">{"'Sheet1'!$L$16"}</definedName>
    <definedName name="yerua5" localSheetId="0">#REF!</definedName>
    <definedName name="yerua5" localSheetId="1">#REF!</definedName>
    <definedName name="yerua5">#REF!</definedName>
    <definedName name="yeu" localSheetId="0" hidden="1">{"'Sheet1'!$L$16"}</definedName>
    <definedName name="yeu" localSheetId="1" hidden="1">{"'Sheet1'!$L$16"}</definedName>
    <definedName name="yeu" localSheetId="7" hidden="1">{"'Sheet1'!$L$16"}</definedName>
    <definedName name="yeu" localSheetId="8" hidden="1">{"'Sheet1'!$L$16"}</definedName>
    <definedName name="yeu" localSheetId="11" hidden="1">{"'Sheet1'!$L$16"}</definedName>
    <definedName name="yeu" localSheetId="14" hidden="1">{"'Sheet1'!$L$16"}</definedName>
    <definedName name="yeu" localSheetId="15" hidden="1">{"'Sheet1'!$L$16"}</definedName>
    <definedName name="yeu" localSheetId="16" hidden="1">{"'Sheet1'!$L$16"}</definedName>
    <definedName name="yeu" localSheetId="17" hidden="1">{"'Sheet1'!$L$16"}</definedName>
    <definedName name="yeu" localSheetId="18" hidden="1">{"'Sheet1'!$L$16"}</definedName>
    <definedName name="yeu" localSheetId="19" hidden="1">{"'Sheet1'!$L$16"}</definedName>
    <definedName name="yeu" hidden="1">{"'Sheet1'!$L$16"}</definedName>
    <definedName name="yiuti" localSheetId="0" hidden="1">{"'Sheet1'!$L$16"}</definedName>
    <definedName name="yiuti" localSheetId="1" hidden="1">{"'Sheet1'!$L$16"}</definedName>
    <definedName name="yiuti" localSheetId="7" hidden="1">{"'Sheet1'!$L$16"}</definedName>
    <definedName name="yiuti" localSheetId="8" hidden="1">{"'Sheet1'!$L$16"}</definedName>
    <definedName name="yiuti" localSheetId="11" hidden="1">{"'Sheet1'!$L$16"}</definedName>
    <definedName name="yiuti" localSheetId="14" hidden="1">{"'Sheet1'!$L$16"}</definedName>
    <definedName name="yiuti" localSheetId="15" hidden="1">{"'Sheet1'!$L$16"}</definedName>
    <definedName name="yiuti" localSheetId="16" hidden="1">{"'Sheet1'!$L$16"}</definedName>
    <definedName name="yiuti" localSheetId="17" hidden="1">{"'Sheet1'!$L$16"}</definedName>
    <definedName name="yiuti" localSheetId="18" hidden="1">{"'Sheet1'!$L$16"}</definedName>
    <definedName name="yiuti" localSheetId="19" hidden="1">{"'Sheet1'!$L$16"}</definedName>
    <definedName name="yiuti" hidden="1">{"'Sheet1'!$L$16"}</definedName>
    <definedName name="YMAX" localSheetId="0">#REF!</definedName>
    <definedName name="YMAX" localSheetId="1">#REF!</definedName>
    <definedName name="YMAX">#REF!</definedName>
    <definedName name="YMIN" localSheetId="0">#REF!</definedName>
    <definedName name="YMIN" localSheetId="1">#REF!</definedName>
    <definedName name="YMIN">#REF!</definedName>
    <definedName name="yo" localSheetId="0">#REF!</definedName>
    <definedName name="yo" localSheetId="1">#REF!</definedName>
    <definedName name="yo">#REF!</definedName>
    <definedName name="Yt" localSheetId="0">#REF!</definedName>
    <definedName name="Yt" localSheetId="1">#REF!</definedName>
    <definedName name="Yt">#REF!</definedName>
    <definedName name="ytd" localSheetId="0">#REF!</definedName>
    <definedName name="ytd" localSheetId="1">#REF!</definedName>
    <definedName name="ytd">#REF!</definedName>
    <definedName name="ytri" localSheetId="0" hidden="1">{"'Sheet1'!$L$16"}</definedName>
    <definedName name="ytri" localSheetId="1" hidden="1">{"'Sheet1'!$L$16"}</definedName>
    <definedName name="ytri" localSheetId="7" hidden="1">{"'Sheet1'!$L$16"}</definedName>
    <definedName name="ytri" localSheetId="8" hidden="1">{"'Sheet1'!$L$16"}</definedName>
    <definedName name="ytri" localSheetId="11" hidden="1">{"'Sheet1'!$L$16"}</definedName>
    <definedName name="ytri" localSheetId="14" hidden="1">{"'Sheet1'!$L$16"}</definedName>
    <definedName name="ytri" localSheetId="15" hidden="1">{"'Sheet1'!$L$16"}</definedName>
    <definedName name="ytri" localSheetId="16" hidden="1">{"'Sheet1'!$L$16"}</definedName>
    <definedName name="ytri" localSheetId="17" hidden="1">{"'Sheet1'!$L$16"}</definedName>
    <definedName name="ytri" localSheetId="18" hidden="1">{"'Sheet1'!$L$16"}</definedName>
    <definedName name="ytri" localSheetId="19" hidden="1">{"'Sheet1'!$L$16"}</definedName>
    <definedName name="ytri" hidden="1">{"'Sheet1'!$L$16"}</definedName>
    <definedName name="ytru" localSheetId="0" hidden="1">{"'Sheet1'!$L$16"}</definedName>
    <definedName name="ytru" localSheetId="1" hidden="1">{"'Sheet1'!$L$16"}</definedName>
    <definedName name="ytru" localSheetId="7" hidden="1">{"'Sheet1'!$L$16"}</definedName>
    <definedName name="ytru" localSheetId="8" hidden="1">{"'Sheet1'!$L$16"}</definedName>
    <definedName name="ytru" localSheetId="11" hidden="1">{"'Sheet1'!$L$16"}</definedName>
    <definedName name="ytru" localSheetId="14" hidden="1">{"'Sheet1'!$L$16"}</definedName>
    <definedName name="ytru" localSheetId="15" hidden="1">{"'Sheet1'!$L$16"}</definedName>
    <definedName name="ytru" localSheetId="16" hidden="1">{"'Sheet1'!$L$16"}</definedName>
    <definedName name="ytru" localSheetId="17" hidden="1">{"'Sheet1'!$L$16"}</definedName>
    <definedName name="ytru" localSheetId="18" hidden="1">{"'Sheet1'!$L$16"}</definedName>
    <definedName name="ytru" localSheetId="19" hidden="1">{"'Sheet1'!$L$16"}</definedName>
    <definedName name="ytru" hidden="1">{"'Sheet1'!$L$16"}</definedName>
    <definedName name="z" localSheetId="0">#REF!</definedName>
    <definedName name="z" localSheetId="1">#REF!</definedName>
    <definedName name="z">#REF!</definedName>
    <definedName name="Z_dh" localSheetId="0">#REF!</definedName>
    <definedName name="Z_dh" localSheetId="1">#REF!</definedName>
    <definedName name="Z_dh">#REF!</definedName>
    <definedName name="zbot" localSheetId="0">#REF!</definedName>
    <definedName name="zbot" localSheetId="1">#REF!</definedName>
    <definedName name="zbot">#REF!</definedName>
    <definedName name="zcg" localSheetId="0" hidden="1">{"'Sheet1'!$L$16"}</definedName>
    <definedName name="zcg" localSheetId="1" hidden="1">{"'Sheet1'!$L$16"}</definedName>
    <definedName name="zcg" localSheetId="7" hidden="1">{"'Sheet1'!$L$16"}</definedName>
    <definedName name="zcg" localSheetId="8" hidden="1">{"'Sheet1'!$L$16"}</definedName>
    <definedName name="zcg" localSheetId="11" hidden="1">{"'Sheet1'!$L$16"}</definedName>
    <definedName name="zcg" localSheetId="14" hidden="1">{"'Sheet1'!$L$16"}</definedName>
    <definedName name="zcg" localSheetId="15" hidden="1">{"'Sheet1'!$L$16"}</definedName>
    <definedName name="zcg" localSheetId="16" hidden="1">{"'Sheet1'!$L$16"}</definedName>
    <definedName name="zcg" localSheetId="17" hidden="1">{"'Sheet1'!$L$16"}</definedName>
    <definedName name="zcg" localSheetId="18" hidden="1">{"'Sheet1'!$L$16"}</definedName>
    <definedName name="zcg" localSheetId="19" hidden="1">{"'Sheet1'!$L$16"}</definedName>
    <definedName name="zcg" hidden="1">{"'Sheet1'!$L$16"}</definedName>
    <definedName name="zcgxf" localSheetId="0" hidden="1">{"'Sheet1'!$L$16"}</definedName>
    <definedName name="zcgxf" localSheetId="1" hidden="1">{"'Sheet1'!$L$16"}</definedName>
    <definedName name="zcgxf" localSheetId="7" hidden="1">{"'Sheet1'!$L$16"}</definedName>
    <definedName name="zcgxf" localSheetId="8" hidden="1">{"'Sheet1'!$L$16"}</definedName>
    <definedName name="zcgxf" localSheetId="11" hidden="1">{"'Sheet1'!$L$16"}</definedName>
    <definedName name="zcgxf" localSheetId="14" hidden="1">{"'Sheet1'!$L$16"}</definedName>
    <definedName name="zcgxf" localSheetId="15" hidden="1">{"'Sheet1'!$L$16"}</definedName>
    <definedName name="zcgxf" localSheetId="16" hidden="1">{"'Sheet1'!$L$16"}</definedName>
    <definedName name="zcgxf" localSheetId="17" hidden="1">{"'Sheet1'!$L$16"}</definedName>
    <definedName name="zcgxf" localSheetId="18" hidden="1">{"'Sheet1'!$L$16"}</definedName>
    <definedName name="zcgxf" localSheetId="19" hidden="1">{"'Sheet1'!$L$16"}</definedName>
    <definedName name="zcgxf" hidden="1">{"'Sheet1'!$L$16"}</definedName>
    <definedName name="Zip" localSheetId="0">#REF!</definedName>
    <definedName name="Zip" localSheetId="1">#REF!</definedName>
    <definedName name="Zip">#REF!</definedName>
    <definedName name="zl" localSheetId="0">#REF!</definedName>
    <definedName name="zl" localSheetId="1">#REF!</definedName>
    <definedName name="zl">#REF!</definedName>
    <definedName name="zt" localSheetId="0">#REF!</definedName>
    <definedName name="zt" localSheetId="1">#REF!</definedName>
    <definedName name="zt">#REF!</definedName>
    <definedName name="ztop" localSheetId="0">#REF!</definedName>
    <definedName name="ztop" localSheetId="1">#REF!</definedName>
    <definedName name="ztop">#REF!</definedName>
    <definedName name="Zw" localSheetId="0">#REF!</definedName>
    <definedName name="Zw" localSheetId="1">#REF!</definedName>
    <definedName name="Zw">#REF!</definedName>
    <definedName name="ZXD" localSheetId="0">#REF!</definedName>
    <definedName name="ZXD" localSheetId="1">#REF!</definedName>
    <definedName name="ZXD">#REF!</definedName>
    <definedName name="Zxl" localSheetId="0">#REF!</definedName>
    <definedName name="Zxl" localSheetId="1">#REF!</definedName>
    <definedName name="Zxl">#REF!</definedName>
    <definedName name="ZYX" localSheetId="0">#REF!</definedName>
    <definedName name="ZYX" localSheetId="1">#REF!</definedName>
    <definedName name="ZYX">#REF!</definedName>
    <definedName name="ZZZ" localSheetId="0">#REF!</definedName>
    <definedName name="ZZZ" localSheetId="1">#REF!</definedName>
    <definedName name="ZZZ">#REF!</definedName>
    <definedName name="전" localSheetId="0">#REF!</definedName>
    <definedName name="전" localSheetId="1">#REF!</definedName>
    <definedName name="전">#REF!</definedName>
    <definedName name="주택사업본부" localSheetId="0">#REF!</definedName>
    <definedName name="주택사업본부" localSheetId="1">#REF!</definedName>
    <definedName name="주택사업본부">#REF!</definedName>
    <definedName name="철구사업본부" localSheetId="0">#REF!</definedName>
    <definedName name="철구사업본부" localSheetId="1">#REF!</definedName>
    <definedName name="철구사업본부">#REF!</definedName>
    <definedName name="템플리트모듈1" localSheetId="0">BlankMacro1</definedName>
    <definedName name="템플리트모듈1" localSheetId="1">BlankMacro1</definedName>
    <definedName name="템플리트모듈1" localSheetId="11">BlankMacro1</definedName>
    <definedName name="템플리트모듈1" localSheetId="14">BlankMacro1</definedName>
    <definedName name="템플리트모듈1" localSheetId="19">BlankMacro1</definedName>
    <definedName name="템플리트모듈1">BlankMacro1</definedName>
    <definedName name="템플리트모듈2" localSheetId="0">BlankMacro1</definedName>
    <definedName name="템플리트모듈2" localSheetId="1">BlankMacro1</definedName>
    <definedName name="템플리트모듈2" localSheetId="11">BlankMacro1</definedName>
    <definedName name="템플리트모듈2" localSheetId="14">BlankMacro1</definedName>
    <definedName name="템플리트모듈2" localSheetId="19">BlankMacro1</definedName>
    <definedName name="템플리트모듈2">BlankMacro1</definedName>
    <definedName name="템플리트모듈3" localSheetId="0">BlankMacro1</definedName>
    <definedName name="템플리트모듈3" localSheetId="1">BlankMacro1</definedName>
    <definedName name="템플리트모듈3" localSheetId="11">BlankMacro1</definedName>
    <definedName name="템플리트모듈3" localSheetId="14">BlankMacro1</definedName>
    <definedName name="템플리트모듈3" localSheetId="19">BlankMacro1</definedName>
    <definedName name="템플리트모듈3">BlankMacro1</definedName>
    <definedName name="템플리트모듈4" localSheetId="0">BlankMacro1</definedName>
    <definedName name="템플리트모듈4" localSheetId="1">BlankMacro1</definedName>
    <definedName name="템플리트모듈4" localSheetId="11">BlankMacro1</definedName>
    <definedName name="템플리트모듈4" localSheetId="14">BlankMacro1</definedName>
    <definedName name="템플리트모듈4" localSheetId="19">BlankMacro1</definedName>
    <definedName name="템플리트모듈4">BlankMacro1</definedName>
    <definedName name="템플리트모듈5" localSheetId="0">BlankMacro1</definedName>
    <definedName name="템플리트모듈5" localSheetId="1">BlankMacro1</definedName>
    <definedName name="템플리트모듈5" localSheetId="11">BlankMacro1</definedName>
    <definedName name="템플리트모듈5" localSheetId="14">BlankMacro1</definedName>
    <definedName name="템플리트모듈5" localSheetId="19">BlankMacro1</definedName>
    <definedName name="템플리트모듈5">BlankMacro1</definedName>
    <definedName name="템플리트모듈6" localSheetId="0">BlankMacro1</definedName>
    <definedName name="템플리트모듈6" localSheetId="1">BlankMacro1</definedName>
    <definedName name="템플리트모듈6" localSheetId="11">BlankMacro1</definedName>
    <definedName name="템플리트모듈6" localSheetId="14">BlankMacro1</definedName>
    <definedName name="템플리트모듈6" localSheetId="19">BlankMacro1</definedName>
    <definedName name="템플리트모듈6">BlankMacro1</definedName>
    <definedName name="피팅" localSheetId="0">BlankMacro1</definedName>
    <definedName name="피팅" localSheetId="1">BlankMacro1</definedName>
    <definedName name="피팅" localSheetId="11">BlankMacro1</definedName>
    <definedName name="피팅" localSheetId="14">BlankMacro1</definedName>
    <definedName name="피팅" localSheetId="19">BlankMacro1</definedName>
    <definedName name="피팅">BlankMacro1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 i="48" l="1"/>
  <c r="F64" i="48"/>
  <c r="G64" i="48"/>
  <c r="H64" i="48"/>
  <c r="K9" i="48" l="1"/>
  <c r="J9" i="48"/>
  <c r="I9" i="48"/>
  <c r="J7" i="53"/>
  <c r="H7" i="53"/>
  <c r="F52" i="53"/>
  <c r="F51" i="53"/>
  <c r="F50" i="53"/>
  <c r="F49" i="53"/>
  <c r="F47" i="53" s="1"/>
  <c r="F48" i="53"/>
  <c r="E47" i="53"/>
  <c r="D47" i="53"/>
  <c r="D7" i="53" s="1"/>
  <c r="C47" i="53"/>
  <c r="F46" i="53"/>
  <c r="F45" i="53"/>
  <c r="F43" i="53"/>
  <c r="F42" i="53"/>
  <c r="F41" i="53"/>
  <c r="F40" i="53"/>
  <c r="F39" i="53"/>
  <c r="F38" i="53"/>
  <c r="F37" i="53"/>
  <c r="F36" i="53"/>
  <c r="F35" i="53"/>
  <c r="F34" i="53"/>
  <c r="F33" i="53"/>
  <c r="F32" i="53"/>
  <c r="F30" i="53"/>
  <c r="F29" i="53"/>
  <c r="F28" i="53"/>
  <c r="F27" i="53"/>
  <c r="F31" i="53" s="1"/>
  <c r="F26" i="53"/>
  <c r="F25" i="53"/>
  <c r="F24" i="53"/>
  <c r="F23" i="53"/>
  <c r="F22" i="53"/>
  <c r="F21" i="53"/>
  <c r="F20" i="53"/>
  <c r="F19" i="53"/>
  <c r="F18" i="53"/>
  <c r="F17" i="53"/>
  <c r="F16" i="53"/>
  <c r="F15" i="53"/>
  <c r="F14" i="53"/>
  <c r="F13" i="53"/>
  <c r="F12" i="53"/>
  <c r="F11" i="53"/>
  <c r="F10" i="53"/>
  <c r="F9" i="53"/>
  <c r="F8" i="53" s="1"/>
  <c r="F7" i="53" s="1"/>
  <c r="E8" i="53"/>
  <c r="E7" i="53" s="1"/>
  <c r="D8" i="53"/>
  <c r="C8" i="53"/>
  <c r="C7" i="53"/>
  <c r="A3" i="2" l="1"/>
  <c r="A3" i="48"/>
  <c r="A2" i="58"/>
  <c r="F12" i="64"/>
  <c r="H12" i="64" s="1"/>
  <c r="F11" i="64"/>
  <c r="F9" i="64" s="1"/>
  <c r="F10" i="64"/>
  <c r="H10" i="64" s="1"/>
  <c r="I9" i="64"/>
  <c r="G9" i="64"/>
  <c r="E9" i="64"/>
  <c r="I8" i="64"/>
  <c r="I7" i="64" s="1"/>
  <c r="G8" i="64"/>
  <c r="F8" i="64"/>
  <c r="F7" i="64" s="1"/>
  <c r="E8" i="64"/>
  <c r="E7" i="64" s="1"/>
  <c r="G7" i="64"/>
  <c r="U10" i="63"/>
  <c r="T10" i="63"/>
  <c r="T9" i="63" s="1"/>
  <c r="S10" i="63"/>
  <c r="R10" i="63"/>
  <c r="Q10" i="63"/>
  <c r="P10" i="63"/>
  <c r="O10" i="63"/>
  <c r="N10" i="63"/>
  <c r="M10" i="63"/>
  <c r="L10" i="63"/>
  <c r="K10" i="63"/>
  <c r="J10" i="63"/>
  <c r="U9" i="63"/>
  <c r="S9" i="63"/>
  <c r="R9" i="63"/>
  <c r="Q9" i="63"/>
  <c r="P9" i="63"/>
  <c r="O9" i="63"/>
  <c r="N9" i="63"/>
  <c r="M9" i="63"/>
  <c r="L9" i="63"/>
  <c r="K9" i="63"/>
  <c r="J9" i="63"/>
  <c r="AM81" i="62"/>
  <c r="AL81" i="62"/>
  <c r="AF80" i="62"/>
  <c r="AE80" i="62"/>
  <c r="AD80" i="62"/>
  <c r="AC80" i="62"/>
  <c r="AB80" i="62"/>
  <c r="AA80" i="62"/>
  <c r="Z80" i="62"/>
  <c r="Y80" i="62"/>
  <c r="X80" i="62"/>
  <c r="AL80" i="62" s="1"/>
  <c r="AM80" i="62" s="1"/>
  <c r="W80" i="62"/>
  <c r="V80" i="62"/>
  <c r="U80" i="62"/>
  <c r="T80" i="62"/>
  <c r="S80" i="62"/>
  <c r="R80" i="62"/>
  <c r="Q80" i="62"/>
  <c r="P80" i="62"/>
  <c r="O80" i="62"/>
  <c r="N80" i="62"/>
  <c r="AL79" i="62"/>
  <c r="AM79" i="62" s="1"/>
  <c r="Z79" i="62"/>
  <c r="AL78" i="62"/>
  <c r="AM78" i="62" s="1"/>
  <c r="AM77" i="62"/>
  <c r="AL77" i="62"/>
  <c r="AL76" i="62"/>
  <c r="AM76" i="62" s="1"/>
  <c r="Z76" i="62"/>
  <c r="AL75" i="62"/>
  <c r="AM75" i="62" s="1"/>
  <c r="AL74" i="62"/>
  <c r="AM74" i="62" s="1"/>
  <c r="Z74" i="62"/>
  <c r="AL73" i="62"/>
  <c r="AM73" i="62" s="1"/>
  <c r="AM72" i="62"/>
  <c r="AL72" i="62"/>
  <c r="Z71" i="62"/>
  <c r="AL71" i="62" s="1"/>
  <c r="AM71" i="62" s="1"/>
  <c r="AE70" i="62"/>
  <c r="AE69" i="62" s="1"/>
  <c r="AD70" i="62"/>
  <c r="AD69" i="62" s="1"/>
  <c r="AD25" i="62" s="1"/>
  <c r="AC70" i="62"/>
  <c r="AB70" i="62"/>
  <c r="AA70" i="62"/>
  <c r="AA69" i="62" s="1"/>
  <c r="AA25" i="62" s="1"/>
  <c r="AA10" i="62" s="1"/>
  <c r="Z70" i="62"/>
  <c r="Z69" i="62" s="1"/>
  <c r="Y70" i="62"/>
  <c r="X70" i="62"/>
  <c r="W70" i="62"/>
  <c r="V70" i="62"/>
  <c r="V69" i="62" s="1"/>
  <c r="V25" i="62" s="1"/>
  <c r="U70" i="62"/>
  <c r="T70" i="62"/>
  <c r="S70" i="62"/>
  <c r="R70" i="62"/>
  <c r="R69" i="62" s="1"/>
  <c r="Q70" i="62"/>
  <c r="Q69" i="62" s="1"/>
  <c r="P70" i="62"/>
  <c r="O70" i="62"/>
  <c r="O69" i="62" s="1"/>
  <c r="N70" i="62"/>
  <c r="N69" i="62" s="1"/>
  <c r="N25" i="62" s="1"/>
  <c r="AF69" i="62"/>
  <c r="AC69" i="62"/>
  <c r="AB69" i="62"/>
  <c r="Y69" i="62"/>
  <c r="X69" i="62"/>
  <c r="W69" i="62"/>
  <c r="AL69" i="62" s="1"/>
  <c r="U69" i="62"/>
  <c r="T69" i="62"/>
  <c r="S69" i="62"/>
  <c r="P69" i="62"/>
  <c r="AL68" i="62"/>
  <c r="AM68" i="62" s="1"/>
  <c r="AM67" i="62"/>
  <c r="AL67" i="62"/>
  <c r="AE66" i="62"/>
  <c r="AD66" i="62"/>
  <c r="AC66" i="62"/>
  <c r="AB66" i="62"/>
  <c r="AA66" i="62"/>
  <c r="Z66" i="62"/>
  <c r="Y66" i="62"/>
  <c r="X66" i="62"/>
  <c r="W66" i="62"/>
  <c r="AL66" i="62" s="1"/>
  <c r="AM66" i="62" s="1"/>
  <c r="V66" i="62"/>
  <c r="U66" i="62"/>
  <c r="T66" i="62"/>
  <c r="S66" i="62"/>
  <c r="R66" i="62"/>
  <c r="Q66" i="62"/>
  <c r="P66" i="62"/>
  <c r="O66" i="62"/>
  <c r="N66" i="62"/>
  <c r="AL65" i="62"/>
  <c r="AM65" i="62" s="1"/>
  <c r="AM64" i="62"/>
  <c r="AL64" i="62"/>
  <c r="AL63" i="62"/>
  <c r="AM63" i="62" s="1"/>
  <c r="AM62" i="62"/>
  <c r="AL62" i="62"/>
  <c r="AL61" i="62"/>
  <c r="AM61" i="62" s="1"/>
  <c r="AM60" i="62"/>
  <c r="AF60" i="62"/>
  <c r="AE60" i="62"/>
  <c r="AD60" i="62"/>
  <c r="AC60" i="62"/>
  <c r="AB60" i="62"/>
  <c r="AA60" i="62"/>
  <c r="Z60" i="62"/>
  <c r="Y60" i="62"/>
  <c r="X60" i="62"/>
  <c r="W60" i="62"/>
  <c r="AL60" i="62" s="1"/>
  <c r="V60" i="62"/>
  <c r="U60" i="62"/>
  <c r="T60" i="62"/>
  <c r="S60" i="62"/>
  <c r="R60" i="62"/>
  <c r="Q60" i="62"/>
  <c r="P60" i="62"/>
  <c r="O60" i="62"/>
  <c r="N60" i="62"/>
  <c r="AM59" i="62"/>
  <c r="AL59" i="62"/>
  <c r="AL58" i="62"/>
  <c r="AM58" i="62" s="1"/>
  <c r="AM57" i="62"/>
  <c r="AL57" i="62"/>
  <c r="AL56" i="62"/>
  <c r="AM56" i="62" s="1"/>
  <c r="AF55" i="62"/>
  <c r="AE55" i="62"/>
  <c r="AD55" i="62"/>
  <c r="AC55" i="62"/>
  <c r="AB55" i="62"/>
  <c r="AA55" i="62"/>
  <c r="Z55" i="62"/>
  <c r="Y55" i="62"/>
  <c r="X55" i="62"/>
  <c r="W55" i="62"/>
  <c r="AL55" i="62" s="1"/>
  <c r="AM55" i="62" s="1"/>
  <c r="V55" i="62"/>
  <c r="U55" i="62"/>
  <c r="T55" i="62"/>
  <c r="S55" i="62"/>
  <c r="R55" i="62"/>
  <c r="Q55" i="62"/>
  <c r="P55" i="62"/>
  <c r="O55" i="62"/>
  <c r="N55" i="62"/>
  <c r="AL54" i="62"/>
  <c r="AM54" i="62" s="1"/>
  <c r="AM53" i="62"/>
  <c r="AL53" i="62"/>
  <c r="Z53" i="62"/>
  <c r="AL52" i="62"/>
  <c r="AM52" i="62" s="1"/>
  <c r="AF51" i="62"/>
  <c r="AF35" i="62" s="1"/>
  <c r="AE51" i="62"/>
  <c r="AD51" i="62"/>
  <c r="AC51" i="62"/>
  <c r="AB51" i="62"/>
  <c r="AB35" i="62" s="1"/>
  <c r="AB25" i="62" s="1"/>
  <c r="AB10" i="62" s="1"/>
  <c r="AA51" i="62"/>
  <c r="Z51" i="62"/>
  <c r="Y51" i="62"/>
  <c r="X51" i="62"/>
  <c r="X35" i="62" s="1"/>
  <c r="X25" i="62" s="1"/>
  <c r="X10" i="62" s="1"/>
  <c r="W51" i="62"/>
  <c r="V51" i="62"/>
  <c r="U51" i="62"/>
  <c r="T51" i="62"/>
  <c r="T35" i="62" s="1"/>
  <c r="T25" i="62" s="1"/>
  <c r="T10" i="62" s="1"/>
  <c r="S51" i="62"/>
  <c r="R51" i="62"/>
  <c r="Q51" i="62"/>
  <c r="P51" i="62"/>
  <c r="P35" i="62" s="1"/>
  <c r="P25" i="62" s="1"/>
  <c r="P10" i="62" s="1"/>
  <c r="O51" i="62"/>
  <c r="N51" i="62"/>
  <c r="Z50" i="62"/>
  <c r="AL50" i="62" s="1"/>
  <c r="AM50" i="62" s="1"/>
  <c r="AM49" i="62"/>
  <c r="AL49" i="62"/>
  <c r="AE48" i="62"/>
  <c r="AD48" i="62"/>
  <c r="AC48" i="62"/>
  <c r="AB48" i="62"/>
  <c r="AA48" i="62"/>
  <c r="Z48" i="62"/>
  <c r="Y48" i="62"/>
  <c r="X48" i="62"/>
  <c r="AL48" i="62" s="1"/>
  <c r="AM48" i="62" s="1"/>
  <c r="W48" i="62"/>
  <c r="V48" i="62"/>
  <c r="U48" i="62"/>
  <c r="T48" i="62"/>
  <c r="S48" i="62"/>
  <c r="R48" i="62"/>
  <c r="Q48" i="62"/>
  <c r="P48" i="62"/>
  <c r="O48" i="62"/>
  <c r="N48" i="62"/>
  <c r="AL47" i="62"/>
  <c r="AM47" i="62" s="1"/>
  <c r="AM46" i="62"/>
  <c r="AL46" i="62"/>
  <c r="AG45" i="62"/>
  <c r="AF45" i="62"/>
  <c r="AE45" i="62"/>
  <c r="AD45" i="62"/>
  <c r="AC45" i="62"/>
  <c r="AB45" i="62"/>
  <c r="AA45" i="62"/>
  <c r="Z45" i="62"/>
  <c r="AL45" i="62" s="1"/>
  <c r="AM45" i="62" s="1"/>
  <c r="Y45" i="62"/>
  <c r="X45" i="62"/>
  <c r="W45" i="62"/>
  <c r="V45" i="62"/>
  <c r="U45" i="62"/>
  <c r="T45" i="62"/>
  <c r="S45" i="62"/>
  <c r="R45" i="62"/>
  <c r="Q45" i="62"/>
  <c r="P45" i="62"/>
  <c r="O45" i="62"/>
  <c r="N45" i="62"/>
  <c r="AM44" i="62"/>
  <c r="AL44" i="62"/>
  <c r="AL43" i="62"/>
  <c r="AM43" i="62" s="1"/>
  <c r="AG42" i="62"/>
  <c r="AF42" i="62"/>
  <c r="AE42" i="62"/>
  <c r="AD42" i="62"/>
  <c r="AC42" i="62"/>
  <c r="AB42" i="62"/>
  <c r="AA42" i="62"/>
  <c r="Z42" i="62"/>
  <c r="Y42" i="62"/>
  <c r="X42" i="62"/>
  <c r="W42" i="62"/>
  <c r="AL42" i="62" s="1"/>
  <c r="AM42" i="62" s="1"/>
  <c r="V42" i="62"/>
  <c r="U42" i="62"/>
  <c r="T42" i="62"/>
  <c r="S42" i="62"/>
  <c r="R42" i="62"/>
  <c r="Q42" i="62"/>
  <c r="P42" i="62"/>
  <c r="O42" i="62"/>
  <c r="N42" i="62"/>
  <c r="AM41" i="62"/>
  <c r="AL41" i="62"/>
  <c r="AK41" i="62"/>
  <c r="AL40" i="62"/>
  <c r="AM40" i="62" s="1"/>
  <c r="AE39" i="62"/>
  <c r="AD39" i="62"/>
  <c r="AD35" i="62" s="1"/>
  <c r="AC39" i="62"/>
  <c r="AC35" i="62" s="1"/>
  <c r="AC25" i="62" s="1"/>
  <c r="AC10" i="62" s="1"/>
  <c r="AB39" i="62"/>
  <c r="AA39" i="62"/>
  <c r="Z39" i="62"/>
  <c r="Z35" i="62" s="1"/>
  <c r="Z25" i="62" s="1"/>
  <c r="Z10" i="62" s="1"/>
  <c r="Y39" i="62"/>
  <c r="Y35" i="62" s="1"/>
  <c r="Y25" i="62" s="1"/>
  <c r="Y10" i="62" s="1"/>
  <c r="X39" i="62"/>
  <c r="W39" i="62"/>
  <c r="V39" i="62"/>
  <c r="V35" i="62" s="1"/>
  <c r="U39" i="62"/>
  <c r="U35" i="62" s="1"/>
  <c r="U25" i="62" s="1"/>
  <c r="U10" i="62" s="1"/>
  <c r="T39" i="62"/>
  <c r="S39" i="62"/>
  <c r="R39" i="62"/>
  <c r="R35" i="62" s="1"/>
  <c r="R25" i="62" s="1"/>
  <c r="R10" i="62" s="1"/>
  <c r="Q39" i="62"/>
  <c r="Q35" i="62" s="1"/>
  <c r="Q25" i="62" s="1"/>
  <c r="Q10" i="62" s="1"/>
  <c r="P39" i="62"/>
  <c r="O39" i="62"/>
  <c r="N39" i="62"/>
  <c r="N35" i="62" s="1"/>
  <c r="AM38" i="62"/>
  <c r="AL38" i="62"/>
  <c r="AL37" i="62"/>
  <c r="AM37" i="62" s="1"/>
  <c r="AM36" i="62"/>
  <c r="AF36" i="62"/>
  <c r="AE36" i="62"/>
  <c r="AD36" i="62"/>
  <c r="AC36" i="62"/>
  <c r="AB36" i="62"/>
  <c r="AA36" i="62"/>
  <c r="Z36" i="62"/>
  <c r="Y36" i="62"/>
  <c r="X36" i="62"/>
  <c r="W36" i="62"/>
  <c r="AL36" i="62" s="1"/>
  <c r="V36" i="62"/>
  <c r="U36" i="62"/>
  <c r="T36" i="62"/>
  <c r="S36" i="62"/>
  <c r="R36" i="62"/>
  <c r="Q36" i="62"/>
  <c r="P36" i="62"/>
  <c r="O36" i="62"/>
  <c r="N36" i="62"/>
  <c r="AE35" i="62"/>
  <c r="AE25" i="62" s="1"/>
  <c r="AA35" i="62"/>
  <c r="W35" i="62"/>
  <c r="S35" i="62"/>
  <c r="O35" i="62"/>
  <c r="O25" i="62" s="1"/>
  <c r="O10" i="62" s="1"/>
  <c r="AL34" i="62"/>
  <c r="AM34" i="62" s="1"/>
  <c r="AM33" i="62"/>
  <c r="AL33" i="62"/>
  <c r="AF32" i="62"/>
  <c r="AE32" i="62"/>
  <c r="AD32" i="62"/>
  <c r="AC32" i="62"/>
  <c r="AB32" i="62"/>
  <c r="AA32" i="62"/>
  <c r="Z32" i="62"/>
  <c r="Y32" i="62"/>
  <c r="AL32" i="62" s="1"/>
  <c r="AM32" i="62" s="1"/>
  <c r="X32" i="62"/>
  <c r="W32" i="62"/>
  <c r="V32" i="62"/>
  <c r="U32" i="62"/>
  <c r="T32" i="62"/>
  <c r="S32" i="62"/>
  <c r="R32" i="62"/>
  <c r="Q32" i="62"/>
  <c r="P32" i="62"/>
  <c r="O32" i="62"/>
  <c r="N32" i="62"/>
  <c r="AM31" i="62"/>
  <c r="AL31" i="62"/>
  <c r="AM30" i="62"/>
  <c r="AL30" i="62"/>
  <c r="AM29" i="62"/>
  <c r="AL29" i="62"/>
  <c r="AM28" i="62"/>
  <c r="AL28" i="62"/>
  <c r="AE27" i="62"/>
  <c r="AD27" i="62"/>
  <c r="AC27" i="62"/>
  <c r="AB27" i="62"/>
  <c r="AA27" i="62"/>
  <c r="Z27" i="62"/>
  <c r="Y27" i="62"/>
  <c r="X27" i="62"/>
  <c r="AL27" i="62" s="1"/>
  <c r="AM27" i="62" s="1"/>
  <c r="W27" i="62"/>
  <c r="V27" i="62"/>
  <c r="U27" i="62"/>
  <c r="T27" i="62"/>
  <c r="S27" i="62"/>
  <c r="R27" i="62"/>
  <c r="Q27" i="62"/>
  <c r="P27" i="62"/>
  <c r="O27" i="62"/>
  <c r="N27" i="62"/>
  <c r="AF26" i="62"/>
  <c r="AE26" i="62"/>
  <c r="AD26" i="62"/>
  <c r="AC26" i="62"/>
  <c r="AB26" i="62"/>
  <c r="AA26" i="62"/>
  <c r="Z26" i="62"/>
  <c r="Y26" i="62"/>
  <c r="AL26" i="62" s="1"/>
  <c r="AM26" i="62" s="1"/>
  <c r="X26" i="62"/>
  <c r="W26" i="62"/>
  <c r="V26" i="62"/>
  <c r="U26" i="62"/>
  <c r="T26" i="62"/>
  <c r="S26" i="62"/>
  <c r="R26" i="62"/>
  <c r="Q26" i="62"/>
  <c r="P26" i="62"/>
  <c r="O26" i="62"/>
  <c r="N26" i="62"/>
  <c r="S25" i="62"/>
  <c r="S10" i="62" s="1"/>
  <c r="AM24" i="62"/>
  <c r="AL24" i="62"/>
  <c r="AL23" i="62"/>
  <c r="AM23" i="62" s="1"/>
  <c r="AM22" i="62"/>
  <c r="AL22" i="62"/>
  <c r="AL21" i="62"/>
  <c r="AM21" i="62" s="1"/>
  <c r="AM20" i="62"/>
  <c r="AL20" i="62"/>
  <c r="AL19" i="62"/>
  <c r="AM19" i="62" s="1"/>
  <c r="AM18" i="62"/>
  <c r="AL18" i="62"/>
  <c r="AL17" i="62"/>
  <c r="AM17" i="62" s="1"/>
  <c r="AM16" i="62"/>
  <c r="AL16" i="62"/>
  <c r="AL15" i="62"/>
  <c r="AM15" i="62" s="1"/>
  <c r="AM14" i="62"/>
  <c r="AL14" i="62"/>
  <c r="AL13" i="62"/>
  <c r="AM13" i="62" s="1"/>
  <c r="AM12" i="62"/>
  <c r="AL12" i="62"/>
  <c r="AG11" i="62"/>
  <c r="AF11" i="62"/>
  <c r="AE11" i="62"/>
  <c r="AD11" i="62"/>
  <c r="AD10" i="62" s="1"/>
  <c r="AC11" i="62"/>
  <c r="AB11" i="62"/>
  <c r="AA11" i="62"/>
  <c r="Z11" i="62"/>
  <c r="AL11" i="62" s="1"/>
  <c r="AM11" i="62" s="1"/>
  <c r="Y11" i="62"/>
  <c r="X11" i="62"/>
  <c r="W11" i="62"/>
  <c r="V11" i="62"/>
  <c r="V10" i="62" s="1"/>
  <c r="U11" i="62"/>
  <c r="T11" i="62"/>
  <c r="S11" i="62"/>
  <c r="R11" i="62"/>
  <c r="Q11" i="62"/>
  <c r="P11" i="62"/>
  <c r="O11" i="62"/>
  <c r="N11" i="62"/>
  <c r="N10" i="62" s="1"/>
  <c r="AF10" i="62"/>
  <c r="U31" i="61"/>
  <c r="T31" i="61"/>
  <c r="Q31" i="61"/>
  <c r="T30" i="61"/>
  <c r="Q30" i="61"/>
  <c r="Q28" i="61" s="1"/>
  <c r="U29" i="61"/>
  <c r="T29" i="61"/>
  <c r="S28" i="61"/>
  <c r="R28" i="61"/>
  <c r="P28" i="61"/>
  <c r="O28" i="61"/>
  <c r="N28" i="61"/>
  <c r="M28" i="61"/>
  <c r="L28" i="61"/>
  <c r="T28" i="61" s="1"/>
  <c r="U28" i="61" s="1"/>
  <c r="K28" i="61"/>
  <c r="J28" i="61"/>
  <c r="I28" i="61"/>
  <c r="H28" i="61"/>
  <c r="G28" i="61"/>
  <c r="F28" i="61"/>
  <c r="E28" i="61"/>
  <c r="U27" i="61"/>
  <c r="T27" i="61"/>
  <c r="O27" i="61"/>
  <c r="T26" i="61"/>
  <c r="U26" i="61" s="1"/>
  <c r="R25" i="61"/>
  <c r="Q25" i="61"/>
  <c r="P25" i="61"/>
  <c r="O25" i="61"/>
  <c r="N25" i="61"/>
  <c r="M25" i="61"/>
  <c r="L25" i="61"/>
  <c r="T25" i="61" s="1"/>
  <c r="U25" i="61" s="1"/>
  <c r="K25" i="61"/>
  <c r="J25" i="61"/>
  <c r="I25" i="61"/>
  <c r="H25" i="61"/>
  <c r="G25" i="61"/>
  <c r="F25" i="61"/>
  <c r="E25" i="61"/>
  <c r="U24" i="61"/>
  <c r="T24" i="61"/>
  <c r="U23" i="61"/>
  <c r="T23" i="61"/>
  <c r="U22" i="61"/>
  <c r="T22" i="61"/>
  <c r="U21" i="61"/>
  <c r="T21" i="61"/>
  <c r="S20" i="61"/>
  <c r="S11" i="61" s="1"/>
  <c r="R20" i="61"/>
  <c r="Q20" i="61"/>
  <c r="P20" i="61"/>
  <c r="O20" i="61"/>
  <c r="N20" i="61"/>
  <c r="M20" i="61"/>
  <c r="L20" i="61"/>
  <c r="K20" i="61"/>
  <c r="K11" i="61" s="1"/>
  <c r="K10" i="61" s="1"/>
  <c r="J20" i="61"/>
  <c r="I20" i="61"/>
  <c r="H20" i="61"/>
  <c r="G20" i="61"/>
  <c r="F20" i="61"/>
  <c r="E20" i="61"/>
  <c r="O19" i="61"/>
  <c r="T19" i="61" s="1"/>
  <c r="U19" i="61" s="1"/>
  <c r="U18" i="61"/>
  <c r="T18" i="61"/>
  <c r="S17" i="61"/>
  <c r="R17" i="61"/>
  <c r="Q17" i="61"/>
  <c r="P17" i="61"/>
  <c r="O17" i="61"/>
  <c r="N17" i="61"/>
  <c r="M17" i="61"/>
  <c r="L17" i="61"/>
  <c r="T17" i="61" s="1"/>
  <c r="U17" i="61" s="1"/>
  <c r="K17" i="61"/>
  <c r="J17" i="61"/>
  <c r="I17" i="61"/>
  <c r="H17" i="61"/>
  <c r="G17" i="61"/>
  <c r="F17" i="61"/>
  <c r="E17" i="61"/>
  <c r="U16" i="61"/>
  <c r="T16" i="61"/>
  <c r="T15" i="61"/>
  <c r="U15" i="61" s="1"/>
  <c r="U14" i="61"/>
  <c r="T14" i="61"/>
  <c r="T13" i="61"/>
  <c r="U13" i="61" s="1"/>
  <c r="S12" i="61"/>
  <c r="R12" i="61"/>
  <c r="R11" i="61" s="1"/>
  <c r="R10" i="61" s="1"/>
  <c r="Q12" i="61"/>
  <c r="P12" i="61"/>
  <c r="O12" i="61"/>
  <c r="N12" i="61"/>
  <c r="M12" i="61"/>
  <c r="M11" i="61" s="1"/>
  <c r="M10" i="61" s="1"/>
  <c r="L12" i="61"/>
  <c r="K12" i="61"/>
  <c r="J12" i="61"/>
  <c r="J11" i="61" s="1"/>
  <c r="J10" i="61" s="1"/>
  <c r="I12" i="61"/>
  <c r="I11" i="61" s="1"/>
  <c r="I10" i="61" s="1"/>
  <c r="H12" i="61"/>
  <c r="G12" i="61"/>
  <c r="F12" i="61"/>
  <c r="E12" i="61"/>
  <c r="E11" i="61" s="1"/>
  <c r="E10" i="61" s="1"/>
  <c r="O11" i="61"/>
  <c r="O10" i="61" s="1"/>
  <c r="V9" i="61" s="1"/>
  <c r="N11" i="61"/>
  <c r="G11" i="61"/>
  <c r="F11" i="61"/>
  <c r="F10" i="61" s="1"/>
  <c r="N10" i="61"/>
  <c r="G10" i="61"/>
  <c r="W25" i="60"/>
  <c r="V25" i="60"/>
  <c r="P25" i="60"/>
  <c r="W24" i="60"/>
  <c r="V24" i="60"/>
  <c r="W23" i="60"/>
  <c r="V23" i="60"/>
  <c r="W22" i="60"/>
  <c r="V22" i="60"/>
  <c r="W21" i="60"/>
  <c r="V21" i="60"/>
  <c r="W20" i="60"/>
  <c r="V20" i="60"/>
  <c r="S19" i="60"/>
  <c r="R19" i="60"/>
  <c r="Q19" i="60"/>
  <c r="P19" i="60"/>
  <c r="O19" i="60"/>
  <c r="O11" i="60" s="1"/>
  <c r="O9" i="60" s="1"/>
  <c r="N19" i="60"/>
  <c r="N11" i="60" s="1"/>
  <c r="N9" i="60" s="1"/>
  <c r="M19" i="60"/>
  <c r="L19" i="60"/>
  <c r="K19" i="60"/>
  <c r="J19" i="60"/>
  <c r="I19" i="60"/>
  <c r="P18" i="60"/>
  <c r="V18" i="60" s="1"/>
  <c r="W18" i="60" s="1"/>
  <c r="W17" i="60"/>
  <c r="V17" i="60"/>
  <c r="T16" i="60"/>
  <c r="S16" i="60"/>
  <c r="R16" i="60"/>
  <c r="Q16" i="60"/>
  <c r="P16" i="60"/>
  <c r="O16" i="60"/>
  <c r="N16" i="60"/>
  <c r="M16" i="60"/>
  <c r="V16" i="60" s="1"/>
  <c r="W16" i="60" s="1"/>
  <c r="L16" i="60"/>
  <c r="K16" i="60"/>
  <c r="J16" i="60"/>
  <c r="I16" i="60"/>
  <c r="W15" i="60"/>
  <c r="V15" i="60"/>
  <c r="V14" i="60"/>
  <c r="W14" i="60" s="1"/>
  <c r="W13" i="60"/>
  <c r="V13" i="60"/>
  <c r="V12" i="60"/>
  <c r="W12" i="60" s="1"/>
  <c r="R11" i="60"/>
  <c r="Q11" i="60"/>
  <c r="P11" i="60"/>
  <c r="P9" i="60" s="1"/>
  <c r="M11" i="60"/>
  <c r="W10" i="60"/>
  <c r="V10" i="60"/>
  <c r="R9" i="60"/>
  <c r="V9" i="60" s="1"/>
  <c r="Q9" i="60"/>
  <c r="M9" i="60"/>
  <c r="K36" i="59"/>
  <c r="K35" i="59"/>
  <c r="K34" i="59" s="1"/>
  <c r="AB34" i="59"/>
  <c r="AB9" i="59" s="1"/>
  <c r="AA34" i="59"/>
  <c r="Z34" i="59"/>
  <c r="Y34" i="59"/>
  <c r="X34" i="59"/>
  <c r="W34" i="59"/>
  <c r="V34" i="59"/>
  <c r="U34" i="59"/>
  <c r="T34" i="59"/>
  <c r="S34" i="59"/>
  <c r="R34" i="59"/>
  <c r="Q34" i="59"/>
  <c r="P34" i="59"/>
  <c r="O34" i="59"/>
  <c r="N34" i="59"/>
  <c r="M34" i="59"/>
  <c r="L34" i="59"/>
  <c r="J34" i="59"/>
  <c r="I34" i="59"/>
  <c r="H34" i="59"/>
  <c r="J33" i="59"/>
  <c r="I33" i="59"/>
  <c r="Y31" i="59"/>
  <c r="L31" i="59"/>
  <c r="Y30" i="59"/>
  <c r="L30" i="59"/>
  <c r="Y29" i="59"/>
  <c r="L29" i="59"/>
  <c r="Y28" i="59"/>
  <c r="L28" i="59"/>
  <c r="Y27" i="59"/>
  <c r="Y26" i="59"/>
  <c r="Y25" i="59"/>
  <c r="Y24" i="59"/>
  <c r="P24" i="59"/>
  <c r="K24" i="59"/>
  <c r="J24" i="59" s="1"/>
  <c r="Y23" i="59"/>
  <c r="P23" i="59"/>
  <c r="K23" i="59"/>
  <c r="J23" i="59" s="1"/>
  <c r="Y22" i="59"/>
  <c r="Y21" i="59"/>
  <c r="J21" i="59"/>
  <c r="Y20" i="59"/>
  <c r="K20" i="59"/>
  <c r="J20" i="59"/>
  <c r="Y19" i="59"/>
  <c r="K19" i="59"/>
  <c r="J19" i="59"/>
  <c r="Y18" i="59"/>
  <c r="P18" i="59"/>
  <c r="K18" i="59"/>
  <c r="J18" i="59"/>
  <c r="Y17" i="59"/>
  <c r="P17" i="59"/>
  <c r="K17" i="59"/>
  <c r="J17" i="59"/>
  <c r="Y16" i="59"/>
  <c r="K16" i="59"/>
  <c r="J16" i="59" s="1"/>
  <c r="Y15" i="59"/>
  <c r="K15" i="59"/>
  <c r="Y14" i="59"/>
  <c r="AD13" i="59"/>
  <c r="Z13" i="59"/>
  <c r="Y13" i="59" s="1"/>
  <c r="P13" i="59"/>
  <c r="O13" i="59"/>
  <c r="K13" i="59"/>
  <c r="J13" i="59" s="1"/>
  <c r="Z12" i="59"/>
  <c r="P12" i="59"/>
  <c r="K12" i="59"/>
  <c r="J12" i="59" s="1"/>
  <c r="J11" i="59" s="1"/>
  <c r="J10" i="59" s="1"/>
  <c r="J9" i="59" s="1"/>
  <c r="X11" i="59"/>
  <c r="X10" i="59" s="1"/>
  <c r="X9" i="59" s="1"/>
  <c r="W11" i="59"/>
  <c r="V11" i="59"/>
  <c r="U11" i="59"/>
  <c r="U10" i="59" s="1"/>
  <c r="U9" i="59" s="1"/>
  <c r="T11" i="59"/>
  <c r="T10" i="59" s="1"/>
  <c r="T9" i="59" s="1"/>
  <c r="S11" i="59"/>
  <c r="R11" i="59"/>
  <c r="Q11" i="59"/>
  <c r="Q10" i="59" s="1"/>
  <c r="Q9" i="59" s="1"/>
  <c r="P11" i="59"/>
  <c r="P10" i="59" s="1"/>
  <c r="P9" i="59" s="1"/>
  <c r="O11" i="59"/>
  <c r="N11" i="59"/>
  <c r="M11" i="59"/>
  <c r="M10" i="59" s="1"/>
  <c r="M9" i="59" s="1"/>
  <c r="L11" i="59"/>
  <c r="L10" i="59" s="1"/>
  <c r="L9" i="59" s="1"/>
  <c r="I11" i="59"/>
  <c r="H11" i="59"/>
  <c r="H10" i="59" s="1"/>
  <c r="AA10" i="59"/>
  <c r="AA9" i="59" s="1"/>
  <c r="W10" i="59"/>
  <c r="W9" i="59" s="1"/>
  <c r="V10" i="59"/>
  <c r="S10" i="59"/>
  <c r="S9" i="59" s="1"/>
  <c r="R10" i="59"/>
  <c r="O10" i="59"/>
  <c r="O9" i="59" s="1"/>
  <c r="N10" i="59"/>
  <c r="I10" i="59"/>
  <c r="V9" i="59"/>
  <c r="R9" i="59"/>
  <c r="N9" i="59"/>
  <c r="A2" i="59"/>
  <c r="A2" i="60" s="1"/>
  <c r="A2" i="61" s="1"/>
  <c r="A2" i="63" s="1"/>
  <c r="A2" i="64" s="1"/>
  <c r="AX30" i="58"/>
  <c r="AW30" i="58"/>
  <c r="AV30" i="58"/>
  <c r="AN30" i="58"/>
  <c r="AX29" i="58"/>
  <c r="AW29" i="58"/>
  <c r="AV29" i="58"/>
  <c r="AW28" i="58"/>
  <c r="AT28" i="58"/>
  <c r="AS28" i="58"/>
  <c r="AR28" i="58"/>
  <c r="AQ28" i="58"/>
  <c r="AP28" i="58"/>
  <c r="AO28" i="58"/>
  <c r="AN28" i="58"/>
  <c r="AM28" i="58"/>
  <c r="AL28" i="58"/>
  <c r="AK28" i="58"/>
  <c r="AJ28" i="58"/>
  <c r="AI28" i="58"/>
  <c r="AH28" i="58"/>
  <c r="AG28" i="58"/>
  <c r="AF28" i="58"/>
  <c r="AE28" i="58"/>
  <c r="AD28" i="58"/>
  <c r="AC28" i="58"/>
  <c r="AB28" i="58"/>
  <c r="AX28" i="58" s="1"/>
  <c r="AA28" i="58"/>
  <c r="Z28" i="58"/>
  <c r="Y28" i="58"/>
  <c r="X28" i="58"/>
  <c r="W28" i="58"/>
  <c r="V28" i="58"/>
  <c r="U28" i="58"/>
  <c r="T28" i="58"/>
  <c r="S28" i="58"/>
  <c r="R28" i="58"/>
  <c r="Q28" i="58"/>
  <c r="P28" i="58"/>
  <c r="O28" i="58"/>
  <c r="N28" i="58"/>
  <c r="M28" i="58"/>
  <c r="L28" i="58"/>
  <c r="K28" i="58"/>
  <c r="J28" i="58"/>
  <c r="I28" i="58"/>
  <c r="AW27" i="58"/>
  <c r="AN27" i="58"/>
  <c r="AE27" i="58"/>
  <c r="AE25" i="58" s="1"/>
  <c r="AX25" i="58" s="1"/>
  <c r="AC27" i="58"/>
  <c r="AB27" i="58"/>
  <c r="Z27" i="58"/>
  <c r="AV27" i="58" s="1"/>
  <c r="AX26" i="58"/>
  <c r="AW26" i="58"/>
  <c r="AV26" i="58"/>
  <c r="AT25" i="58"/>
  <c r="AS25" i="58"/>
  <c r="AR25" i="58"/>
  <c r="AQ25" i="58"/>
  <c r="AP25" i="58"/>
  <c r="AO25" i="58"/>
  <c r="AN25" i="58"/>
  <c r="AM25" i="58"/>
  <c r="AL25" i="58"/>
  <c r="AK25" i="58"/>
  <c r="AJ25" i="58"/>
  <c r="AJ12" i="58" s="1"/>
  <c r="AJ11" i="58" s="1"/>
  <c r="AI25" i="58"/>
  <c r="AH25" i="58"/>
  <c r="AG25" i="58"/>
  <c r="AF25" i="58"/>
  <c r="AD25" i="58"/>
  <c r="AD12" i="58" s="1"/>
  <c r="AD11" i="58" s="1"/>
  <c r="AC25" i="58"/>
  <c r="AB25" i="58"/>
  <c r="AA25" i="58"/>
  <c r="Z25" i="58"/>
  <c r="AV25" i="58" s="1"/>
  <c r="Y25" i="58"/>
  <c r="X25" i="58"/>
  <c r="W25" i="58"/>
  <c r="V25" i="58"/>
  <c r="U25" i="58"/>
  <c r="T25" i="58"/>
  <c r="S25" i="58"/>
  <c r="R25" i="58"/>
  <c r="Q25" i="58"/>
  <c r="P25" i="58"/>
  <c r="O25" i="58"/>
  <c r="N25" i="58"/>
  <c r="M25" i="58"/>
  <c r="L25" i="58"/>
  <c r="K25" i="58"/>
  <c r="J25" i="58"/>
  <c r="I25" i="58"/>
  <c r="AX24" i="58"/>
  <c r="AW24" i="58"/>
  <c r="AV24" i="58"/>
  <c r="AN24" i="58"/>
  <c r="AW23" i="58"/>
  <c r="AV23" i="58"/>
  <c r="AN23" i="58"/>
  <c r="AE23" i="58"/>
  <c r="AX23" i="58" s="1"/>
  <c r="AC23" i="58"/>
  <c r="AX22" i="58"/>
  <c r="AW22" i="58"/>
  <c r="AV22" i="58"/>
  <c r="AV21" i="58"/>
  <c r="AT21" i="58"/>
  <c r="AS21" i="58"/>
  <c r="AR21" i="58"/>
  <c r="AQ21" i="58"/>
  <c r="AP21" i="58"/>
  <c r="AO21" i="58"/>
  <c r="AN21" i="58"/>
  <c r="AM21" i="58"/>
  <c r="AL21" i="58"/>
  <c r="AK21" i="58"/>
  <c r="AJ21" i="58"/>
  <c r="AI21" i="58"/>
  <c r="AH21" i="58"/>
  <c r="AG21" i="58"/>
  <c r="AF21" i="58"/>
  <c r="AE21" i="58"/>
  <c r="AD21" i="58"/>
  <c r="AC21" i="58"/>
  <c r="AB21" i="58"/>
  <c r="AA21" i="58"/>
  <c r="AW21" i="58" s="1"/>
  <c r="Z21" i="58"/>
  <c r="Y21" i="58"/>
  <c r="X21" i="58"/>
  <c r="W21" i="58"/>
  <c r="V21" i="58"/>
  <c r="U21" i="58"/>
  <c r="T21" i="58"/>
  <c r="S21" i="58"/>
  <c r="R21" i="58"/>
  <c r="Q21" i="58"/>
  <c r="P21" i="58"/>
  <c r="O21" i="58"/>
  <c r="N21" i="58"/>
  <c r="M21" i="58"/>
  <c r="L21" i="58"/>
  <c r="K21" i="58"/>
  <c r="J21" i="58"/>
  <c r="I21" i="58"/>
  <c r="AW20" i="58"/>
  <c r="AN20" i="58"/>
  <c r="AE20" i="58"/>
  <c r="AX20" i="58" s="1"/>
  <c r="AC20" i="58"/>
  <c r="AV20" i="58" s="1"/>
  <c r="AX19" i="58"/>
  <c r="AW19" i="58"/>
  <c r="AV19" i="58"/>
  <c r="AW18" i="58"/>
  <c r="AT18" i="58"/>
  <c r="AS18" i="58"/>
  <c r="AR18" i="58"/>
  <c r="AQ18" i="58"/>
  <c r="AP18" i="58"/>
  <c r="AO18" i="58"/>
  <c r="AN18" i="58"/>
  <c r="AM18" i="58"/>
  <c r="AL18" i="58"/>
  <c r="AK18" i="58"/>
  <c r="AJ18" i="58"/>
  <c r="AI18" i="58"/>
  <c r="AH18" i="58"/>
  <c r="AG18" i="58"/>
  <c r="AF18" i="58"/>
  <c r="AE18" i="58"/>
  <c r="AD18" i="58"/>
  <c r="AC18" i="58"/>
  <c r="AB18" i="58"/>
  <c r="AX18" i="58" s="1"/>
  <c r="AA18" i="58"/>
  <c r="Z18" i="58"/>
  <c r="Y18" i="58"/>
  <c r="X18" i="58"/>
  <c r="W18" i="58"/>
  <c r="V18" i="58"/>
  <c r="U18" i="58"/>
  <c r="T18" i="58"/>
  <c r="S18" i="58"/>
  <c r="R18" i="58"/>
  <c r="Q18" i="58"/>
  <c r="P18" i="58"/>
  <c r="O18" i="58"/>
  <c r="N18" i="58"/>
  <c r="M18" i="58"/>
  <c r="L18" i="58"/>
  <c r="K18" i="58"/>
  <c r="J18" i="58"/>
  <c r="I18" i="58"/>
  <c r="AX17" i="58"/>
  <c r="AW17" i="58"/>
  <c r="AV17" i="58"/>
  <c r="AN17" i="58"/>
  <c r="AX16" i="58"/>
  <c r="AW16" i="58"/>
  <c r="AV16" i="58"/>
  <c r="AN16" i="58"/>
  <c r="AX15" i="58"/>
  <c r="AW15" i="58"/>
  <c r="AV15" i="58"/>
  <c r="AN15" i="58"/>
  <c r="AN13" i="58" s="1"/>
  <c r="AN12" i="58" s="1"/>
  <c r="AN11" i="58" s="1"/>
  <c r="AX14" i="58"/>
  <c r="AW14" i="58"/>
  <c r="AV14" i="58"/>
  <c r="AW13" i="58"/>
  <c r="AS13" i="58"/>
  <c r="AR13" i="58"/>
  <c r="AQ13" i="58"/>
  <c r="AQ12" i="58" s="1"/>
  <c r="AP13" i="58"/>
  <c r="AO13" i="58"/>
  <c r="AM13" i="58"/>
  <c r="AM12" i="58" s="1"/>
  <c r="AL13" i="58"/>
  <c r="AK13" i="58"/>
  <c r="AJ13" i="58"/>
  <c r="AI13" i="58"/>
  <c r="AI12" i="58" s="1"/>
  <c r="AH13" i="58"/>
  <c r="AG13" i="58"/>
  <c r="AF13" i="58"/>
  <c r="AE13" i="58"/>
  <c r="AD13" i="58"/>
  <c r="AC13" i="58"/>
  <c r="AB13" i="58"/>
  <c r="AA13" i="58"/>
  <c r="AA12" i="58" s="1"/>
  <c r="Z13" i="58"/>
  <c r="AV13" i="58" s="1"/>
  <c r="Y13" i="58"/>
  <c r="X13" i="58"/>
  <c r="W13" i="58"/>
  <c r="V13" i="58"/>
  <c r="U13" i="58"/>
  <c r="T13" i="58"/>
  <c r="S13" i="58"/>
  <c r="R13" i="58"/>
  <c r="Q13" i="58"/>
  <c r="P13" i="58"/>
  <c r="O13" i="58"/>
  <c r="N13" i="58"/>
  <c r="M13" i="58"/>
  <c r="L13" i="58"/>
  <c r="K13" i="58"/>
  <c r="J13" i="58"/>
  <c r="I13" i="58"/>
  <c r="AS12" i="58"/>
  <c r="AR12" i="58"/>
  <c r="AP12" i="58"/>
  <c r="AP11" i="58" s="1"/>
  <c r="AO12" i="58"/>
  <c r="AL12" i="58"/>
  <c r="AL11" i="58" s="1"/>
  <c r="AK12" i="58"/>
  <c r="AK11" i="58" s="1"/>
  <c r="AH12" i="58"/>
  <c r="AG12" i="58"/>
  <c r="AG11" i="58" s="1"/>
  <c r="AF12" i="58"/>
  <c r="AF11" i="58" s="1"/>
  <c r="AC12" i="58"/>
  <c r="AB12" i="58"/>
  <c r="Z12" i="58"/>
  <c r="Z11" i="58" s="1"/>
  <c r="Y12" i="58"/>
  <c r="X12" i="58"/>
  <c r="W12" i="58"/>
  <c r="V12" i="58"/>
  <c r="V11" i="58" s="1"/>
  <c r="U12" i="58"/>
  <c r="U11" i="58" s="1"/>
  <c r="T12" i="58"/>
  <c r="S12" i="58"/>
  <c r="R12" i="58"/>
  <c r="R11" i="58" s="1"/>
  <c r="Q12" i="58"/>
  <c r="Q11" i="58" s="1"/>
  <c r="P12" i="58"/>
  <c r="O12" i="58"/>
  <c r="N12" i="58"/>
  <c r="N11" i="58" s="1"/>
  <c r="M12" i="58"/>
  <c r="M11" i="58" s="1"/>
  <c r="L12" i="58"/>
  <c r="K12" i="58"/>
  <c r="J12" i="58"/>
  <c r="J11" i="58" s="1"/>
  <c r="I12" i="58"/>
  <c r="I11" i="58" s="1"/>
  <c r="AS11" i="58"/>
  <c r="AR11" i="58"/>
  <c r="AQ11" i="58"/>
  <c r="AO11" i="58"/>
  <c r="AM11" i="58"/>
  <c r="AI11" i="58"/>
  <c r="AH11" i="58"/>
  <c r="AC11" i="58"/>
  <c r="AB11" i="58"/>
  <c r="AA11" i="58"/>
  <c r="Y11" i="58"/>
  <c r="X11" i="58"/>
  <c r="W11" i="58"/>
  <c r="T11" i="58"/>
  <c r="S11" i="58"/>
  <c r="P11" i="58"/>
  <c r="O11" i="58"/>
  <c r="L11" i="58"/>
  <c r="K11" i="58"/>
  <c r="AE15" i="57"/>
  <c r="Q15" i="57"/>
  <c r="P15" i="57"/>
  <c r="AA14" i="57"/>
  <c r="AA9" i="57" s="1"/>
  <c r="Z14" i="57"/>
  <c r="Z9" i="57" s="1"/>
  <c r="Y14" i="57"/>
  <c r="X14" i="57"/>
  <c r="W14" i="57"/>
  <c r="W9" i="57" s="1"/>
  <c r="V14" i="57"/>
  <c r="V9" i="57" s="1"/>
  <c r="U14" i="57"/>
  <c r="T14" i="57"/>
  <c r="S14" i="57"/>
  <c r="S9" i="57" s="1"/>
  <c r="R14" i="57"/>
  <c r="R9" i="57" s="1"/>
  <c r="Q14" i="57"/>
  <c r="P14" i="57"/>
  <c r="O14" i="57"/>
  <c r="O9" i="57" s="1"/>
  <c r="N14" i="57"/>
  <c r="N9" i="57" s="1"/>
  <c r="M14" i="57"/>
  <c r="L14" i="57"/>
  <c r="K14" i="57"/>
  <c r="K9" i="57" s="1"/>
  <c r="J14" i="57"/>
  <c r="J9" i="57" s="1"/>
  <c r="I14" i="57"/>
  <c r="H14" i="57"/>
  <c r="AA12" i="57"/>
  <c r="Z12" i="57"/>
  <c r="Y12" i="57"/>
  <c r="X12" i="57"/>
  <c r="W12" i="57"/>
  <c r="V12" i="57"/>
  <c r="U12" i="57"/>
  <c r="T12" i="57"/>
  <c r="S12" i="57"/>
  <c r="R12" i="57"/>
  <c r="Q12" i="57"/>
  <c r="P12" i="57"/>
  <c r="O12" i="57"/>
  <c r="N12" i="57"/>
  <c r="M12" i="57"/>
  <c r="L12" i="57"/>
  <c r="K12" i="57"/>
  <c r="J12" i="57"/>
  <c r="I12" i="57"/>
  <c r="H12" i="57"/>
  <c r="AE11" i="57"/>
  <c r="Q11" i="57"/>
  <c r="P11" i="57"/>
  <c r="AA10" i="57"/>
  <c r="Z10" i="57"/>
  <c r="Y10" i="57"/>
  <c r="X10" i="57"/>
  <c r="W10" i="57"/>
  <c r="V10" i="57"/>
  <c r="U10" i="57"/>
  <c r="T10" i="57"/>
  <c r="S10" i="57"/>
  <c r="R10" i="57"/>
  <c r="Q10" i="57"/>
  <c r="P10" i="57"/>
  <c r="O10" i="57"/>
  <c r="N10" i="57"/>
  <c r="M10" i="57"/>
  <c r="L10" i="57"/>
  <c r="K10" i="57"/>
  <c r="J10" i="57"/>
  <c r="I10" i="57"/>
  <c r="H10" i="57"/>
  <c r="Y9" i="57"/>
  <c r="X9" i="57"/>
  <c r="U9" i="57"/>
  <c r="T9" i="57"/>
  <c r="Q9" i="57"/>
  <c r="P9" i="57"/>
  <c r="M9" i="57"/>
  <c r="L9" i="57"/>
  <c r="I9" i="57"/>
  <c r="H9" i="57"/>
  <c r="AS67" i="56"/>
  <c r="AT67" i="56" s="1"/>
  <c r="AS66" i="56"/>
  <c r="AT66" i="56" s="1"/>
  <c r="AP65" i="56"/>
  <c r="AO65" i="56"/>
  <c r="AN65" i="56"/>
  <c r="AM65" i="56"/>
  <c r="AL65" i="56"/>
  <c r="AK65" i="56"/>
  <c r="AJ65" i="56"/>
  <c r="AI65" i="56"/>
  <c r="AH65" i="56"/>
  <c r="AG65" i="56"/>
  <c r="AF65" i="56"/>
  <c r="AE65" i="56"/>
  <c r="AD65" i="56"/>
  <c r="AC65" i="56"/>
  <c r="AS65" i="56" s="1"/>
  <c r="AT65" i="56" s="1"/>
  <c r="AB65" i="56"/>
  <c r="AA65" i="56"/>
  <c r="Z65" i="56"/>
  <c r="Y65" i="56"/>
  <c r="X65" i="56"/>
  <c r="W65" i="56"/>
  <c r="V65" i="56"/>
  <c r="U65" i="56"/>
  <c r="T65" i="56"/>
  <c r="S65" i="56"/>
  <c r="R65" i="56"/>
  <c r="Q65" i="56"/>
  <c r="P65" i="56"/>
  <c r="O65" i="56"/>
  <c r="N65" i="56"/>
  <c r="AK64" i="56"/>
  <c r="AE64" i="56"/>
  <c r="AS64" i="56" s="1"/>
  <c r="AT64" i="56" s="1"/>
  <c r="AA64" i="56"/>
  <c r="AA59" i="56" s="1"/>
  <c r="Z64" i="56"/>
  <c r="AS63" i="56"/>
  <c r="AT63" i="56" s="1"/>
  <c r="AN63" i="56"/>
  <c r="AN59" i="56" s="1"/>
  <c r="AK63" i="56"/>
  <c r="AE63" i="56"/>
  <c r="AA63" i="56"/>
  <c r="Z63" i="56"/>
  <c r="AS62" i="56"/>
  <c r="AT62" i="56" s="1"/>
  <c r="AS61" i="56"/>
  <c r="AT61" i="56" s="1"/>
  <c r="AS60" i="56"/>
  <c r="AT60" i="56" s="1"/>
  <c r="AS59" i="56"/>
  <c r="AT59" i="56" s="1"/>
  <c r="AO59" i="56"/>
  <c r="AM59" i="56"/>
  <c r="AL59" i="56"/>
  <c r="AK59" i="56"/>
  <c r="AJ59" i="56"/>
  <c r="AI59" i="56"/>
  <c r="AH59" i="56"/>
  <c r="AG59" i="56"/>
  <c r="AF59" i="56"/>
  <c r="AE59" i="56"/>
  <c r="AD59" i="56"/>
  <c r="AC59" i="56"/>
  <c r="AB59" i="56"/>
  <c r="Z59" i="56"/>
  <c r="Y59" i="56"/>
  <c r="X59" i="56"/>
  <c r="W59" i="56"/>
  <c r="V59" i="56"/>
  <c r="U59" i="56"/>
  <c r="T59" i="56"/>
  <c r="S59" i="56"/>
  <c r="R59" i="56"/>
  <c r="Q59" i="56"/>
  <c r="P59" i="56"/>
  <c r="O59" i="56"/>
  <c r="N59" i="56"/>
  <c r="AN58" i="56"/>
  <c r="AE58" i="56"/>
  <c r="AS58" i="56" s="1"/>
  <c r="AT58" i="56" s="1"/>
  <c r="AA58" i="56"/>
  <c r="Z58" i="56"/>
  <c r="AS57" i="56"/>
  <c r="AT57" i="56" s="1"/>
  <c r="AK56" i="56"/>
  <c r="AE56" i="56"/>
  <c r="AS56" i="56" s="1"/>
  <c r="AT56" i="56" s="1"/>
  <c r="AA56" i="56"/>
  <c r="Z56" i="56"/>
  <c r="AS55" i="56"/>
  <c r="AT55" i="56" s="1"/>
  <c r="AN55" i="56"/>
  <c r="AN42" i="56" s="1"/>
  <c r="AN11" i="56" s="1"/>
  <c r="AK55" i="56"/>
  <c r="AE55" i="56"/>
  <c r="AA55" i="56"/>
  <c r="AA42" i="56" s="1"/>
  <c r="Z55" i="56"/>
  <c r="AS54" i="56"/>
  <c r="AT54" i="56" s="1"/>
  <c r="AK54" i="56"/>
  <c r="AK42" i="56" s="1"/>
  <c r="AE54" i="56"/>
  <c r="AA54" i="56"/>
  <c r="Z54" i="56"/>
  <c r="AT53" i="56"/>
  <c r="AS53" i="56"/>
  <c r="AS52" i="56"/>
  <c r="AT52" i="56" s="1"/>
  <c r="AK52" i="56"/>
  <c r="AE52" i="56"/>
  <c r="AA52" i="56"/>
  <c r="Z52" i="56"/>
  <c r="AT51" i="56"/>
  <c r="AS51" i="56"/>
  <c r="AS50" i="56"/>
  <c r="AT50" i="56" s="1"/>
  <c r="AT49" i="56"/>
  <c r="AS49" i="56"/>
  <c r="AS48" i="56"/>
  <c r="AT48" i="56" s="1"/>
  <c r="AT47" i="56"/>
  <c r="AS47" i="56"/>
  <c r="AS46" i="56"/>
  <c r="AT46" i="56" s="1"/>
  <c r="AT45" i="56"/>
  <c r="AS45" i="56"/>
  <c r="AS44" i="56"/>
  <c r="AT44" i="56" s="1"/>
  <c r="AT43" i="56"/>
  <c r="AS43" i="56"/>
  <c r="AP42" i="56"/>
  <c r="AO42" i="56"/>
  <c r="AM42" i="56"/>
  <c r="AL42" i="56"/>
  <c r="AJ42" i="56"/>
  <c r="AI42" i="56"/>
  <c r="AH42" i="56"/>
  <c r="AG42" i="56"/>
  <c r="AF42" i="56"/>
  <c r="AD42" i="56"/>
  <c r="AC42" i="56"/>
  <c r="AB42" i="56"/>
  <c r="Z42" i="56"/>
  <c r="Y42" i="56"/>
  <c r="X42" i="56"/>
  <c r="W42" i="56"/>
  <c r="V42" i="56"/>
  <c r="U42" i="56"/>
  <c r="T42" i="56"/>
  <c r="S42" i="56"/>
  <c r="R42" i="56"/>
  <c r="Q42" i="56"/>
  <c r="P42" i="56"/>
  <c r="O42" i="56"/>
  <c r="N42" i="56"/>
  <c r="AK41" i="56"/>
  <c r="AE41" i="56"/>
  <c r="AS41" i="56" s="1"/>
  <c r="AT41" i="56" s="1"/>
  <c r="AA41" i="56"/>
  <c r="Z41" i="56"/>
  <c r="AS40" i="56"/>
  <c r="AT40" i="56" s="1"/>
  <c r="AK39" i="56"/>
  <c r="AE39" i="56"/>
  <c r="AS39" i="56" s="1"/>
  <c r="AT39" i="56" s="1"/>
  <c r="AA39" i="56"/>
  <c r="Z39" i="56"/>
  <c r="AS38" i="56"/>
  <c r="AT38" i="56" s="1"/>
  <c r="AK38" i="56"/>
  <c r="AK32" i="56" s="1"/>
  <c r="AE38" i="56"/>
  <c r="AA38" i="56"/>
  <c r="Z38" i="56"/>
  <c r="Z32" i="56" s="1"/>
  <c r="AT37" i="56"/>
  <c r="AS37" i="56"/>
  <c r="AS36" i="56"/>
  <c r="AT36" i="56" s="1"/>
  <c r="AT35" i="56"/>
  <c r="AS35" i="56"/>
  <c r="AS34" i="56"/>
  <c r="AT34" i="56" s="1"/>
  <c r="AT33" i="56"/>
  <c r="AS33" i="56"/>
  <c r="AP32" i="56"/>
  <c r="AO32" i="56"/>
  <c r="AN32" i="56"/>
  <c r="AM32" i="56"/>
  <c r="AL32" i="56"/>
  <c r="AJ32" i="56"/>
  <c r="AI32" i="56"/>
  <c r="AH32" i="56"/>
  <c r="AG32" i="56"/>
  <c r="AF32" i="56"/>
  <c r="AE32" i="56"/>
  <c r="AS32" i="56" s="1"/>
  <c r="AT32" i="56" s="1"/>
  <c r="AD32" i="56"/>
  <c r="AC32" i="56"/>
  <c r="AB32" i="56"/>
  <c r="AA32" i="56"/>
  <c r="Y32" i="56"/>
  <c r="X32" i="56"/>
  <c r="W32" i="56"/>
  <c r="V32" i="56"/>
  <c r="U32" i="56"/>
  <c r="T32" i="56"/>
  <c r="S32" i="56"/>
  <c r="R32" i="56"/>
  <c r="Q32" i="56"/>
  <c r="P32" i="56"/>
  <c r="O32" i="56"/>
  <c r="N32" i="56"/>
  <c r="AS31" i="56"/>
  <c r="AT31" i="56" s="1"/>
  <c r="Z31" i="56"/>
  <c r="Z24" i="56" s="1"/>
  <c r="AT30" i="56"/>
  <c r="AS30" i="56"/>
  <c r="Z30" i="56"/>
  <c r="AT29" i="56"/>
  <c r="AS29" i="56"/>
  <c r="AS28" i="56"/>
  <c r="AT28" i="56" s="1"/>
  <c r="AK28" i="56"/>
  <c r="AE28" i="56"/>
  <c r="AE24" i="56" s="1"/>
  <c r="AA28" i="56"/>
  <c r="Z28" i="56"/>
  <c r="AT27" i="56"/>
  <c r="AS27" i="56"/>
  <c r="AS26" i="56"/>
  <c r="AT26" i="56" s="1"/>
  <c r="AK26" i="56"/>
  <c r="AA26" i="56"/>
  <c r="Z26" i="56"/>
  <c r="AS25" i="56"/>
  <c r="AT25" i="56" s="1"/>
  <c r="AP24" i="56"/>
  <c r="AP11" i="56" s="1"/>
  <c r="AO24" i="56"/>
  <c r="AO11" i="56" s="1"/>
  <c r="AN24" i="56"/>
  <c r="AM24" i="56"/>
  <c r="AL24" i="56"/>
  <c r="AK24" i="56"/>
  <c r="AJ24" i="56"/>
  <c r="AI24" i="56"/>
  <c r="AH24" i="56"/>
  <c r="AG24" i="56"/>
  <c r="AG11" i="56" s="1"/>
  <c r="AF24" i="56"/>
  <c r="AD24" i="56"/>
  <c r="AC24" i="56"/>
  <c r="AB24" i="56"/>
  <c r="AA24" i="56"/>
  <c r="Y24" i="56"/>
  <c r="Y11" i="56" s="1"/>
  <c r="X24" i="56"/>
  <c r="W24" i="56"/>
  <c r="V24" i="56"/>
  <c r="U24" i="56"/>
  <c r="U11" i="56" s="1"/>
  <c r="T24" i="56"/>
  <c r="S24" i="56"/>
  <c r="R24" i="56"/>
  <c r="Q24" i="56"/>
  <c r="Q11" i="56" s="1"/>
  <c r="P24" i="56"/>
  <c r="O24" i="56"/>
  <c r="N24" i="56"/>
  <c r="AT23" i="56"/>
  <c r="AS23" i="56"/>
  <c r="AS22" i="56"/>
  <c r="AT22" i="56" s="1"/>
  <c r="AO21" i="56"/>
  <c r="AN21" i="56"/>
  <c r="AM21" i="56"/>
  <c r="AL21" i="56"/>
  <c r="AK21" i="56"/>
  <c r="AJ21" i="56"/>
  <c r="AI21" i="56"/>
  <c r="AH21" i="56"/>
  <c r="AG21" i="56"/>
  <c r="AF21" i="56"/>
  <c r="AE21" i="56"/>
  <c r="AS21" i="56" s="1"/>
  <c r="AT21" i="56" s="1"/>
  <c r="AD21" i="56"/>
  <c r="AC21" i="56"/>
  <c r="AB21" i="56"/>
  <c r="AA21" i="56"/>
  <c r="Z21" i="56"/>
  <c r="Y21" i="56"/>
  <c r="X21" i="56"/>
  <c r="W21" i="56"/>
  <c r="V21" i="56"/>
  <c r="U21" i="56"/>
  <c r="T21" i="56"/>
  <c r="S21" i="56"/>
  <c r="R21" i="56"/>
  <c r="Q21" i="56"/>
  <c r="P21" i="56"/>
  <c r="O21" i="56"/>
  <c r="N21" i="56"/>
  <c r="AS20" i="56"/>
  <c r="AT20" i="56" s="1"/>
  <c r="AK20" i="56"/>
  <c r="AK17" i="56" s="1"/>
  <c r="AE20" i="56"/>
  <c r="AA20" i="56"/>
  <c r="Z20" i="56"/>
  <c r="Z17" i="56" s="1"/>
  <c r="AK19" i="56"/>
  <c r="AE19" i="56"/>
  <c r="AS19" i="56" s="1"/>
  <c r="AT19" i="56" s="1"/>
  <c r="AA19" i="56"/>
  <c r="Z19" i="56"/>
  <c r="AS18" i="56"/>
  <c r="AT18" i="56" s="1"/>
  <c r="AO17" i="56"/>
  <c r="AN17" i="56"/>
  <c r="AM17" i="56"/>
  <c r="AM11" i="56" s="1"/>
  <c r="AL17" i="56"/>
  <c r="AL11" i="56" s="1"/>
  <c r="AJ17" i="56"/>
  <c r="AI17" i="56"/>
  <c r="AI11" i="56" s="1"/>
  <c r="AH17" i="56"/>
  <c r="AH11" i="56" s="1"/>
  <c r="AG17" i="56"/>
  <c r="AF17" i="56"/>
  <c r="AE17" i="56"/>
  <c r="AS17" i="56" s="1"/>
  <c r="AT17" i="56" s="1"/>
  <c r="AD17" i="56"/>
  <c r="AD11" i="56" s="1"/>
  <c r="AC17" i="56"/>
  <c r="AB17" i="56"/>
  <c r="AA17" i="56"/>
  <c r="Y17" i="56"/>
  <c r="X17" i="56"/>
  <c r="W17" i="56"/>
  <c r="W11" i="56" s="1"/>
  <c r="V17" i="56"/>
  <c r="V11" i="56" s="1"/>
  <c r="U17" i="56"/>
  <c r="T17" i="56"/>
  <c r="S17" i="56"/>
  <c r="S11" i="56" s="1"/>
  <c r="R17" i="56"/>
  <c r="R11" i="56" s="1"/>
  <c r="Q17" i="56"/>
  <c r="P17" i="56"/>
  <c r="O17" i="56"/>
  <c r="O11" i="56" s="1"/>
  <c r="N17" i="56"/>
  <c r="N11" i="56" s="1"/>
  <c r="AS16" i="56"/>
  <c r="AT16" i="56" s="1"/>
  <c r="AN16" i="56"/>
  <c r="AK16" i="56"/>
  <c r="AE16" i="56"/>
  <c r="AA16" i="56"/>
  <c r="AA12" i="56" s="1"/>
  <c r="AA11" i="56" s="1"/>
  <c r="Z16" i="56"/>
  <c r="Z12" i="56" s="1"/>
  <c r="AT15" i="56"/>
  <c r="AS15" i="56"/>
  <c r="AS14" i="56"/>
  <c r="AT14" i="56" s="1"/>
  <c r="AR12" i="56"/>
  <c r="AP12" i="56"/>
  <c r="AO12" i="56"/>
  <c r="AN12" i="56"/>
  <c r="AM12" i="56"/>
  <c r="AL12" i="56"/>
  <c r="AK12" i="56"/>
  <c r="AJ12" i="56"/>
  <c r="AI12" i="56"/>
  <c r="AH12" i="56"/>
  <c r="AG12" i="56"/>
  <c r="AF12" i="56"/>
  <c r="AE12" i="56"/>
  <c r="AD12" i="56"/>
  <c r="AC12" i="56"/>
  <c r="AB12" i="56"/>
  <c r="Y12" i="56"/>
  <c r="X12" i="56"/>
  <c r="W12" i="56"/>
  <c r="V12" i="56"/>
  <c r="U12" i="56"/>
  <c r="T12" i="56"/>
  <c r="S12" i="56"/>
  <c r="R12" i="56"/>
  <c r="Q12" i="56"/>
  <c r="P12" i="56"/>
  <c r="O12" i="56"/>
  <c r="N12" i="56"/>
  <c r="AQ11" i="56"/>
  <c r="AJ11" i="56"/>
  <c r="AF11" i="56"/>
  <c r="AB11" i="56"/>
  <c r="X11" i="56"/>
  <c r="T11" i="56"/>
  <c r="P11" i="56"/>
  <c r="AT8" i="56"/>
  <c r="AT7" i="56"/>
  <c r="AE10" i="62" l="1"/>
  <c r="V11" i="60"/>
  <c r="W11" i="60" s="1"/>
  <c r="AL35" i="62"/>
  <c r="AM35" i="62" s="1"/>
  <c r="AM69" i="62"/>
  <c r="AX21" i="58"/>
  <c r="AV18" i="58"/>
  <c r="AV28" i="58"/>
  <c r="T20" i="61"/>
  <c r="U20" i="61" s="1"/>
  <c r="W25" i="62"/>
  <c r="H11" i="64"/>
  <c r="H9" i="64" s="1"/>
  <c r="H8" i="64" s="1"/>
  <c r="H7" i="64" s="1"/>
  <c r="AW25" i="58"/>
  <c r="AX27" i="58"/>
  <c r="Q11" i="61"/>
  <c r="Q10" i="61" s="1"/>
  <c r="AP25" i="62" s="1"/>
  <c r="AK9" i="62" s="1"/>
  <c r="AE12" i="58"/>
  <c r="AE11" i="58" s="1"/>
  <c r="AX13" i="58"/>
  <c r="Y12" i="59"/>
  <c r="Y11" i="59" s="1"/>
  <c r="Y10" i="59" s="1"/>
  <c r="Y9" i="59" s="1"/>
  <c r="Z11" i="59"/>
  <c r="Z10" i="59" s="1"/>
  <c r="Z9" i="59" s="1"/>
  <c r="U30" i="61"/>
  <c r="AL70" i="62"/>
  <c r="AM70" i="62" s="1"/>
  <c r="K11" i="59"/>
  <c r="K10" i="59" s="1"/>
  <c r="K9" i="59" s="1"/>
  <c r="V19" i="60"/>
  <c r="W19" i="60" s="1"/>
  <c r="H11" i="61"/>
  <c r="H10" i="61" s="1"/>
  <c r="T12" i="61"/>
  <c r="U12" i="61" s="1"/>
  <c r="P11" i="61"/>
  <c r="P10" i="61" s="1"/>
  <c r="AL39" i="62"/>
  <c r="AM39" i="62" s="1"/>
  <c r="AL51" i="62"/>
  <c r="AM51" i="62" s="1"/>
  <c r="L11" i="61"/>
  <c r="AS24" i="56"/>
  <c r="AT24" i="56" s="1"/>
  <c r="AU8" i="56"/>
  <c r="AS11" i="56"/>
  <c r="AU11" i="56"/>
  <c r="Z11" i="56"/>
  <c r="AK11" i="56"/>
  <c r="AE42" i="56"/>
  <c r="AS42" i="56" s="1"/>
  <c r="AT42" i="56" s="1"/>
  <c r="AC11" i="56"/>
  <c r="AE11" i="56"/>
  <c r="AL25" i="62" l="1"/>
  <c r="AM25" i="62" s="1"/>
  <c r="W10" i="62"/>
  <c r="AK10" i="62"/>
  <c r="T11" i="61"/>
  <c r="U11" i="61" s="1"/>
  <c r="L10" i="61"/>
  <c r="T10" i="61" s="1"/>
  <c r="U10" i="61" s="1"/>
  <c r="D67" i="2" l="1"/>
  <c r="H117" i="2" l="1"/>
  <c r="E47" i="55" l="1"/>
  <c r="E52" i="54" l="1"/>
  <c r="E49" i="54"/>
  <c r="E47" i="54"/>
  <c r="E28" i="54"/>
  <c r="E27" i="54"/>
  <c r="E8" i="54"/>
  <c r="E7" i="54"/>
  <c r="E42" i="54" s="1"/>
  <c r="E44" i="54" s="1"/>
  <c r="D60" i="48"/>
  <c r="D59" i="48" s="1"/>
  <c r="D48" i="48"/>
  <c r="D44" i="48"/>
  <c r="D43" i="48"/>
  <c r="D42" i="48"/>
  <c r="D41" i="48"/>
  <c r="D40" i="48"/>
  <c r="D39" i="48"/>
  <c r="D38" i="48"/>
  <c r="D37" i="48"/>
  <c r="J37" i="48" s="1"/>
  <c r="D35" i="48"/>
  <c r="D34" i="48"/>
  <c r="J34" i="48" s="1"/>
  <c r="D33" i="48"/>
  <c r="D32" i="48"/>
  <c r="D31" i="48"/>
  <c r="D30" i="48"/>
  <c r="D28" i="48"/>
  <c r="D27" i="48"/>
  <c r="D26" i="48"/>
  <c r="D25" i="48"/>
  <c r="D24" i="48"/>
  <c r="D23" i="48"/>
  <c r="D22" i="48"/>
  <c r="D21" i="48"/>
  <c r="J21" i="48" s="1"/>
  <c r="D20" i="48"/>
  <c r="D19" i="48"/>
  <c r="D18" i="48"/>
  <c r="D17" i="48"/>
  <c r="D16" i="48"/>
  <c r="D12" i="48"/>
  <c r="F63" i="48"/>
  <c r="I63" i="48" s="1"/>
  <c r="D63" i="48"/>
  <c r="J63" i="48" s="1"/>
  <c r="F62" i="48"/>
  <c r="G62" i="48" s="1"/>
  <c r="F61" i="48"/>
  <c r="K61" i="48" s="1"/>
  <c r="K60" i="48"/>
  <c r="F60" i="48"/>
  <c r="I60" i="48" s="1"/>
  <c r="H59" i="48"/>
  <c r="G59" i="48"/>
  <c r="E59" i="48"/>
  <c r="C59" i="48"/>
  <c r="K58" i="48"/>
  <c r="F58" i="48"/>
  <c r="J58" i="48" s="1"/>
  <c r="D58" i="48"/>
  <c r="F57" i="48"/>
  <c r="D57" i="48"/>
  <c r="F56" i="48"/>
  <c r="K56" i="48" s="1"/>
  <c r="D56" i="48"/>
  <c r="J54" i="48"/>
  <c r="I54" i="48"/>
  <c r="F54" i="48"/>
  <c r="K54" i="48" s="1"/>
  <c r="D54" i="48"/>
  <c r="G53" i="48"/>
  <c r="F53" i="48" s="1"/>
  <c r="E53" i="48"/>
  <c r="E52" i="48" s="1"/>
  <c r="E50" i="48" s="1"/>
  <c r="D53" i="48"/>
  <c r="D52" i="48" s="1"/>
  <c r="H52" i="48"/>
  <c r="H50" i="48" s="1"/>
  <c r="C52" i="48"/>
  <c r="F51" i="48"/>
  <c r="D51" i="48"/>
  <c r="D50" i="48" s="1"/>
  <c r="C50" i="48"/>
  <c r="F49" i="48"/>
  <c r="I49" i="48" s="1"/>
  <c r="H46" i="48"/>
  <c r="K42" i="48"/>
  <c r="J42" i="48"/>
  <c r="I42" i="48"/>
  <c r="G42" i="48"/>
  <c r="K41" i="48"/>
  <c r="J41" i="48"/>
  <c r="I41" i="48"/>
  <c r="G41" i="48"/>
  <c r="K40" i="48"/>
  <c r="I40" i="48"/>
  <c r="G40" i="48"/>
  <c r="I39" i="48"/>
  <c r="G39" i="48"/>
  <c r="K38" i="48"/>
  <c r="J38" i="48"/>
  <c r="I38" i="48"/>
  <c r="G38" i="48"/>
  <c r="K37" i="48"/>
  <c r="I37" i="48"/>
  <c r="G37" i="48"/>
  <c r="H36" i="48"/>
  <c r="F36" i="48"/>
  <c r="E36" i="48"/>
  <c r="E46" i="48" s="1"/>
  <c r="C36" i="48"/>
  <c r="C46" i="48" s="1"/>
  <c r="K34" i="48"/>
  <c r="I34" i="48"/>
  <c r="G34" i="48"/>
  <c r="K33" i="48"/>
  <c r="I33" i="48"/>
  <c r="G33" i="48"/>
  <c r="K32" i="48"/>
  <c r="I32" i="48"/>
  <c r="H32" i="48"/>
  <c r="G32" i="48" s="1"/>
  <c r="I31" i="48"/>
  <c r="G31" i="48"/>
  <c r="F31" i="48"/>
  <c r="K31" i="48" s="1"/>
  <c r="K30" i="48"/>
  <c r="H30" i="48"/>
  <c r="G30" i="48" s="1"/>
  <c r="F30" i="48"/>
  <c r="K29" i="48"/>
  <c r="G29" i="48"/>
  <c r="F28" i="48"/>
  <c r="K28" i="48" s="1"/>
  <c r="K27" i="48"/>
  <c r="I27" i="48"/>
  <c r="G27" i="48"/>
  <c r="J27" i="48"/>
  <c r="K26" i="48"/>
  <c r="F26" i="48"/>
  <c r="I26" i="48" s="1"/>
  <c r="K25" i="48"/>
  <c r="I25" i="48"/>
  <c r="G25" i="48"/>
  <c r="K24" i="48"/>
  <c r="I24" i="48"/>
  <c r="H24" i="48"/>
  <c r="G24" i="48" s="1"/>
  <c r="K23" i="48"/>
  <c r="I23" i="48"/>
  <c r="H23" i="48"/>
  <c r="G23" i="48" s="1"/>
  <c r="J23" i="48"/>
  <c r="F22" i="48"/>
  <c r="K22" i="48" s="1"/>
  <c r="K21" i="48"/>
  <c r="I21" i="48"/>
  <c r="G21" i="48"/>
  <c r="K20" i="48"/>
  <c r="I20" i="48"/>
  <c r="G20" i="48"/>
  <c r="J20" i="48"/>
  <c r="K19" i="48"/>
  <c r="I19" i="48"/>
  <c r="G19" i="48"/>
  <c r="K18" i="48"/>
  <c r="I18" i="48"/>
  <c r="G18" i="48"/>
  <c r="K17" i="48"/>
  <c r="I17" i="48"/>
  <c r="H17" i="48"/>
  <c r="G17" i="48" s="1"/>
  <c r="K16" i="48"/>
  <c r="J16" i="48"/>
  <c r="I16" i="48"/>
  <c r="G16" i="48"/>
  <c r="K15" i="48"/>
  <c r="I15" i="48"/>
  <c r="G15" i="48"/>
  <c r="I14" i="48"/>
  <c r="G14" i="48"/>
  <c r="I13" i="48"/>
  <c r="G13" i="48"/>
  <c r="F13" i="48"/>
  <c r="K13" i="48" s="1"/>
  <c r="K12" i="48"/>
  <c r="I12" i="48"/>
  <c r="G12" i="48"/>
  <c r="K11" i="48"/>
  <c r="I11" i="48"/>
  <c r="G11" i="48"/>
  <c r="G10" i="48" s="1"/>
  <c r="G9" i="48" s="1"/>
  <c r="H10" i="48"/>
  <c r="E10" i="48"/>
  <c r="C10" i="48"/>
  <c r="C9" i="48" s="1"/>
  <c r="C45" i="48" s="1"/>
  <c r="G47" i="55"/>
  <c r="F47" i="55"/>
  <c r="G46" i="55"/>
  <c r="F46" i="55"/>
  <c r="G45" i="55"/>
  <c r="F45" i="55"/>
  <c r="G44" i="55"/>
  <c r="F44" i="55"/>
  <c r="G43" i="55"/>
  <c r="F43" i="55"/>
  <c r="G42" i="55"/>
  <c r="F42" i="55"/>
  <c r="G41" i="55"/>
  <c r="F41" i="55"/>
  <c r="G40" i="55"/>
  <c r="F40" i="55"/>
  <c r="G39" i="55"/>
  <c r="F39" i="55"/>
  <c r="G38" i="55"/>
  <c r="F38" i="55"/>
  <c r="G37" i="55"/>
  <c r="F37" i="55"/>
  <c r="G36" i="55"/>
  <c r="F36" i="55"/>
  <c r="G35" i="55"/>
  <c r="F35" i="55"/>
  <c r="G34" i="55"/>
  <c r="F34" i="55"/>
  <c r="G33" i="55"/>
  <c r="F33" i="55"/>
  <c r="G32" i="55"/>
  <c r="F32" i="55"/>
  <c r="G31" i="55"/>
  <c r="F31" i="55"/>
  <c r="G30" i="55"/>
  <c r="F30" i="55"/>
  <c r="G29" i="55"/>
  <c r="F29" i="55"/>
  <c r="G28" i="55"/>
  <c r="F28" i="55"/>
  <c r="G27" i="55"/>
  <c r="F27" i="55"/>
  <c r="G26" i="55"/>
  <c r="F26" i="55"/>
  <c r="G25" i="55"/>
  <c r="F25" i="55"/>
  <c r="F24" i="55"/>
  <c r="G24" i="55"/>
  <c r="G23" i="55"/>
  <c r="F23" i="55"/>
  <c r="G22" i="55"/>
  <c r="F22" i="55"/>
  <c r="G21" i="55"/>
  <c r="F21" i="55"/>
  <c r="G20" i="55"/>
  <c r="F20" i="55"/>
  <c r="G19" i="55"/>
  <c r="F19" i="55"/>
  <c r="G18" i="55"/>
  <c r="F18" i="55"/>
  <c r="G17" i="55"/>
  <c r="F17" i="55"/>
  <c r="G16" i="55"/>
  <c r="F16" i="55"/>
  <c r="G15" i="55"/>
  <c r="F15" i="55"/>
  <c r="A15" i="55"/>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G14" i="55"/>
  <c r="F14" i="55"/>
  <c r="D12" i="55"/>
  <c r="F12" i="55" s="1"/>
  <c r="C12" i="55"/>
  <c r="G10" i="55"/>
  <c r="F10" i="55"/>
  <c r="G9" i="55"/>
  <c r="F9" i="55"/>
  <c r="G8" i="55"/>
  <c r="F8" i="55"/>
  <c r="C7" i="55"/>
  <c r="C6" i="55" s="1"/>
  <c r="H55" i="54"/>
  <c r="H54" i="54"/>
  <c r="G54" i="54"/>
  <c r="H53" i="54"/>
  <c r="G53" i="54"/>
  <c r="F52" i="54"/>
  <c r="G52" i="54" s="1"/>
  <c r="D52" i="54"/>
  <c r="H52" i="54" s="1"/>
  <c r="C52" i="54"/>
  <c r="F51" i="54"/>
  <c r="G51" i="54" s="1"/>
  <c r="F50" i="54"/>
  <c r="H50" i="54" s="1"/>
  <c r="F49" i="54"/>
  <c r="H49" i="54" s="1"/>
  <c r="D49" i="54"/>
  <c r="C49" i="54"/>
  <c r="C47" i="54" s="1"/>
  <c r="C56" i="54" s="1"/>
  <c r="F48" i="54"/>
  <c r="D47" i="54"/>
  <c r="H45" i="54"/>
  <c r="H39" i="54"/>
  <c r="G39" i="54"/>
  <c r="H38" i="54"/>
  <c r="G38" i="54"/>
  <c r="H37" i="54"/>
  <c r="G37" i="54"/>
  <c r="H36" i="54"/>
  <c r="H35" i="54"/>
  <c r="G35" i="54"/>
  <c r="H34" i="54"/>
  <c r="F33" i="54"/>
  <c r="D33" i="54"/>
  <c r="C33" i="54"/>
  <c r="H31" i="54"/>
  <c r="G31" i="54"/>
  <c r="H30" i="54"/>
  <c r="G30" i="54"/>
  <c r="H29" i="54"/>
  <c r="G29" i="54"/>
  <c r="H28" i="54"/>
  <c r="G28" i="54"/>
  <c r="H27" i="54"/>
  <c r="G27" i="54"/>
  <c r="H26" i="54"/>
  <c r="G26" i="54"/>
  <c r="H25" i="54"/>
  <c r="G25" i="54"/>
  <c r="H24" i="54"/>
  <c r="G24" i="54"/>
  <c r="H23" i="54"/>
  <c r="G23" i="54"/>
  <c r="H22" i="54"/>
  <c r="G22" i="54"/>
  <c r="H21" i="54"/>
  <c r="G21" i="54"/>
  <c r="H20" i="54"/>
  <c r="G20" i="54"/>
  <c r="H19" i="54"/>
  <c r="G19" i="54"/>
  <c r="H18" i="54"/>
  <c r="G18" i="54"/>
  <c r="H17" i="54"/>
  <c r="G17" i="54"/>
  <c r="H16" i="54"/>
  <c r="G16" i="54"/>
  <c r="H15" i="54"/>
  <c r="G15" i="54"/>
  <c r="H14" i="54"/>
  <c r="G14" i="54"/>
  <c r="F13" i="54"/>
  <c r="D15" i="48" s="1"/>
  <c r="F12" i="54"/>
  <c r="H12" i="54" s="1"/>
  <c r="F11" i="54"/>
  <c r="D13" i="48" s="1"/>
  <c r="H10" i="54"/>
  <c r="G10" i="54"/>
  <c r="F9" i="54"/>
  <c r="F8" i="54" s="1"/>
  <c r="F7" i="54" s="1"/>
  <c r="D8" i="54"/>
  <c r="C8" i="54"/>
  <c r="D7" i="54"/>
  <c r="C7" i="54"/>
  <c r="E56" i="54" l="1"/>
  <c r="E46" i="54"/>
  <c r="D14" i="48"/>
  <c r="I10" i="48"/>
  <c r="K62" i="48"/>
  <c r="G26" i="48"/>
  <c r="G28" i="48"/>
  <c r="J30" i="48"/>
  <c r="J51" i="48"/>
  <c r="J57" i="48"/>
  <c r="I58" i="48"/>
  <c r="I61" i="48"/>
  <c r="H9" i="48"/>
  <c r="H45" i="48" s="1"/>
  <c r="H47" i="48" s="1"/>
  <c r="I28" i="48"/>
  <c r="G36" i="48"/>
  <c r="G45" i="48" s="1"/>
  <c r="K51" i="48"/>
  <c r="K57" i="48"/>
  <c r="F59" i="48"/>
  <c r="E12" i="55"/>
  <c r="G12" i="55" s="1"/>
  <c r="H11" i="54"/>
  <c r="D11" i="48"/>
  <c r="D10" i="48" s="1"/>
  <c r="G50" i="54"/>
  <c r="H51" i="54"/>
  <c r="J18" i="48"/>
  <c r="J19" i="48"/>
  <c r="H9" i="54"/>
  <c r="G13" i="54"/>
  <c r="D56" i="54"/>
  <c r="J60" i="48"/>
  <c r="J39" i="48"/>
  <c r="G33" i="54"/>
  <c r="D36" i="48"/>
  <c r="D46" i="48" s="1"/>
  <c r="J40" i="48"/>
  <c r="H33" i="54"/>
  <c r="K53" i="48"/>
  <c r="J53" i="48"/>
  <c r="I53" i="48"/>
  <c r="F52" i="48"/>
  <c r="J15" i="48"/>
  <c r="I36" i="48"/>
  <c r="K36" i="48"/>
  <c r="D9" i="48"/>
  <c r="K10" i="48"/>
  <c r="E9" i="48"/>
  <c r="E45" i="48" s="1"/>
  <c r="E47" i="48" s="1"/>
  <c r="E64" i="48" s="1"/>
  <c r="J10" i="48"/>
  <c r="J22" i="48"/>
  <c r="I22" i="48"/>
  <c r="G22" i="48"/>
  <c r="J33" i="48"/>
  <c r="J36" i="48"/>
  <c r="C47" i="48"/>
  <c r="C64" i="48" s="1"/>
  <c r="J17" i="48"/>
  <c r="J24" i="48"/>
  <c r="J28" i="48"/>
  <c r="J32" i="48"/>
  <c r="I56" i="48"/>
  <c r="F9" i="48"/>
  <c r="J13" i="48"/>
  <c r="I30" i="48"/>
  <c r="J31" i="48"/>
  <c r="I51" i="48"/>
  <c r="G52" i="48"/>
  <c r="G50" i="48" s="1"/>
  <c r="J56" i="48"/>
  <c r="I57" i="48"/>
  <c r="G7" i="54"/>
  <c r="G8" i="54"/>
  <c r="C42" i="54"/>
  <c r="H8" i="54"/>
  <c r="D42" i="54"/>
  <c r="F43" i="54"/>
  <c r="G48" i="54"/>
  <c r="G49" i="54"/>
  <c r="E11" i="55"/>
  <c r="F42" i="54"/>
  <c r="H7" i="54"/>
  <c r="G9" i="54"/>
  <c r="G11" i="54"/>
  <c r="H13" i="54"/>
  <c r="F47" i="54"/>
  <c r="H48" i="54"/>
  <c r="I148" i="2"/>
  <c r="K59" i="48" l="1"/>
  <c r="I59" i="48"/>
  <c r="G46" i="48"/>
  <c r="F46" i="48" s="1"/>
  <c r="J59" i="48"/>
  <c r="D45" i="48"/>
  <c r="F45" i="48"/>
  <c r="K52" i="48"/>
  <c r="J52" i="48"/>
  <c r="I52" i="48"/>
  <c r="F50" i="48"/>
  <c r="F11" i="55"/>
  <c r="D7" i="55"/>
  <c r="H47" i="54"/>
  <c r="G47" i="54"/>
  <c r="G43" i="54"/>
  <c r="H43" i="54"/>
  <c r="G11" i="55"/>
  <c r="E7" i="55"/>
  <c r="H42" i="54"/>
  <c r="G42" i="54"/>
  <c r="F44" i="54"/>
  <c r="H31" i="2"/>
  <c r="G47" i="48" l="1"/>
  <c r="J45" i="48"/>
  <c r="I45" i="48"/>
  <c r="K45" i="48"/>
  <c r="D47" i="48"/>
  <c r="I50" i="48"/>
  <c r="K50" i="48"/>
  <c r="J50" i="48"/>
  <c r="G48" i="48"/>
  <c r="F48" i="48" s="1"/>
  <c r="I48" i="48" s="1"/>
  <c r="F47" i="48"/>
  <c r="K46" i="48"/>
  <c r="J46" i="48"/>
  <c r="I46" i="48"/>
  <c r="F46" i="54"/>
  <c r="H44" i="54"/>
  <c r="F56" i="54"/>
  <c r="G44" i="54"/>
  <c r="F7" i="55"/>
  <c r="D6" i="55"/>
  <c r="F6" i="55" s="1"/>
  <c r="G7" i="55"/>
  <c r="E6" i="55"/>
  <c r="G6" i="55" s="1"/>
  <c r="A3" i="49"/>
  <c r="A3" i="50"/>
  <c r="D49" i="48" l="1"/>
  <c r="K47" i="48"/>
  <c r="J47" i="48"/>
  <c r="I47" i="48"/>
  <c r="D64" i="48"/>
  <c r="H56" i="54"/>
  <c r="G56" i="54"/>
  <c r="H46" i="54"/>
  <c r="J368" i="50"/>
  <c r="J366" i="50"/>
  <c r="J357" i="50"/>
  <c r="J356" i="50"/>
  <c r="J355" i="50"/>
  <c r="J353" i="50"/>
  <c r="J352" i="50"/>
  <c r="J347" i="50"/>
  <c r="J344" i="50" s="1"/>
  <c r="I344" i="50"/>
  <c r="D339" i="50"/>
  <c r="C339" i="50"/>
  <c r="D335" i="50"/>
  <c r="D326" i="50" s="1"/>
  <c r="C335" i="50"/>
  <c r="D331" i="50"/>
  <c r="C331" i="50"/>
  <c r="C326" i="50" s="1"/>
  <c r="D327" i="50"/>
  <c r="C327" i="50"/>
  <c r="J326" i="50"/>
  <c r="I326" i="50"/>
  <c r="H326" i="50"/>
  <c r="G326" i="50"/>
  <c r="F326" i="50"/>
  <c r="E326" i="50"/>
  <c r="J325" i="50"/>
  <c r="J324" i="50"/>
  <c r="J323" i="50"/>
  <c r="J322" i="50"/>
  <c r="J321" i="50"/>
  <c r="J320" i="50"/>
  <c r="J319" i="50"/>
  <c r="J318" i="50"/>
  <c r="J317" i="50"/>
  <c r="J316" i="50"/>
  <c r="J315" i="50"/>
  <c r="J314" i="50"/>
  <c r="J313" i="50"/>
  <c r="J312" i="50"/>
  <c r="J311" i="50"/>
  <c r="J310" i="50"/>
  <c r="J309" i="50"/>
  <c r="J308" i="50"/>
  <c r="J307" i="50"/>
  <c r="J306" i="50"/>
  <c r="J305" i="50"/>
  <c r="J304" i="50"/>
  <c r="K303" i="50"/>
  <c r="I303" i="50"/>
  <c r="H303" i="50"/>
  <c r="G303" i="50"/>
  <c r="F303" i="50"/>
  <c r="E303" i="50"/>
  <c r="D303" i="50"/>
  <c r="F302" i="50"/>
  <c r="J302" i="50" s="1"/>
  <c r="I301" i="50"/>
  <c r="F301" i="50"/>
  <c r="J301" i="50" s="1"/>
  <c r="F300" i="50"/>
  <c r="J300" i="50" s="1"/>
  <c r="F299" i="50"/>
  <c r="J299" i="50" s="1"/>
  <c r="F298" i="50"/>
  <c r="J298" i="50" s="1"/>
  <c r="F297" i="50"/>
  <c r="J297" i="50" s="1"/>
  <c r="I296" i="50"/>
  <c r="H296" i="50"/>
  <c r="G296" i="50"/>
  <c r="E296" i="50"/>
  <c r="D296" i="50"/>
  <c r="C296" i="50"/>
  <c r="J295" i="50"/>
  <c r="F295" i="50"/>
  <c r="F294" i="50"/>
  <c r="J294" i="50" s="1"/>
  <c r="I293" i="50"/>
  <c r="H293" i="50"/>
  <c r="G293" i="50"/>
  <c r="F293" i="50"/>
  <c r="E293" i="50"/>
  <c r="D293" i="50"/>
  <c r="C293" i="50"/>
  <c r="F292" i="50"/>
  <c r="J292" i="50" s="1"/>
  <c r="F291" i="50"/>
  <c r="J291" i="50" s="1"/>
  <c r="F290" i="50"/>
  <c r="J290" i="50" s="1"/>
  <c r="K289" i="50"/>
  <c r="I289" i="50"/>
  <c r="H289" i="50"/>
  <c r="G289" i="50"/>
  <c r="E289" i="50"/>
  <c r="D289" i="50"/>
  <c r="C289" i="50"/>
  <c r="J288" i="50"/>
  <c r="F287" i="50"/>
  <c r="J287" i="50" s="1"/>
  <c r="J286" i="50"/>
  <c r="F286" i="50"/>
  <c r="K285" i="50"/>
  <c r="I285" i="50"/>
  <c r="H285" i="50"/>
  <c r="G285" i="50"/>
  <c r="E285" i="50"/>
  <c r="D285" i="50"/>
  <c r="C285" i="50"/>
  <c r="J284" i="50"/>
  <c r="F283" i="50"/>
  <c r="J283" i="50" s="1"/>
  <c r="I282" i="50"/>
  <c r="I281" i="50" s="1"/>
  <c r="F282" i="50"/>
  <c r="K281" i="50"/>
  <c r="H281" i="50"/>
  <c r="G281" i="50"/>
  <c r="E281" i="50"/>
  <c r="D281" i="50"/>
  <c r="C281" i="50"/>
  <c r="F280" i="50"/>
  <c r="J280" i="50" s="1"/>
  <c r="F279" i="50"/>
  <c r="J279" i="50" s="1"/>
  <c r="K278" i="50"/>
  <c r="I278" i="50"/>
  <c r="H278" i="50"/>
  <c r="G278" i="50"/>
  <c r="E278" i="50"/>
  <c r="D278" i="50"/>
  <c r="C278" i="50"/>
  <c r="J277" i="50"/>
  <c r="F276" i="50"/>
  <c r="J276" i="50" s="1"/>
  <c r="F275" i="50"/>
  <c r="K274" i="50"/>
  <c r="K266" i="50" s="1"/>
  <c r="I274" i="50"/>
  <c r="H274" i="50"/>
  <c r="G274" i="50"/>
  <c r="E274" i="50"/>
  <c r="D274" i="50"/>
  <c r="C274" i="50"/>
  <c r="J273" i="50"/>
  <c r="F272" i="50"/>
  <c r="F271" i="50" s="1"/>
  <c r="K271" i="50"/>
  <c r="I271" i="50"/>
  <c r="H271" i="50"/>
  <c r="G271" i="50"/>
  <c r="E271" i="50"/>
  <c r="D271" i="50"/>
  <c r="C271" i="50"/>
  <c r="F270" i="50"/>
  <c r="J270" i="50" s="1"/>
  <c r="J269" i="50"/>
  <c r="F268" i="50"/>
  <c r="F267" i="50" s="1"/>
  <c r="K267" i="50"/>
  <c r="I267" i="50"/>
  <c r="H267" i="50"/>
  <c r="H266" i="50" s="1"/>
  <c r="G267" i="50"/>
  <c r="E267" i="50"/>
  <c r="D267" i="50"/>
  <c r="C267" i="50"/>
  <c r="C266" i="50" s="1"/>
  <c r="J265" i="50"/>
  <c r="J264" i="50"/>
  <c r="J263" i="50"/>
  <c r="J262" i="50"/>
  <c r="J261" i="50"/>
  <c r="I260" i="50"/>
  <c r="H260" i="50"/>
  <c r="G260" i="50"/>
  <c r="F260" i="50"/>
  <c r="E260" i="50"/>
  <c r="J259" i="50"/>
  <c r="J258" i="50"/>
  <c r="I257" i="50"/>
  <c r="H257" i="50"/>
  <c r="G257" i="50"/>
  <c r="F257" i="50"/>
  <c r="E257" i="50"/>
  <c r="J256" i="50"/>
  <c r="J255" i="50"/>
  <c r="J254" i="50"/>
  <c r="K253" i="50"/>
  <c r="I253" i="50"/>
  <c r="H253" i="50"/>
  <c r="G253" i="50"/>
  <c r="F253" i="50"/>
  <c r="E253" i="50"/>
  <c r="J252" i="50"/>
  <c r="J251" i="50"/>
  <c r="I250" i="50"/>
  <c r="I249" i="50" s="1"/>
  <c r="H249" i="50"/>
  <c r="G249" i="50"/>
  <c r="F249" i="50"/>
  <c r="E249" i="50"/>
  <c r="J248" i="50"/>
  <c r="J247" i="50"/>
  <c r="J246" i="50"/>
  <c r="I245" i="50"/>
  <c r="H245" i="50"/>
  <c r="G245" i="50"/>
  <c r="G244" i="50" s="1"/>
  <c r="F245" i="50"/>
  <c r="E245" i="50"/>
  <c r="D244" i="50"/>
  <c r="C244" i="50"/>
  <c r="J243" i="50"/>
  <c r="J242" i="50"/>
  <c r="F241" i="50"/>
  <c r="J241" i="50" s="1"/>
  <c r="F240" i="50"/>
  <c r="J240" i="50" s="1"/>
  <c r="F239" i="50"/>
  <c r="J239" i="50" s="1"/>
  <c r="J238" i="50" s="1"/>
  <c r="I238" i="50"/>
  <c r="H238" i="50"/>
  <c r="G238" i="50"/>
  <c r="E238" i="50"/>
  <c r="F237" i="50"/>
  <c r="J237" i="50" s="1"/>
  <c r="F236" i="50"/>
  <c r="J236" i="50" s="1"/>
  <c r="J235" i="50"/>
  <c r="J234" i="50"/>
  <c r="I233" i="50"/>
  <c r="F233" i="50"/>
  <c r="J233" i="50" s="1"/>
  <c r="K232" i="50"/>
  <c r="I232" i="50"/>
  <c r="H232" i="50"/>
  <c r="G232" i="50"/>
  <c r="E232" i="50"/>
  <c r="D232" i="50"/>
  <c r="C232" i="50"/>
  <c r="J231" i="50"/>
  <c r="J230" i="50"/>
  <c r="F229" i="50"/>
  <c r="F228" i="50" s="1"/>
  <c r="K228" i="50"/>
  <c r="I228" i="50"/>
  <c r="H228" i="50"/>
  <c r="G228" i="50"/>
  <c r="E228" i="50"/>
  <c r="D228" i="50"/>
  <c r="C228" i="50"/>
  <c r="J227" i="50"/>
  <c r="I226" i="50"/>
  <c r="I225" i="50" s="1"/>
  <c r="G226" i="50"/>
  <c r="F226" i="50"/>
  <c r="K225" i="50"/>
  <c r="H225" i="50"/>
  <c r="G225" i="50"/>
  <c r="F225" i="50"/>
  <c r="E225" i="50"/>
  <c r="D225" i="50"/>
  <c r="C225" i="50"/>
  <c r="J224" i="50"/>
  <c r="D220" i="50"/>
  <c r="C220" i="50"/>
  <c r="J219" i="50"/>
  <c r="F218" i="50"/>
  <c r="F217" i="50" s="1"/>
  <c r="K217" i="50"/>
  <c r="I217" i="50"/>
  <c r="H217" i="50"/>
  <c r="G217" i="50"/>
  <c r="E217" i="50"/>
  <c r="J216" i="50"/>
  <c r="F215" i="50"/>
  <c r="J215" i="50" s="1"/>
  <c r="J214" i="50" s="1"/>
  <c r="I214" i="50"/>
  <c r="H214" i="50"/>
  <c r="G214" i="50"/>
  <c r="F214" i="50"/>
  <c r="E214" i="50"/>
  <c r="J213" i="50"/>
  <c r="F212" i="50"/>
  <c r="F211" i="50" s="1"/>
  <c r="K211" i="50"/>
  <c r="I211" i="50"/>
  <c r="H211" i="50"/>
  <c r="G211" i="50"/>
  <c r="E211" i="50"/>
  <c r="J209" i="50"/>
  <c r="F208" i="50"/>
  <c r="J208" i="50" s="1"/>
  <c r="K207" i="50"/>
  <c r="I207" i="50"/>
  <c r="H207" i="50"/>
  <c r="G207" i="50"/>
  <c r="E207" i="50"/>
  <c r="J206" i="50"/>
  <c r="F205" i="50"/>
  <c r="F204" i="50" s="1"/>
  <c r="K204" i="50"/>
  <c r="I204" i="50"/>
  <c r="H204" i="50"/>
  <c r="G204" i="50"/>
  <c r="G173" i="50" s="1"/>
  <c r="G172" i="50" s="1"/>
  <c r="E204" i="50"/>
  <c r="J203" i="50"/>
  <c r="J202" i="50"/>
  <c r="K201" i="50"/>
  <c r="I201" i="50"/>
  <c r="H201" i="50"/>
  <c r="G201" i="50"/>
  <c r="F201" i="50"/>
  <c r="E201" i="50"/>
  <c r="J200" i="50"/>
  <c r="J199" i="50"/>
  <c r="I198" i="50"/>
  <c r="H198" i="50"/>
  <c r="G198" i="50"/>
  <c r="F198" i="50"/>
  <c r="E198" i="50"/>
  <c r="J197" i="50"/>
  <c r="J196" i="50"/>
  <c r="J195" i="50"/>
  <c r="J194" i="50"/>
  <c r="J193" i="50"/>
  <c r="J192" i="50"/>
  <c r="K191" i="50"/>
  <c r="J191" i="50"/>
  <c r="I191" i="50"/>
  <c r="H191" i="50"/>
  <c r="G191" i="50"/>
  <c r="F191" i="50"/>
  <c r="E191" i="50"/>
  <c r="J190" i="50"/>
  <c r="J189" i="50"/>
  <c r="J188" i="50"/>
  <c r="F188" i="50"/>
  <c r="K187" i="50"/>
  <c r="J187" i="50"/>
  <c r="I187" i="50"/>
  <c r="H187" i="50"/>
  <c r="G187" i="50"/>
  <c r="F187" i="50"/>
  <c r="E187" i="50"/>
  <c r="E173" i="50" s="1"/>
  <c r="E172" i="50" s="1"/>
  <c r="D187" i="50"/>
  <c r="C187" i="50"/>
  <c r="D183" i="50"/>
  <c r="C183" i="50"/>
  <c r="J182" i="50"/>
  <c r="J181" i="50"/>
  <c r="J179" i="50" s="1"/>
  <c r="F180" i="50"/>
  <c r="J180" i="50" s="1"/>
  <c r="K179" i="50"/>
  <c r="K173" i="50" s="1"/>
  <c r="K172" i="50" s="1"/>
  <c r="I179" i="50"/>
  <c r="H179" i="50"/>
  <c r="G179" i="50"/>
  <c r="F179" i="50"/>
  <c r="E179" i="50"/>
  <c r="D179" i="50"/>
  <c r="C179" i="50"/>
  <c r="J178" i="50"/>
  <c r="J174" i="50" s="1"/>
  <c r="J177" i="50"/>
  <c r="F176" i="50"/>
  <c r="F175" i="50" s="1"/>
  <c r="K175" i="50"/>
  <c r="I175" i="50"/>
  <c r="H175" i="50"/>
  <c r="G175" i="50"/>
  <c r="E175" i="50"/>
  <c r="D175" i="50"/>
  <c r="C175" i="50"/>
  <c r="K174" i="50"/>
  <c r="I174" i="50"/>
  <c r="I8" i="50" s="1"/>
  <c r="H174" i="50"/>
  <c r="H8" i="50" s="1"/>
  <c r="E174" i="50"/>
  <c r="J170" i="50"/>
  <c r="J168" i="50" s="1"/>
  <c r="J169" i="50"/>
  <c r="J167" i="50"/>
  <c r="J165" i="50"/>
  <c r="H159" i="50"/>
  <c r="J164" i="50"/>
  <c r="J163" i="50"/>
  <c r="F161" i="50"/>
  <c r="F158" i="50" s="1"/>
  <c r="I161" i="50"/>
  <c r="G161" i="50"/>
  <c r="G158" i="50" s="1"/>
  <c r="E161" i="50"/>
  <c r="E160" i="50"/>
  <c r="J160" i="50" s="1"/>
  <c r="J11" i="50" s="1"/>
  <c r="G159" i="50"/>
  <c r="E158" i="50"/>
  <c r="J157" i="50"/>
  <c r="J156" i="50"/>
  <c r="J155" i="50"/>
  <c r="J154" i="50"/>
  <c r="J153" i="50"/>
  <c r="K152" i="50"/>
  <c r="I152" i="50"/>
  <c r="H152" i="50"/>
  <c r="G152" i="50"/>
  <c r="F152" i="50"/>
  <c r="E152" i="50"/>
  <c r="J152" i="50" s="1"/>
  <c r="D152" i="50"/>
  <c r="C152" i="50"/>
  <c r="J151" i="50"/>
  <c r="J150" i="50"/>
  <c r="J149" i="50"/>
  <c r="J148" i="50"/>
  <c r="J147" i="50"/>
  <c r="J146" i="50"/>
  <c r="J145" i="50"/>
  <c r="J144" i="50"/>
  <c r="J143" i="50"/>
  <c r="J142" i="50"/>
  <c r="J141" i="50"/>
  <c r="J140" i="50"/>
  <c r="J139" i="50"/>
  <c r="J138" i="50"/>
  <c r="J137" i="50"/>
  <c r="J136" i="50"/>
  <c r="J135" i="50"/>
  <c r="J134" i="50"/>
  <c r="J133" i="50"/>
  <c r="J132" i="50"/>
  <c r="J131" i="50"/>
  <c r="J130" i="50"/>
  <c r="J129" i="50"/>
  <c r="J128" i="50"/>
  <c r="J127" i="50"/>
  <c r="J126" i="50"/>
  <c r="J125" i="50"/>
  <c r="J124" i="50"/>
  <c r="J123" i="50"/>
  <c r="J122" i="50"/>
  <c r="J121" i="50"/>
  <c r="J120" i="50"/>
  <c r="D120" i="50"/>
  <c r="C120" i="50"/>
  <c r="J119" i="50"/>
  <c r="J118" i="50"/>
  <c r="J117" i="50"/>
  <c r="J116" i="50"/>
  <c r="D116" i="50"/>
  <c r="C116" i="50"/>
  <c r="J115" i="50"/>
  <c r="J114" i="50"/>
  <c r="J111" i="50" s="1"/>
  <c r="J113" i="50"/>
  <c r="J112" i="50"/>
  <c r="K111" i="50"/>
  <c r="I111" i="50"/>
  <c r="H111" i="50"/>
  <c r="G111" i="50"/>
  <c r="F111" i="50"/>
  <c r="E111" i="50"/>
  <c r="D111" i="50"/>
  <c r="C111" i="50"/>
  <c r="J110" i="50"/>
  <c r="J109" i="50"/>
  <c r="J108" i="50"/>
  <c r="J107" i="50"/>
  <c r="K106" i="50"/>
  <c r="I106" i="50"/>
  <c r="H106" i="50"/>
  <c r="G106" i="50"/>
  <c r="G105" i="50" s="1"/>
  <c r="F106" i="50"/>
  <c r="E106" i="50"/>
  <c r="D106" i="50"/>
  <c r="C106" i="50"/>
  <c r="H105" i="50"/>
  <c r="J104" i="50"/>
  <c r="F103" i="50"/>
  <c r="J103" i="50" s="1"/>
  <c r="J102" i="50"/>
  <c r="J101" i="50"/>
  <c r="J100" i="50"/>
  <c r="J99" i="50"/>
  <c r="D99" i="50"/>
  <c r="C99" i="50"/>
  <c r="J98" i="50"/>
  <c r="J97" i="50"/>
  <c r="J96" i="50"/>
  <c r="J95" i="50"/>
  <c r="J94" i="50"/>
  <c r="J93" i="50"/>
  <c r="G92" i="50"/>
  <c r="J92" i="50" s="1"/>
  <c r="K91" i="50"/>
  <c r="I91" i="50"/>
  <c r="H91" i="50"/>
  <c r="F91" i="50"/>
  <c r="E91" i="50"/>
  <c r="D91" i="50"/>
  <c r="C91" i="50"/>
  <c r="J90" i="50"/>
  <c r="J89" i="50"/>
  <c r="J88" i="50"/>
  <c r="J87" i="50"/>
  <c r="J86" i="50"/>
  <c r="J85" i="50"/>
  <c r="J84" i="50"/>
  <c r="J83" i="50"/>
  <c r="J82" i="50"/>
  <c r="J81" i="50"/>
  <c r="J80" i="50"/>
  <c r="G79" i="50"/>
  <c r="J79" i="50" s="1"/>
  <c r="K78" i="50"/>
  <c r="I78" i="50"/>
  <c r="H78" i="50"/>
  <c r="G78" i="50"/>
  <c r="F78" i="50"/>
  <c r="E78" i="50"/>
  <c r="D78" i="50"/>
  <c r="C78" i="50"/>
  <c r="J77" i="50"/>
  <c r="J76" i="50"/>
  <c r="G75" i="50"/>
  <c r="G74" i="50" s="1"/>
  <c r="K74" i="50"/>
  <c r="I74" i="50"/>
  <c r="H74" i="50"/>
  <c r="F74" i="50"/>
  <c r="E74" i="50"/>
  <c r="D74" i="50"/>
  <c r="C74" i="50"/>
  <c r="J73" i="50"/>
  <c r="J72" i="50"/>
  <c r="J71" i="50"/>
  <c r="J70" i="50"/>
  <c r="D70" i="50"/>
  <c r="C70" i="50"/>
  <c r="J69" i="50"/>
  <c r="J68" i="50"/>
  <c r="J67" i="50"/>
  <c r="J66" i="50"/>
  <c r="D66" i="50"/>
  <c r="C66" i="50"/>
  <c r="J65" i="50"/>
  <c r="J64" i="50"/>
  <c r="G63" i="50"/>
  <c r="J63" i="50" s="1"/>
  <c r="J62" i="50" s="1"/>
  <c r="K62" i="50"/>
  <c r="H62" i="50"/>
  <c r="F62" i="50"/>
  <c r="E62" i="50"/>
  <c r="D62" i="50"/>
  <c r="C62" i="50"/>
  <c r="J61" i="50"/>
  <c r="J60" i="50"/>
  <c r="J59" i="50"/>
  <c r="J58" i="50"/>
  <c r="D58" i="50"/>
  <c r="C58" i="50"/>
  <c r="J55" i="50"/>
  <c r="J54" i="50"/>
  <c r="D54" i="50"/>
  <c r="C54" i="50"/>
  <c r="J53" i="50"/>
  <c r="J52" i="50"/>
  <c r="G51" i="50"/>
  <c r="J51" i="50" s="1"/>
  <c r="K50" i="50"/>
  <c r="H50" i="50"/>
  <c r="F50" i="50"/>
  <c r="E50" i="50"/>
  <c r="D50" i="50"/>
  <c r="C50" i="50"/>
  <c r="J49" i="50"/>
  <c r="J48" i="50"/>
  <c r="J47" i="50"/>
  <c r="J46" i="50"/>
  <c r="J45" i="50"/>
  <c r="J44" i="50"/>
  <c r="G43" i="50"/>
  <c r="J43" i="50" s="1"/>
  <c r="I42" i="50"/>
  <c r="H42" i="50"/>
  <c r="F42" i="50"/>
  <c r="E42" i="50"/>
  <c r="J41" i="50"/>
  <c r="J40" i="50"/>
  <c r="J39" i="50"/>
  <c r="J38" i="50" s="1"/>
  <c r="I38" i="50"/>
  <c r="H38" i="50"/>
  <c r="G38" i="50"/>
  <c r="F38" i="50"/>
  <c r="E38" i="50"/>
  <c r="D38" i="50"/>
  <c r="C38" i="50"/>
  <c r="J37" i="50"/>
  <c r="J36" i="50"/>
  <c r="J35" i="50"/>
  <c r="G34" i="50"/>
  <c r="J34" i="50" s="1"/>
  <c r="K33" i="50"/>
  <c r="I33" i="50"/>
  <c r="H33" i="50"/>
  <c r="G33" i="50"/>
  <c r="F33" i="50"/>
  <c r="E33" i="50"/>
  <c r="D33" i="50"/>
  <c r="C33" i="50"/>
  <c r="J32" i="50"/>
  <c r="J31" i="50"/>
  <c r="J30" i="50"/>
  <c r="J29" i="50"/>
  <c r="D29" i="50"/>
  <c r="C29" i="50"/>
  <c r="J28" i="50"/>
  <c r="J27" i="50"/>
  <c r="J26" i="50"/>
  <c r="J25" i="50"/>
  <c r="D25" i="50"/>
  <c r="C25" i="50"/>
  <c r="J24" i="50"/>
  <c r="J23" i="50"/>
  <c r="J22" i="50"/>
  <c r="J21" i="50"/>
  <c r="D21" i="50"/>
  <c r="C21" i="50"/>
  <c r="J20" i="50"/>
  <c r="J19" i="50"/>
  <c r="G18" i="50"/>
  <c r="J18" i="50" s="1"/>
  <c r="I17" i="50"/>
  <c r="I12" i="50" s="1"/>
  <c r="H17" i="50"/>
  <c r="F17" i="50"/>
  <c r="E17" i="50"/>
  <c r="J16" i="50"/>
  <c r="J15" i="50"/>
  <c r="G14" i="50"/>
  <c r="J14" i="50" s="1"/>
  <c r="K13" i="50"/>
  <c r="I13" i="50"/>
  <c r="H13" i="50"/>
  <c r="G13" i="50"/>
  <c r="F13" i="50"/>
  <c r="E13" i="50"/>
  <c r="G8" i="50"/>
  <c r="F8" i="50"/>
  <c r="J123" i="49"/>
  <c r="J122" i="49"/>
  <c r="J121" i="49"/>
  <c r="J120" i="49"/>
  <c r="J119" i="49"/>
  <c r="J118" i="49"/>
  <c r="J117" i="49"/>
  <c r="J116" i="49"/>
  <c r="J115" i="49"/>
  <c r="J114" i="49"/>
  <c r="J113" i="49"/>
  <c r="J112" i="49"/>
  <c r="J109" i="49"/>
  <c r="J107" i="49"/>
  <c r="J104" i="49"/>
  <c r="J98" i="49"/>
  <c r="J97" i="49"/>
  <c r="J95" i="49"/>
  <c r="J94" i="49"/>
  <c r="J93" i="49"/>
  <c r="J92" i="49"/>
  <c r="J91" i="49"/>
  <c r="J90" i="49"/>
  <c r="J89" i="49"/>
  <c r="J88" i="49"/>
  <c r="J87" i="49"/>
  <c r="J86" i="49"/>
  <c r="J85" i="49"/>
  <c r="I84" i="49"/>
  <c r="J84" i="49" s="1"/>
  <c r="H84" i="49"/>
  <c r="J83" i="49"/>
  <c r="J82" i="49"/>
  <c r="J81" i="49"/>
  <c r="J80" i="49"/>
  <c r="J79" i="49"/>
  <c r="J78" i="49" s="1"/>
  <c r="I78" i="49"/>
  <c r="H78" i="49"/>
  <c r="J70" i="49"/>
  <c r="H69" i="49"/>
  <c r="G69" i="49"/>
  <c r="F69" i="49"/>
  <c r="E69" i="49"/>
  <c r="D69" i="49"/>
  <c r="C69" i="49"/>
  <c r="J68" i="49"/>
  <c r="H67" i="49"/>
  <c r="G67" i="49"/>
  <c r="F67" i="49"/>
  <c r="E67" i="49"/>
  <c r="J67" i="49" s="1"/>
  <c r="D67" i="49"/>
  <c r="C67" i="49"/>
  <c r="J20" i="49"/>
  <c r="I20" i="49"/>
  <c r="H20" i="49"/>
  <c r="G20" i="49"/>
  <c r="F20" i="49"/>
  <c r="F9" i="49" s="1"/>
  <c r="F8" i="49" s="1"/>
  <c r="E20" i="49"/>
  <c r="E9" i="49" s="1"/>
  <c r="E8" i="49" s="1"/>
  <c r="J19" i="49"/>
  <c r="J18" i="49"/>
  <c r="J17" i="49"/>
  <c r="J11" i="49" s="1"/>
  <c r="J16" i="49"/>
  <c r="J15" i="49"/>
  <c r="J14" i="49"/>
  <c r="G13" i="49"/>
  <c r="G12" i="49" s="1"/>
  <c r="I12" i="49"/>
  <c r="H12" i="49"/>
  <c r="F12" i="49"/>
  <c r="E12" i="49"/>
  <c r="D12" i="49"/>
  <c r="C12" i="49"/>
  <c r="I11" i="49"/>
  <c r="H11" i="49"/>
  <c r="H9" i="49" s="1"/>
  <c r="H8" i="49" s="1"/>
  <c r="G11" i="49"/>
  <c r="F11" i="49"/>
  <c r="E11" i="49"/>
  <c r="D11" i="49"/>
  <c r="C11" i="49"/>
  <c r="J10" i="49"/>
  <c r="I10" i="49"/>
  <c r="H10" i="49"/>
  <c r="G10" i="49"/>
  <c r="F10" i="49"/>
  <c r="E10" i="49"/>
  <c r="I9" i="49"/>
  <c r="I8" i="49" s="1"/>
  <c r="D9" i="49"/>
  <c r="D8" i="49" s="1"/>
  <c r="I64" i="48" l="1"/>
  <c r="K64" i="48"/>
  <c r="J64" i="48"/>
  <c r="J8" i="50"/>
  <c r="J250" i="50"/>
  <c r="D266" i="50"/>
  <c r="J268" i="50"/>
  <c r="J267" i="50" s="1"/>
  <c r="J266" i="50" s="1"/>
  <c r="J272" i="50"/>
  <c r="J271" i="50" s="1"/>
  <c r="E266" i="50"/>
  <c r="D173" i="50"/>
  <c r="D172" i="50" s="1"/>
  <c r="G91" i="50"/>
  <c r="G17" i="50"/>
  <c r="J253" i="50"/>
  <c r="J260" i="50"/>
  <c r="F274" i="50"/>
  <c r="F285" i="50"/>
  <c r="G266" i="50"/>
  <c r="I105" i="50"/>
  <c r="I266" i="50"/>
  <c r="C9" i="49"/>
  <c r="C8" i="49" s="1"/>
  <c r="G9" i="49"/>
  <c r="G8" i="49" s="1"/>
  <c r="J69" i="49"/>
  <c r="E12" i="50"/>
  <c r="D105" i="50"/>
  <c r="C173" i="50"/>
  <c r="C172" i="50" s="1"/>
  <c r="J207" i="50"/>
  <c r="H173" i="50"/>
  <c r="H172" i="50" s="1"/>
  <c r="E244" i="50"/>
  <c r="I244" i="50"/>
  <c r="J275" i="50"/>
  <c r="J282" i="50"/>
  <c r="J281" i="50" s="1"/>
  <c r="J278" i="50"/>
  <c r="H12" i="50"/>
  <c r="J91" i="50"/>
  <c r="C105" i="50"/>
  <c r="J106" i="50"/>
  <c r="J176" i="50"/>
  <c r="J198" i="50"/>
  <c r="J218" i="50"/>
  <c r="J217" i="50" s="1"/>
  <c r="J226" i="50"/>
  <c r="J225" i="50" s="1"/>
  <c r="F244" i="50"/>
  <c r="J245" i="50"/>
  <c r="J244" i="50" s="1"/>
  <c r="J257" i="50"/>
  <c r="F278" i="50"/>
  <c r="F281" i="50"/>
  <c r="F289" i="50"/>
  <c r="F105" i="50"/>
  <c r="F12" i="50"/>
  <c r="F9" i="50" s="1"/>
  <c r="K12" i="50"/>
  <c r="K9" i="50" s="1"/>
  <c r="K7" i="50" s="1"/>
  <c r="K6" i="50" s="1"/>
  <c r="C12" i="50"/>
  <c r="C9" i="50" s="1"/>
  <c r="J33" i="50"/>
  <c r="G50" i="50"/>
  <c r="G62" i="50"/>
  <c r="J175" i="50"/>
  <c r="J232" i="50"/>
  <c r="J249" i="50"/>
  <c r="J274" i="50"/>
  <c r="J285" i="50"/>
  <c r="J293" i="50"/>
  <c r="J303" i="50"/>
  <c r="J50" i="50"/>
  <c r="J289" i="50"/>
  <c r="F296" i="50"/>
  <c r="J296" i="50" s="1"/>
  <c r="J13" i="50"/>
  <c r="J17" i="50"/>
  <c r="D12" i="50"/>
  <c r="D9" i="50" s="1"/>
  <c r="J78" i="50"/>
  <c r="J201" i="50"/>
  <c r="F207" i="50"/>
  <c r="I173" i="50"/>
  <c r="I172" i="50" s="1"/>
  <c r="H244" i="50"/>
  <c r="E11" i="50"/>
  <c r="E8" i="50" s="1"/>
  <c r="H10" i="50"/>
  <c r="H7" i="50" s="1"/>
  <c r="H6" i="50" s="1"/>
  <c r="J105" i="50"/>
  <c r="C10" i="50"/>
  <c r="C7" i="50" s="1"/>
  <c r="C6" i="50" s="1"/>
  <c r="J74" i="50"/>
  <c r="E159" i="50"/>
  <c r="G42" i="50"/>
  <c r="J42" i="50" s="1"/>
  <c r="J75" i="50"/>
  <c r="H161" i="50"/>
  <c r="H158" i="50" s="1"/>
  <c r="H9" i="50" s="1"/>
  <c r="F232" i="50"/>
  <c r="F238" i="50"/>
  <c r="E105" i="50"/>
  <c r="J162" i="50"/>
  <c r="J161" i="50" s="1"/>
  <c r="J158" i="50" s="1"/>
  <c r="F159" i="50"/>
  <c r="I168" i="50"/>
  <c r="I158" i="50" s="1"/>
  <c r="I9" i="50" s="1"/>
  <c r="J205" i="50"/>
  <c r="J204" i="50" s="1"/>
  <c r="J212" i="50"/>
  <c r="J211" i="50" s="1"/>
  <c r="J229" i="50"/>
  <c r="J228" i="50" s="1"/>
  <c r="J9" i="49"/>
  <c r="J13" i="49"/>
  <c r="J12" i="49" s="1"/>
  <c r="D10" i="50" l="1"/>
  <c r="D7" i="50" s="1"/>
  <c r="D6" i="50" s="1"/>
  <c r="F266" i="50"/>
  <c r="J12" i="50"/>
  <c r="F10" i="50"/>
  <c r="F7" i="50" s="1"/>
  <c r="F6" i="50" s="1"/>
  <c r="F173" i="50"/>
  <c r="F172" i="50" s="1"/>
  <c r="I159" i="50"/>
  <c r="I10" i="50" s="1"/>
  <c r="I7" i="50" s="1"/>
  <c r="I6" i="50" s="1"/>
  <c r="J173" i="50"/>
  <c r="J172" i="50" s="1"/>
  <c r="E10" i="50"/>
  <c r="E7" i="50" s="1"/>
  <c r="E6" i="50" s="1"/>
  <c r="J8" i="49"/>
  <c r="H68" i="2"/>
  <c r="J9" i="50"/>
  <c r="G12" i="50"/>
  <c r="E9" i="50"/>
  <c r="J166" i="50"/>
  <c r="J159" i="50" s="1"/>
  <c r="J10" i="50" l="1"/>
  <c r="J7" i="50" s="1"/>
  <c r="J6" i="50" s="1"/>
  <c r="G9" i="50"/>
  <c r="G10" i="50"/>
  <c r="G7" i="50" s="1"/>
  <c r="G6" i="50" s="1"/>
  <c r="H62" i="2" l="1"/>
  <c r="H59" i="2"/>
  <c r="G213" i="2" l="1"/>
  <c r="J17" i="2" l="1"/>
  <c r="I17" i="2"/>
  <c r="H17" i="2"/>
  <c r="G17" i="2"/>
  <c r="F17" i="2"/>
  <c r="E17" i="2"/>
  <c r="D17" i="2"/>
  <c r="H215" i="2"/>
  <c r="G215" i="2" s="1"/>
  <c r="H185" i="2"/>
  <c r="L19" i="11"/>
  <c r="K19" i="11"/>
  <c r="L18" i="11"/>
  <c r="K18" i="11"/>
  <c r="L17" i="11"/>
  <c r="K17" i="11"/>
  <c r="L16" i="11"/>
  <c r="K16" i="11"/>
  <c r="L15" i="11"/>
  <c r="K15" i="11"/>
  <c r="L14" i="11"/>
  <c r="K14" i="11"/>
  <c r="L13" i="11"/>
  <c r="K13" i="11"/>
  <c r="L12" i="11"/>
  <c r="K12" i="11"/>
  <c r="L11" i="11"/>
  <c r="K11" i="11"/>
  <c r="L10" i="11"/>
  <c r="K10" i="11"/>
  <c r="L9" i="11"/>
  <c r="K9" i="11"/>
  <c r="L8" i="11"/>
  <c r="K8" i="11"/>
  <c r="L7" i="11"/>
  <c r="K7" i="11"/>
  <c r="G214" i="2" l="1"/>
  <c r="H195" i="2" l="1"/>
  <c r="G195" i="2" s="1"/>
  <c r="A3" i="10" l="1"/>
  <c r="A3" i="12"/>
  <c r="C18" i="37" l="1"/>
  <c r="C15" i="37"/>
  <c r="H100" i="2" l="1"/>
  <c r="H67" i="2"/>
  <c r="D64" i="2"/>
  <c r="H29" i="2"/>
  <c r="G220" i="2" l="1"/>
  <c r="G219" i="2"/>
  <c r="G218" i="2"/>
  <c r="G217" i="2"/>
  <c r="G216" i="2"/>
  <c r="G212" i="2"/>
  <c r="G211" i="2"/>
  <c r="G210" i="2"/>
  <c r="G209" i="2"/>
  <c r="G208" i="2"/>
  <c r="G207" i="2"/>
  <c r="H190" i="2"/>
  <c r="G190" i="2" s="1"/>
  <c r="G189" i="2"/>
  <c r="G188" i="2"/>
  <c r="G187" i="2"/>
  <c r="G186" i="2"/>
  <c r="G185" i="2"/>
  <c r="G184" i="2"/>
  <c r="G183" i="2"/>
  <c r="G182" i="2"/>
  <c r="H176" i="2"/>
  <c r="G176" i="2" s="1"/>
  <c r="H155" i="2"/>
  <c r="H148" i="2" s="1"/>
  <c r="H138" i="2"/>
  <c r="G138" i="2" s="1"/>
  <c r="H119" i="2"/>
  <c r="H118" i="2" s="1"/>
  <c r="G100" i="2"/>
  <c r="G99" i="2"/>
  <c r="G98" i="2"/>
  <c r="G97" i="2"/>
  <c r="H96" i="2"/>
  <c r="G96" i="2" s="1"/>
  <c r="G95" i="2"/>
  <c r="G94" i="2"/>
  <c r="G93" i="2"/>
  <c r="H92" i="2"/>
  <c r="H88" i="2"/>
  <c r="G88" i="2" s="1"/>
  <c r="H85" i="2"/>
  <c r="G85" i="2" s="1"/>
  <c r="H76" i="2"/>
  <c r="G76" i="2" s="1"/>
  <c r="H56" i="2"/>
  <c r="H55" i="2" s="1"/>
  <c r="I55" i="2"/>
  <c r="I28" i="2" s="1"/>
  <c r="G29" i="2"/>
  <c r="J28" i="2"/>
  <c r="G27" i="2"/>
  <c r="J11" i="2"/>
  <c r="I11" i="2"/>
  <c r="G16" i="2"/>
  <c r="G15" i="2"/>
  <c r="G14" i="2"/>
  <c r="G13" i="2"/>
  <c r="H12" i="2"/>
  <c r="J10" i="2" l="1"/>
  <c r="I10" i="2"/>
  <c r="G148" i="2"/>
  <c r="G12" i="2"/>
  <c r="G11" i="2" s="1"/>
  <c r="G118" i="2"/>
  <c r="G92" i="2"/>
  <c r="H11" i="2"/>
  <c r="H28" i="2" l="1"/>
  <c r="H10" i="2" s="1"/>
  <c r="G55" i="2"/>
  <c r="G28" i="2" l="1"/>
  <c r="D100" i="2"/>
  <c r="C100" i="2" s="1"/>
  <c r="G10" i="2" l="1"/>
  <c r="F12" i="37"/>
  <c r="E12" i="37"/>
  <c r="D12" i="37"/>
  <c r="D185" i="2" l="1"/>
  <c r="F28" i="2" l="1"/>
  <c r="C99" i="2" l="1"/>
  <c r="C98" i="2"/>
  <c r="C97" i="2"/>
  <c r="C93" i="2"/>
  <c r="D92" i="2"/>
  <c r="C95" i="2"/>
  <c r="C94" i="2"/>
  <c r="C92" i="2" l="1"/>
  <c r="D83" i="2"/>
  <c r="E148" i="2"/>
  <c r="C211" i="2" l="1"/>
  <c r="D123" i="2"/>
  <c r="D119" i="2" s="1"/>
  <c r="D118" i="2" s="1"/>
  <c r="D138" i="2"/>
  <c r="D176" i="2" l="1"/>
  <c r="D8" i="37" l="1"/>
  <c r="C13" i="37" l="1"/>
  <c r="C12" i="37" s="1"/>
  <c r="D7" i="37"/>
  <c r="D6" i="37" s="1"/>
  <c r="C17" i="37"/>
  <c r="E8" i="37"/>
  <c r="E7" i="37" s="1"/>
  <c r="E6" i="37" s="1"/>
  <c r="F7" i="37"/>
  <c r="F6" i="37" s="1"/>
  <c r="C11" i="37"/>
  <c r="C10" i="37"/>
  <c r="C16" i="37"/>
  <c r="C19" i="37"/>
  <c r="C9" i="37"/>
  <c r="C14" i="37"/>
  <c r="C7" i="37" l="1"/>
  <c r="C6" i="37" s="1"/>
  <c r="C8" i="37"/>
  <c r="A3" i="11" l="1"/>
  <c r="E55" i="2"/>
  <c r="E28" i="2" s="1"/>
  <c r="D155" i="2" l="1"/>
  <c r="D148" i="2" s="1"/>
  <c r="C218" i="2"/>
  <c r="D29" i="2" l="1"/>
  <c r="D190" i="2" l="1"/>
  <c r="D56" i="2" l="1"/>
  <c r="D55" i="2" s="1"/>
  <c r="D195" i="2" l="1"/>
  <c r="D12" i="2" l="1"/>
  <c r="C15" i="2"/>
  <c r="C18" i="2" l="1"/>
  <c r="C19" i="2"/>
  <c r="C207" i="2"/>
  <c r="C17" i="2" l="1"/>
  <c r="A3" i="37"/>
  <c r="A3" i="53" s="1"/>
  <c r="D76" i="2"/>
  <c r="D96" i="2"/>
  <c r="C96" i="2" s="1"/>
  <c r="C182" i="2"/>
  <c r="C29" i="2"/>
  <c r="D85" i="2"/>
  <c r="C85" i="2" s="1"/>
  <c r="D88" i="2"/>
  <c r="C88" i="2" s="1"/>
  <c r="C118" i="2"/>
  <c r="C138" i="2"/>
  <c r="C148" i="2"/>
  <c r="C176" i="2"/>
  <c r="C183" i="2"/>
  <c r="C184" i="2"/>
  <c r="C185" i="2"/>
  <c r="C186" i="2"/>
  <c r="C187" i="2"/>
  <c r="C188" i="2"/>
  <c r="C189" i="2"/>
  <c r="C190" i="2"/>
  <c r="C195" i="2"/>
  <c r="D11" i="2"/>
  <c r="F21" i="12"/>
  <c r="C216" i="2"/>
  <c r="D19" i="11"/>
  <c r="D18" i="11"/>
  <c r="D17" i="11"/>
  <c r="D16" i="11"/>
  <c r="D15" i="11"/>
  <c r="D14" i="11"/>
  <c r="D13" i="11"/>
  <c r="D12" i="11"/>
  <c r="D11" i="11"/>
  <c r="D10" i="11"/>
  <c r="D9" i="11"/>
  <c r="D8" i="11"/>
  <c r="D7" i="11"/>
  <c r="G19" i="11"/>
  <c r="G18" i="11"/>
  <c r="G17" i="11"/>
  <c r="G16" i="11"/>
  <c r="G15" i="11"/>
  <c r="G14" i="11"/>
  <c r="G13" i="11"/>
  <c r="G12" i="11"/>
  <c r="G11" i="11"/>
  <c r="G10" i="11"/>
  <c r="G9" i="11"/>
  <c r="G8" i="11"/>
  <c r="G7" i="11"/>
  <c r="C217" i="2"/>
  <c r="H20" i="12"/>
  <c r="H18" i="12"/>
  <c r="H16" i="12"/>
  <c r="H14" i="12"/>
  <c r="H12" i="12"/>
  <c r="H10" i="12"/>
  <c r="A9" i="12"/>
  <c r="A10" i="12" s="1"/>
  <c r="A11" i="12" s="1"/>
  <c r="A12" i="12" s="1"/>
  <c r="A13" i="12" s="1"/>
  <c r="A14" i="12" s="1"/>
  <c r="A15" i="12" s="1"/>
  <c r="A16" i="12" s="1"/>
  <c r="A17" i="12" s="1"/>
  <c r="A18" i="12" s="1"/>
  <c r="A19" i="12" s="1"/>
  <c r="A20" i="12" s="1"/>
  <c r="D8" i="12"/>
  <c r="F20" i="11"/>
  <c r="E20" i="11"/>
  <c r="J16" i="11"/>
  <c r="A8" i="11"/>
  <c r="A9" i="11" s="1"/>
  <c r="A10" i="11" s="1"/>
  <c r="A11" i="11" s="1"/>
  <c r="A12" i="11" s="1"/>
  <c r="A13" i="11" s="1"/>
  <c r="A14" i="11" s="1"/>
  <c r="A15" i="11" s="1"/>
  <c r="A16" i="11" s="1"/>
  <c r="A17" i="11" s="1"/>
  <c r="A18" i="11" s="1"/>
  <c r="A19" i="11" s="1"/>
  <c r="N19" i="10"/>
  <c r="M19" i="10"/>
  <c r="L19" i="10"/>
  <c r="K19" i="10"/>
  <c r="J19" i="10"/>
  <c r="I19" i="10"/>
  <c r="H19" i="10"/>
  <c r="G19" i="10"/>
  <c r="F19" i="10"/>
  <c r="E19" i="10"/>
  <c r="D19" i="10"/>
  <c r="C18" i="10"/>
  <c r="C19" i="11" s="1"/>
  <c r="C17" i="10"/>
  <c r="C18" i="11" s="1"/>
  <c r="C16" i="10"/>
  <c r="C17" i="11" s="1"/>
  <c r="C15" i="10"/>
  <c r="C16" i="11" s="1"/>
  <c r="C14" i="10"/>
  <c r="C15" i="11" s="1"/>
  <c r="O19" i="10"/>
  <c r="C13" i="10"/>
  <c r="C14" i="11" s="1"/>
  <c r="C12" i="10"/>
  <c r="C13" i="11" s="1"/>
  <c r="C11" i="10"/>
  <c r="C12" i="11" s="1"/>
  <c r="C10" i="10"/>
  <c r="C11" i="11" s="1"/>
  <c r="C9" i="10"/>
  <c r="C8" i="10"/>
  <c r="C9" i="11" s="1"/>
  <c r="C7" i="10"/>
  <c r="C8" i="11" s="1"/>
  <c r="A7" i="10"/>
  <c r="A8" i="10" s="1"/>
  <c r="A9" i="10" s="1"/>
  <c r="A10" i="10" s="1"/>
  <c r="A11" i="10" s="1"/>
  <c r="A12" i="10" s="1"/>
  <c r="A13" i="10" s="1"/>
  <c r="A14" i="10" s="1"/>
  <c r="A15" i="10" s="1"/>
  <c r="A16" i="10" s="1"/>
  <c r="A17" i="10" s="1"/>
  <c r="A18" i="10" s="1"/>
  <c r="C6" i="10"/>
  <c r="C7" i="11" s="1"/>
  <c r="J12" i="11"/>
  <c r="H8" i="12"/>
  <c r="H9" i="12"/>
  <c r="H11" i="12"/>
  <c r="H13" i="12"/>
  <c r="D15" i="12"/>
  <c r="H17" i="12"/>
  <c r="H20" i="11"/>
  <c r="J21" i="12"/>
  <c r="D9" i="12"/>
  <c r="D11" i="12"/>
  <c r="D13" i="12"/>
  <c r="D17" i="12"/>
  <c r="D19" i="12"/>
  <c r="H19" i="12"/>
  <c r="J11" i="11"/>
  <c r="K21" i="12"/>
  <c r="D10" i="12"/>
  <c r="D12" i="12"/>
  <c r="D14" i="12"/>
  <c r="D16" i="12"/>
  <c r="D18" i="12"/>
  <c r="D20" i="12"/>
  <c r="G21" i="12"/>
  <c r="H15" i="12"/>
  <c r="E21" i="12"/>
  <c r="I21" i="12"/>
  <c r="I20" i="11"/>
  <c r="C220" i="2"/>
  <c r="C219" i="2"/>
  <c r="C215" i="2"/>
  <c r="C212" i="2"/>
  <c r="C210" i="2"/>
  <c r="C208" i="2"/>
  <c r="C27" i="2"/>
  <c r="C16" i="2"/>
  <c r="C14" i="2"/>
  <c r="C13" i="2"/>
  <c r="J14" i="11"/>
  <c r="F11" i="2"/>
  <c r="F10" i="2" s="1"/>
  <c r="C209" i="2"/>
  <c r="E11" i="2"/>
  <c r="E10" i="2" s="1"/>
  <c r="B2" i="56" l="1"/>
  <c r="B2" i="62"/>
  <c r="C10" i="11"/>
  <c r="C20" i="11" s="1"/>
  <c r="D28" i="2"/>
  <c r="D10" i="2" s="1"/>
  <c r="C16" i="12"/>
  <c r="C76" i="2"/>
  <c r="C12" i="2"/>
  <c r="C11" i="2" s="1"/>
  <c r="C19" i="10"/>
  <c r="G20" i="11"/>
  <c r="J8" i="11"/>
  <c r="J10" i="11"/>
  <c r="J13" i="11"/>
  <c r="J15" i="11"/>
  <c r="J17" i="11"/>
  <c r="D20" i="11"/>
  <c r="J19" i="11"/>
  <c r="J9" i="11"/>
  <c r="J18" i="11"/>
  <c r="C9" i="12"/>
  <c r="C19" i="12"/>
  <c r="L20" i="11"/>
  <c r="K20" i="11"/>
  <c r="J7" i="11"/>
  <c r="C11" i="12"/>
  <c r="C20" i="12"/>
  <c r="C12" i="12"/>
  <c r="C10" i="12"/>
  <c r="C18" i="12"/>
  <c r="H21" i="12"/>
  <c r="C15" i="12"/>
  <c r="C8" i="12"/>
  <c r="D21" i="12"/>
  <c r="C17" i="12"/>
  <c r="C13" i="12"/>
  <c r="C14" i="12"/>
  <c r="C55" i="2"/>
  <c r="C28" i="2" l="1"/>
  <c r="J20" i="11"/>
  <c r="C21" i="12"/>
  <c r="C10" i="2" l="1"/>
</calcChain>
</file>

<file path=xl/comments1.xml><?xml version="1.0" encoding="utf-8"?>
<comments xmlns="http://schemas.openxmlformats.org/spreadsheetml/2006/main">
  <authors>
    <author>Admin</author>
  </authors>
  <commentList>
    <comment ref="I28" authorId="0" shapeId="0">
      <text>
        <r>
          <rPr>
            <b/>
            <sz val="9"/>
            <color indexed="81"/>
            <rFont val="Tahoma"/>
            <family val="2"/>
          </rPr>
          <t>Admin:</t>
        </r>
        <r>
          <rPr>
            <sz val="9"/>
            <color indexed="81"/>
            <rFont val="Tahoma"/>
            <family val="2"/>
          </rPr>
          <t xml:space="preserve">
ĐV báo cáo 2017-2025</t>
        </r>
      </text>
    </comment>
  </commentList>
</comments>
</file>

<file path=xl/comments2.xml><?xml version="1.0" encoding="utf-8"?>
<comments xmlns="http://schemas.openxmlformats.org/spreadsheetml/2006/main">
  <authors>
    <author>Admin</author>
  </authors>
  <commentList>
    <comment ref="Y20" authorId="0" shapeId="0">
      <text>
        <r>
          <rPr>
            <b/>
            <sz val="9"/>
            <color indexed="81"/>
            <rFont val="Tahoma"/>
            <family val="2"/>
          </rPr>
          <t>Admin:</t>
        </r>
        <r>
          <rPr>
            <sz val="9"/>
            <color indexed="81"/>
            <rFont val="Tahoma"/>
            <family val="2"/>
          </rPr>
          <t xml:space="preserve">
Chưa có số bc của đv</t>
        </r>
      </text>
    </comment>
    <comment ref="Q23" authorId="0" shapeId="0">
      <text>
        <r>
          <rPr>
            <b/>
            <sz val="9"/>
            <color indexed="81"/>
            <rFont val="Tahoma"/>
            <family val="2"/>
          </rPr>
          <t>Admin:</t>
        </r>
        <r>
          <rPr>
            <sz val="9"/>
            <color indexed="81"/>
            <rFont val="Tahoma"/>
            <family val="2"/>
          </rPr>
          <t xml:space="preserve">
Đơn vị báo cáo 115,528</t>
        </r>
      </text>
    </comment>
    <comment ref="Q24" authorId="0" shapeId="0">
      <text>
        <r>
          <rPr>
            <b/>
            <sz val="9"/>
            <color indexed="81"/>
            <rFont val="Tahoma"/>
            <family val="2"/>
          </rPr>
          <t>Admin:</t>
        </r>
        <r>
          <rPr>
            <sz val="9"/>
            <color indexed="81"/>
            <rFont val="Tahoma"/>
            <family val="2"/>
          </rPr>
          <t xml:space="preserve">
ĐV báo cáo 56.250</t>
        </r>
      </text>
    </comment>
  </commentList>
</comments>
</file>

<file path=xl/sharedStrings.xml><?xml version="1.0" encoding="utf-8"?>
<sst xmlns="http://schemas.openxmlformats.org/spreadsheetml/2006/main" count="2888" uniqueCount="1371">
  <si>
    <t>Phụ lục số 01</t>
  </si>
  <si>
    <t>Đơn vị: Triệu đồng</t>
  </si>
  <si>
    <t>CÁC CHỈ TIÊU</t>
  </si>
  <si>
    <t xml:space="preserve">Tổng số </t>
  </si>
  <si>
    <t>Trong đó</t>
  </si>
  <si>
    <t>Tỉnh thu</t>
  </si>
  <si>
    <t>Huyện, xã thu</t>
  </si>
  <si>
    <t>A</t>
  </si>
  <si>
    <t>TT</t>
  </si>
  <si>
    <t>Chỉ tiêu</t>
  </si>
  <si>
    <t>Tổng số</t>
  </si>
  <si>
    <t>Trong đó:</t>
  </si>
  <si>
    <t xml:space="preserve">C¸c chØ tiªu </t>
  </si>
  <si>
    <t>Ngân sách tỉnh</t>
  </si>
  <si>
    <t>Ngân sách cấp huyện</t>
  </si>
  <si>
    <t>Ngân sách cấp xã</t>
  </si>
  <si>
    <t>TỔNG CHI NSĐP:</t>
  </si>
  <si>
    <t>I</t>
  </si>
  <si>
    <t>CHI ĐẦU TƯ PHÁT TRIỂN</t>
  </si>
  <si>
    <t>Chi đầu tư XDCB</t>
  </si>
  <si>
    <t>a</t>
  </si>
  <si>
    <t>Chi XDCB vốn tập trung trong nước</t>
  </si>
  <si>
    <t>b</t>
  </si>
  <si>
    <t>Vốn nước ngoài nguồn NSTW</t>
  </si>
  <si>
    <t>c</t>
  </si>
  <si>
    <t>Vốn NSTW bổ sung có mục tiêu</t>
  </si>
  <si>
    <t>Chi đầu tư từ nguồn để lại theo chế độ quy định</t>
  </si>
  <si>
    <t xml:space="preserve"> * Phân bổ như sau:</t>
  </si>
  <si>
    <t>Chi từ nguồn bội chi</t>
  </si>
  <si>
    <t>II</t>
  </si>
  <si>
    <t>CHI THƯỜNG XUYÊN</t>
  </si>
  <si>
    <t>Chi quản lý hành chính, nhà nước, đảng, đoàn thể</t>
  </si>
  <si>
    <t>Sự nghiệp giáo dục đào tạo và dạy nghề</t>
  </si>
  <si>
    <t>Sự nghiệp y tế</t>
  </si>
  <si>
    <t>Sự nghiệp văn hóa, thể thao, du lịch</t>
  </si>
  <si>
    <t>Sự nghiệp phát thanh, truyền hình</t>
  </si>
  <si>
    <t>Sự nghiệp khoa học công nghệ</t>
  </si>
  <si>
    <t>Sự nghiệp đảm bảo xã hội</t>
  </si>
  <si>
    <t xml:space="preserve">Chi an ninh </t>
  </si>
  <si>
    <t>Sự nghiệp kinh tế</t>
  </si>
  <si>
    <t>Phòng chống khắc phục thiên tai</t>
  </si>
  <si>
    <t>Hỗ trợ hoạt động của Ban PCLB tỉnh</t>
  </si>
  <si>
    <t>Sự nghiệp xây dựng</t>
  </si>
  <si>
    <t>Chi sự nghiệp môi trường</t>
  </si>
  <si>
    <t>Chính sách tôn giáo</t>
  </si>
  <si>
    <t>Chi khác ngân sách</t>
  </si>
  <si>
    <t>Chi thực hiện một số chính sách và chương trình mục tiêu từ NSTW</t>
  </si>
  <si>
    <t>III</t>
  </si>
  <si>
    <t>IV</t>
  </si>
  <si>
    <t>DỰ PHÒNG NGÂN SÁCH</t>
  </si>
  <si>
    <t>V</t>
  </si>
  <si>
    <t>CHI BỔ SUNG QUỸ DỰ TRỮ TÀI CHÍNH</t>
  </si>
  <si>
    <t>VI</t>
  </si>
  <si>
    <t>VII</t>
  </si>
  <si>
    <t>VIII</t>
  </si>
  <si>
    <t>IX</t>
  </si>
  <si>
    <t>CHÍNH SÁCH BÌNH ỔN GIÁ</t>
  </si>
  <si>
    <t>X</t>
  </si>
  <si>
    <t>XI</t>
  </si>
  <si>
    <t>XII</t>
  </si>
  <si>
    <t>DỰ KIẾN CHI CÁC NHIỆM VỤ  CỦA TỈNH TỪ THU CHUYỂN NGUỒN NĂM TRƯỚC</t>
  </si>
  <si>
    <t>-</t>
  </si>
  <si>
    <t>B</t>
  </si>
  <si>
    <t>STT</t>
  </si>
  <si>
    <t>Thuế sử dụng đất phi nông nghiệp</t>
  </si>
  <si>
    <t>Lệ phí trước bạ</t>
  </si>
  <si>
    <t>Thuế thu nhập cá nhân</t>
  </si>
  <si>
    <t xml:space="preserve"> Thuế bảo vệ môi trường</t>
  </si>
  <si>
    <t>Cấp quyền khai thác khoáng sản</t>
  </si>
  <si>
    <t>Bổ sung có mục tiêu</t>
  </si>
  <si>
    <t>Bổ sung có MT bằng vốn trong nước</t>
  </si>
  <si>
    <t>Bổ sung có MT bằng vốn nước ngoài</t>
  </si>
  <si>
    <t>THU VAY</t>
  </si>
  <si>
    <t>DỰ KIẾN THU CÁC NHIỆM VỤ CHƯA CHI CHUYỂN NGUỒN SANG NĂM SAU</t>
  </si>
  <si>
    <t>TỔNG THU NSĐP:</t>
  </si>
  <si>
    <t>Phụ lục số 03</t>
  </si>
  <si>
    <t xml:space="preserve"> TT </t>
  </si>
  <si>
    <t xml:space="preserve"> TÊN ĐƠN VỊ </t>
  </si>
  <si>
    <t>Định mức chi khác  theo BC</t>
  </si>
  <si>
    <t>TP chuyên ngành</t>
  </si>
  <si>
    <t xml:space="preserve"> Khối quản lý NN cấp I </t>
  </si>
  <si>
    <t xml:space="preserve"> - Kinh phí thường xuyên</t>
  </si>
  <si>
    <t xml:space="preserve"> - Quỹ lương BC chưa tuyển dụng</t>
  </si>
  <si>
    <t xml:space="preserve"> Sở Y tế </t>
  </si>
  <si>
    <t>VP Đoàn ĐBQH, HĐND tỉnh</t>
  </si>
  <si>
    <t>Văn phòng UBND tỉnh</t>
  </si>
  <si>
    <t>Trong đó: Trích lại theo TT 327/TT-BTC</t>
  </si>
  <si>
    <t xml:space="preserve"> Sở Kế hoạch và đầu tư </t>
  </si>
  <si>
    <t xml:space="preserve"> Sở Nông nghiệp PTNT </t>
  </si>
  <si>
    <t xml:space="preserve"> Sở Tư pháp </t>
  </si>
  <si>
    <t xml:space="preserve"> Sở Tài nguyên - Môi trường </t>
  </si>
  <si>
    <t xml:space="preserve"> Sở Nội vụ  </t>
  </si>
  <si>
    <t xml:space="preserve"> Sở Ngoại vụ </t>
  </si>
  <si>
    <t>Trong đó đoàn ra, đoàn vào</t>
  </si>
  <si>
    <t xml:space="preserve"> Sở Thông tin và Truyền Thông </t>
  </si>
  <si>
    <t>Văn phòng điều phối NTM</t>
  </si>
  <si>
    <t>Công nghệ thông tin phục vụ QLNN</t>
  </si>
  <si>
    <t xml:space="preserve"> Đơn vị QLNN cấp II </t>
  </si>
  <si>
    <t xml:space="preserve"> Ban thi đua khen thưởng </t>
  </si>
  <si>
    <t>Trong đó KP thi đua khen thưởng</t>
  </si>
  <si>
    <t xml:space="preserve"> Ban tôn giáo </t>
  </si>
  <si>
    <t xml:space="preserve"> Chi cục dân số- KHHGĐ </t>
  </si>
  <si>
    <t xml:space="preserve"> Chi cục An toàn vệ sinh thực phẩm</t>
  </si>
  <si>
    <t xml:space="preserve"> Chi cục phát triển nông thôn </t>
  </si>
  <si>
    <t xml:space="preserve"> Chi cục Trồng trọt và BVTV </t>
  </si>
  <si>
    <t xml:space="preserve"> Chi cục Chăn nuôi và Thú y </t>
  </si>
  <si>
    <t xml:space="preserve"> Chi cục Quản lý CL nông lâm thủy sản</t>
  </si>
  <si>
    <t xml:space="preserve"> Chi cục thuỷ lợi </t>
  </si>
  <si>
    <t xml:space="preserve"> Chi cục Thủy sản</t>
  </si>
  <si>
    <t xml:space="preserve"> Đột xuất, tăng BC, BS quỹ lương </t>
  </si>
  <si>
    <t xml:space="preserve"> Sự nghiệp khác </t>
  </si>
  <si>
    <t xml:space="preserve"> TT Hỗ trợ doanh nghiệp và xúc tiến đầu tư tỉnh</t>
  </si>
  <si>
    <t xml:space="preserve"> Trung tâm DV bán đấu giá tài sản </t>
  </si>
  <si>
    <t xml:space="preserve"> Trung tâm công báo tin học </t>
  </si>
  <si>
    <t xml:space="preserve"> TT dịch thuật dịch vụ đối ngoại </t>
  </si>
  <si>
    <t>BQL Khu vực mỏ sắt Thạch Khê</t>
  </si>
  <si>
    <t>TT Lưu trữ lịch sử</t>
  </si>
  <si>
    <t xml:space="preserve"> Đoàn luật sư </t>
  </si>
  <si>
    <t xml:space="preserve"> Số hóa tài liệu lưu trữ tại Lưu trữ lịch sử tỉnh theo QĐ 4020/QĐ-UBND ngày 25/11/2020</t>
  </si>
  <si>
    <t xml:space="preserve"> Các tổ chức chính trị </t>
  </si>
  <si>
    <t xml:space="preserve"> Hội nghề nghiệp </t>
  </si>
  <si>
    <t xml:space="preserve"> Liên minh HTX </t>
  </si>
  <si>
    <t xml:space="preserve"> Hội Nhà báo </t>
  </si>
  <si>
    <t xml:space="preserve"> Liên hiệp các Hội khoa học kỷ thuật </t>
  </si>
  <si>
    <t xml:space="preserve"> Hội Liên hiệp văn học nghệ thuật </t>
  </si>
  <si>
    <t xml:space="preserve"> Hội Chữ thập đỏ </t>
  </si>
  <si>
    <t xml:space="preserve"> Hội người mù </t>
  </si>
  <si>
    <t xml:space="preserve"> Hội Đông y </t>
  </si>
  <si>
    <t xml:space="preserve"> - NS hỗ trợ (04)</t>
  </si>
  <si>
    <t xml:space="preserve"> Hội Luật gia </t>
  </si>
  <si>
    <t>Hội người cao tuổi (NS hỗ trợ 01)</t>
  </si>
  <si>
    <t xml:space="preserve"> Hội Cựu TN xung phong (NS hỗ trợ 02)</t>
  </si>
  <si>
    <t xml:space="preserve"> Hội NN chất độc da cam-Dioxin (NS hỗ trợ 02 BC)</t>
  </si>
  <si>
    <t xml:space="preserve"> Hội Người Khuyết tật và trẻ em mồ côi (NS hỗ trợ 03)</t>
  </si>
  <si>
    <t xml:space="preserve"> Hội Liên hiệp thanh niên </t>
  </si>
  <si>
    <t>Hội Bảo vệ QL người tiêu dùng (trong đó Th các nhiệm vụ: Tuyên truyền, phổ biến pháp luật về quyền lợi NTD; tư vấn, hỗ trợ NTD; nghiên cứu khảo sát thực tế … theo VB số 3837/UBND-TM ngày 17/10/2013: 100 triệu đồng)</t>
  </si>
  <si>
    <t xml:space="preserve"> Hội Kế hoạch hóa gia đình </t>
  </si>
  <si>
    <t xml:space="preserve"> Hội Châm cứu </t>
  </si>
  <si>
    <t>Hiệp hội doanh nghiệp tỉnh</t>
  </si>
  <si>
    <t>Hội tin học tỉnh</t>
  </si>
  <si>
    <t xml:space="preserve"> Hội Tâm năng dưỡng sinh-PHSK </t>
  </si>
  <si>
    <t xml:space="preserve"> Hội cựu giáo chức </t>
  </si>
  <si>
    <t>Hỗ trợ tạp chí Hồng Lĩnh (Hội VHNT)</t>
  </si>
  <si>
    <t xml:space="preserve"> V </t>
  </si>
  <si>
    <t xml:space="preserve"> Sự nghiệp đảm bảo xã hội </t>
  </si>
  <si>
    <t>TT Điều dưỡng người có công và BTXH</t>
  </si>
  <si>
    <t xml:space="preserve"> Làng trẻ em mồ côi </t>
  </si>
  <si>
    <t>Trung tâm Chữa bệnh giáo dục LĐXH</t>
  </si>
  <si>
    <t xml:space="preserve"> VI </t>
  </si>
  <si>
    <t xml:space="preserve"> Ban chỉ đạo xuất khẩu (Sở CT)</t>
  </si>
  <si>
    <t xml:space="preserve"> Ban chỉ đạo CTMTQG (Sở KHĐT)</t>
  </si>
  <si>
    <t xml:space="preserve"> Ban phổ biến GDPL (Sở TP)</t>
  </si>
  <si>
    <t xml:space="preserve"> HĐ phối hợp liên ngành TGPL trong HĐ tố tụng (TT TGPL)</t>
  </si>
  <si>
    <t xml:space="preserve"> Ban công tác người cao tuổi (Sở LĐ)</t>
  </si>
  <si>
    <t xml:space="preserve"> BCĐ thực hiện DA đổi mới giám định tư pháp (Sở TP)</t>
  </si>
  <si>
    <t xml:space="preserve"> Ban Chỉ đạo 513 (Sở Nội vụ)</t>
  </si>
  <si>
    <t xml:space="preserve"> Ban Chỉ đạo Chương trình PT thanh niên (Sở Nội vụ)</t>
  </si>
  <si>
    <t>Ban Chỉ đạo ĐA 61 tỉnh (Hội ND)</t>
  </si>
  <si>
    <t xml:space="preserve"> BVĐ ngày vì người nghèo </t>
  </si>
  <si>
    <t xml:space="preserve"> Ban đổi mới DN </t>
  </si>
  <si>
    <t>Ban chỉ đạo khai thác mỏ sắt Thạch Khê</t>
  </si>
  <si>
    <t>Ban Cứu trợ thiênn tai theo TT 174/2014/TT-BTC (Mặt trận tỉnh)</t>
  </si>
  <si>
    <t>Phụ lục số 04</t>
  </si>
  <si>
    <t xml:space="preserve">                                            </t>
  </si>
  <si>
    <t>Tên đơn vị</t>
  </si>
  <si>
    <t>Biên chế</t>
  </si>
  <si>
    <t>ĐM chi TX phân bổ theo BC</t>
  </si>
  <si>
    <t>Kinh phí đào tạo</t>
  </si>
  <si>
    <t>KH</t>
  </si>
  <si>
    <t>Thực tế</t>
  </si>
  <si>
    <t>năm 2013</t>
  </si>
  <si>
    <t>*</t>
  </si>
  <si>
    <t>Chi thường xuyên</t>
  </si>
  <si>
    <t>Trường Đại học Hà Tĩnh</t>
  </si>
  <si>
    <t xml:space="preserve"> -</t>
  </si>
  <si>
    <t>Biên chế chưa tuyển dụng</t>
  </si>
  <si>
    <t>Hỗ trợ tiền học phí</t>
  </si>
  <si>
    <t>Hỗ trợ chi phí sinh hoạt</t>
  </si>
  <si>
    <t>+</t>
  </si>
  <si>
    <t>Trường Trung cấp Nghề Hà Tĩnh</t>
  </si>
  <si>
    <t>Sở Giáo dục và Đào tạo</t>
  </si>
  <si>
    <t xml:space="preserve"> Sở Công Thương </t>
  </si>
  <si>
    <t>Bồi dưỡng, tập huấn (VP Sở)</t>
  </si>
  <si>
    <t xml:space="preserve">Sở Lao động - Thương binh và xã hội </t>
  </si>
  <si>
    <t>Sở Khoa học công nghệ</t>
  </si>
  <si>
    <t>Thực hiện các nhiệm vụ đột xuất</t>
  </si>
  <si>
    <t>Đơn vị</t>
  </si>
  <si>
    <t>Sự nghiệp giáo dục</t>
  </si>
  <si>
    <t>Bảo hiểm Y tế cho học sinh sinh viên</t>
  </si>
  <si>
    <t>Ngân sách đảm bảo</t>
  </si>
  <si>
    <t>Ngân sách cấp (KP thường xuyên)</t>
  </si>
  <si>
    <t>Phát sóng kênh truyền hình Hà Tĩnh lên vệ tinh</t>
  </si>
  <si>
    <t>Hỗ trợ thực hiện một số đề án, dự án Khoa học công nghệ (NSTW)</t>
  </si>
  <si>
    <t>Đón hài cốt, quà, thăm viếng đối tượng ngày lễ tết, QL đối tượng theo QĐ 16, Phổ biến PL lao động, hỗ trợ người có công tiêu biểu, điều tra cầu lao động</t>
  </si>
  <si>
    <t>Chính sách chế độ đảm bảo xã hội khác</t>
  </si>
  <si>
    <t>SN chăm sóc trẻ em (Sở LĐ-TBXH)</t>
  </si>
  <si>
    <t>CT CS Trẻ em có hoàn cảnh ĐB KK (Qũy BTTE)</t>
  </si>
  <si>
    <t>Tăng dự toán ĐA Quan trắc mạng lưới môi trưởng tỉnh, do thực hiện đầu thầu (tính bổ sung thuế phải nộp, khấu hao TSCĐ)</t>
  </si>
  <si>
    <t xml:space="preserve"> Quản lý nhà nước</t>
  </si>
  <si>
    <t xml:space="preserve">Hoạt động đột xuất UBND tỉnh và các ngành </t>
  </si>
  <si>
    <t>Tổ chức chính trị xã hội</t>
  </si>
  <si>
    <t xml:space="preserve">Sự nghiệp khác </t>
  </si>
  <si>
    <t>Đoàn ra, đoàn vào</t>
  </si>
  <si>
    <t>Các hội nghề nghiệp, xã hội</t>
  </si>
  <si>
    <t xml:space="preserve">Tuyên truyền giáo dục pháp luật; Kinh phí mua hộ tịch, hộ khẩu; Xây dựng văn bản PL, Hỗ trợ PL cho DN  </t>
  </si>
  <si>
    <t xml:space="preserve">Hoạt động xúc tiến đầu tư </t>
  </si>
  <si>
    <t>Trung tâm hỗ trợ Doanh nghiệp và xúc tiến đầu tư tỉnh</t>
  </si>
  <si>
    <t>TT thuộc Khu kinh tế Vũng áng</t>
  </si>
  <si>
    <t xml:space="preserve">Công tác địa giới hành chính (Sở Nội vụ) </t>
  </si>
  <si>
    <t>Hỗ trợ hoạt động các Ban kiêm nhiệm</t>
  </si>
  <si>
    <t>Sữa chữa công sở, MSSC tài sản các đơn vị HCSN</t>
  </si>
  <si>
    <t>Quỹ hỗ trợ Hội nông dân</t>
  </si>
  <si>
    <t>Hỗ trợ các nhiệm vụ thanh tra, kiểm tra</t>
  </si>
  <si>
    <t>Hỗ trợ doanh nghiệp nhỏ và vừa</t>
  </si>
  <si>
    <t>Hoạt động Hội đồng GDAN-QP</t>
  </si>
  <si>
    <t>Hoàn trả chi phí đầu tư theo đề án phát triển quỹ đất (tạm tính 55% nguồn thu từ đề án quỹ đất)</t>
  </si>
  <si>
    <t>Các nhiệm vụ, CĐCS khác về DQTV</t>
  </si>
  <si>
    <t>Tổng cộng</t>
  </si>
  <si>
    <t>Quốc doanh</t>
  </si>
  <si>
    <t>Đầu tư nước ngoài</t>
  </si>
  <si>
    <t>Ngoài QD</t>
  </si>
  <si>
    <t>Thu nhập cá nhân</t>
  </si>
  <si>
    <t>Trước bạ</t>
  </si>
  <si>
    <t>Phí</t>
  </si>
  <si>
    <t>Phi nông nghiệp</t>
  </si>
  <si>
    <t>Thuê đất</t>
  </si>
  <si>
    <t>Tiền sử dụng đất</t>
  </si>
  <si>
    <t>Thu từ quỹ đất công ích, hoa lợi CS</t>
  </si>
  <si>
    <t>Thu khác ngân sách</t>
  </si>
  <si>
    <t>Huyện Kỳ Anh</t>
  </si>
  <si>
    <t>Thị xã Kỳ Anh</t>
  </si>
  <si>
    <t>Huyện Cẩm Xuyên</t>
  </si>
  <si>
    <t>Thành phố Hà Tĩnh</t>
  </si>
  <si>
    <t>Huyện Thạch Hà</t>
  </si>
  <si>
    <t>Huyện Can Lộc</t>
  </si>
  <si>
    <t>Huyện Đức Thọ</t>
  </si>
  <si>
    <t>Huyện Nghi Xuân</t>
  </si>
  <si>
    <t>Huyện Hương Sơn</t>
  </si>
  <si>
    <t>Huyện Hương Khê</t>
  </si>
  <si>
    <t>Thị xã Hồng Lĩnh</t>
  </si>
  <si>
    <t>Huyện Vũ Quang</t>
  </si>
  <si>
    <t>Huyện Lộc Hà</t>
  </si>
  <si>
    <t>Thu NSNN trên địa bàn</t>
  </si>
  <si>
    <t>Thu ngân sách huyện, xã hưởng</t>
  </si>
  <si>
    <t>Thu bổ sung từ ngân sách cấp tỉnh</t>
  </si>
  <si>
    <t>Tổng thu ngân sách huyện</t>
  </si>
  <si>
    <t>Cộng</t>
  </si>
  <si>
    <t>NS cấp huyện</t>
  </si>
  <si>
    <t>NS cấp xã</t>
  </si>
  <si>
    <t>Tổng chi ngân sách huyện</t>
  </si>
  <si>
    <t>1. Chi ngân sách cấp huyện</t>
  </si>
  <si>
    <t>2. Chi ngân sách cấp xã</t>
  </si>
  <si>
    <t>Chi đầu tư phát triển</t>
  </si>
  <si>
    <t>Dự phòng</t>
  </si>
  <si>
    <t>Nội dung</t>
  </si>
  <si>
    <t>Thu từ Đề án phát triển quỹ đất</t>
  </si>
  <si>
    <t>Đối với Đề án do BQL Khu kinh tế tỉnh và Trung tâm phát triển Quỹ đất tỉnh làm Chủ đầu tư</t>
  </si>
  <si>
    <t>Chi phí thực hiện Đề án (55%)</t>
  </si>
  <si>
    <t>45% số thu còn lại (xem là 100%)</t>
  </si>
  <si>
    <t>Do cấp huyện làm Chủ đầu tư</t>
  </si>
  <si>
    <t>Thu từ quỹ đất tái định cư các dự án</t>
  </si>
  <si>
    <t>Đối với các Dự án do huyện làm Chủ đầu tư (trong trường hợp được UBND tỉnh ủy quyền)</t>
  </si>
  <si>
    <t>Thu từ quỹ đất đầu tư từ nguồn vốn vay của Bộ Tài chính</t>
  </si>
  <si>
    <t>Đối với Quỹ đất còn lại</t>
  </si>
  <si>
    <t>Sự nghiệp thông tin truyền thông</t>
  </si>
  <si>
    <t>Chi thường xuyên các đơn vị</t>
  </si>
  <si>
    <t>Chi kỷ niệm ngày lễ lớn, kỷ niệm ngành</t>
  </si>
  <si>
    <t>Tổng cộng:</t>
  </si>
  <si>
    <t>Sự nghiệp đào tạo, dạy nghề</t>
  </si>
  <si>
    <t>Nâng cấp toàn diện Báo Hà Tĩnh Điện tử</t>
  </si>
  <si>
    <t>Bổ sung vốn điều lệ Quỹ phát triển đất</t>
  </si>
  <si>
    <t>Thực hiện hiện công tác đo đạc, đăng ký đất đai, lập cơ sở dữ liệu hồ sơ địa chính và cấp giấy chứng nhận quyền sử dụng đất</t>
  </si>
  <si>
    <t>Đối ứng kinh phí thực hiện các Đề án đầu tư phát triển</t>
  </si>
  <si>
    <t>Các dự án quan trọng, cấp bách của địa phương</t>
  </si>
  <si>
    <t>Đánh giá, kiểm định chất lượng giáo dục</t>
  </si>
  <si>
    <t>Biên soạn, thẩm định tài liệu địa phương</t>
  </si>
  <si>
    <t>Ngân sách cấp (bao gồm KP thường xuyên, trợ cấp thi đấu, chế độ HLV, VĐV, bảo vệ di tích, chế độ đội thông tin lưu động, ...)</t>
  </si>
  <si>
    <t>Ngân sách cấp (bao gồm: KP thường xuyên; bổ sung các trạm phát lại; Quản lý, vận hành; thuê bao tín hiệu; 5 tỷ đồng nhuận bút; ...)</t>
  </si>
  <si>
    <t>Chính sách Phát triển khoa học và công nghệ</t>
  </si>
  <si>
    <t xml:space="preserve">Dự kiến bù hụt quỹ lương khi đưa lương vào giá viện phí và các chế độ khác liên quan đến con người </t>
  </si>
  <si>
    <t>23</t>
  </si>
  <si>
    <t>24</t>
  </si>
  <si>
    <t>25</t>
  </si>
  <si>
    <t>Phụ lục số 02</t>
  </si>
  <si>
    <t>Phụ lục số 05</t>
  </si>
  <si>
    <t>Phụ lục số 06</t>
  </si>
  <si>
    <t>Phụ lục số 07</t>
  </si>
  <si>
    <t>Phụ lục số 08</t>
  </si>
  <si>
    <t>XIII</t>
  </si>
  <si>
    <t>Các chế độ, chính sách, nhiệm vụ đột xuất … do các cấp địa phương đảm bảo</t>
  </si>
  <si>
    <t>Dự toán năm 2023</t>
  </si>
  <si>
    <t xml:space="preserve">Chi sự nghiệp nông nghiệp và PTNT, TL, thủy sản </t>
  </si>
  <si>
    <t>Kinh phí bảo trì hệ thống đường bộ, đường thủy nội địa địa phương</t>
  </si>
  <si>
    <t>Chính sách nông nghiệp, nông thôn</t>
  </si>
  <si>
    <t>HỖ TRỢ CÁC ĐÔ THỊ THEO NGHỊ QUYẾT HĐND TỈNH</t>
  </si>
  <si>
    <t>Chương trình phát triển lâm nghiệp bền vững</t>
  </si>
  <si>
    <t>2</t>
  </si>
  <si>
    <t>3</t>
  </si>
  <si>
    <t>4</t>
  </si>
  <si>
    <t>Chính sách khuyến khích phát triển nguồn nhân lực chất lượng cao theo Nghị quyết số 46/2021/NQ-HĐND</t>
  </si>
  <si>
    <t>Mua sắm trang phục công an xã (theo pháp lệnh CAX), bảo vệ dân phố</t>
  </si>
  <si>
    <t>Đảm bảo an toàn, an ninh mạng phòng chống tội phạm sử dụng công nghệ cao</t>
  </si>
  <si>
    <t>Đề án bảo đảm an ninh nông thôn, đô thị phục vụ phát triển kinh tế xã hội theo NQ 39/NQ-HĐND ngày 06/11/2021 của HĐND tỉnh</t>
  </si>
  <si>
    <t>Đề án nâng cao hiệu quả công tác phòng, chống ma tuý trên địa bàn tỉnh theo NQ 38/NQ-HĐND ngày 06/11/2021 của HĐND tỉnh</t>
  </si>
  <si>
    <t>THU TỪ HOẠT ĐỘNG XUẤT, NHẬP KHẨU</t>
  </si>
  <si>
    <t>Vay để bù đắp bội chi</t>
  </si>
  <si>
    <t>Vay để trả nợ gốc</t>
  </si>
  <si>
    <t>Đề án ngoại ngữ, ứng dụng CNTT cho chuyển đổi số</t>
  </si>
  <si>
    <t>Chế độ chính sách đối với cán bộ, đảng viên theo Quy định số 12-QĐ/TU ngày 28/12/2021 của Tỉnh uỷ</t>
  </si>
  <si>
    <t>Chính sách về củng cố, phát triển hệ thống mạng lưới cơ sở trợ giúp xã hội theo Nghị quyết 98/2018/NQ-HĐND</t>
  </si>
  <si>
    <t>Tổng số:</t>
  </si>
  <si>
    <t xml:space="preserve"> - Quỹ lương BC chưa tuyển dụng </t>
  </si>
  <si>
    <t>26</t>
  </si>
  <si>
    <t>7</t>
  </si>
  <si>
    <t>8</t>
  </si>
  <si>
    <t>9</t>
  </si>
  <si>
    <t>27</t>
  </si>
  <si>
    <t>Hội Khoa học kinh tế (hỗ trợ nhiệm vụ theo thông báo 550/TB-TU ngày 26/5/22)</t>
  </si>
  <si>
    <t>28</t>
  </si>
  <si>
    <t>30</t>
  </si>
  <si>
    <t>31</t>
  </si>
  <si>
    <t>32</t>
  </si>
  <si>
    <t>33</t>
  </si>
  <si>
    <t>34</t>
  </si>
  <si>
    <t>35</t>
  </si>
  <si>
    <t>TT CT XH, GDNN cho người khuyết tật</t>
  </si>
  <si>
    <t xml:space="preserve"> Ban đổi mới và phát triển kinh tế tập thể (Sở Kế hoạch và Đầu tư)</t>
  </si>
  <si>
    <t>Các cơ quan Đảng  thuộc Tỉnh uỷ quản lý</t>
  </si>
  <si>
    <t xml:space="preserve">      Đơn vị: triệu đồng</t>
  </si>
  <si>
    <t>4=5+6</t>
  </si>
  <si>
    <t>THU NỘI ĐỊA</t>
  </si>
  <si>
    <t xml:space="preserve">Thu từ khu vực doanh nghiệp nhà nước </t>
  </si>
  <si>
    <t>DNNN do Trung ương quản lý</t>
  </si>
  <si>
    <t>DNNN do địa phương quản lý</t>
  </si>
  <si>
    <t>Thu từ khu vực doanh nghiệp có vốn đầu tư nước ngoài</t>
  </si>
  <si>
    <t>Trong đó: Thu từ kết quả thanh tra thuế Công ty Formosa Hà Tĩnh</t>
  </si>
  <si>
    <t>Thu từ khu vực kinh tế ngoài quốc doanh</t>
  </si>
  <si>
    <t>Trong đó: Thu từ hàng hoá nhập khẩu</t>
  </si>
  <si>
    <t>Phí và lệ phí</t>
  </si>
  <si>
    <t>Trong đó: Phí, lệ phí trung ương</t>
  </si>
  <si>
    <t>Thu tiền sử dụng khu vực biển</t>
  </si>
  <si>
    <t>Trong đó: Cơ quan Trung ương cấp phép</t>
  </si>
  <si>
    <t>Thu từ quỹ đất công ích, hoa lợi công sản khác</t>
  </si>
  <si>
    <t>Thu cổ tức và lợi nhuận sau thuế</t>
  </si>
  <si>
    <t>Thu từ hoạt động xổ số kiến thiết</t>
  </si>
  <si>
    <t>Thuế xuất khẩu</t>
  </si>
  <si>
    <t>Thuế nhập khẩu</t>
  </si>
  <si>
    <t>Thuế tiêu thụ đặc biệt hàng nhập khẩu</t>
  </si>
  <si>
    <t>Thuế giá trị gia tăng hàng nhập khẩu</t>
  </si>
  <si>
    <t>Thuế bảo vệ môi trường do cơ quan hải quan thực hiện</t>
  </si>
  <si>
    <t>Thu khác</t>
  </si>
  <si>
    <t>Thu Ngân sách Trung ương</t>
  </si>
  <si>
    <t>Thu Ngân sách địa phương</t>
  </si>
  <si>
    <t>Ngân sách tỉnh hưởng</t>
  </si>
  <si>
    <t>Ngân sách cấp huyện, cấp xã hưởng</t>
  </si>
  <si>
    <t>Bổ sung cân đối</t>
  </si>
  <si>
    <t>Bổ sung vốn sự nghiệp thực hiện một số chế độ chính sách của Trung ương</t>
  </si>
  <si>
    <t>THU BỔ SUNG TỪ NGÂN SÁCH TRUNG ƯƠNG</t>
  </si>
  <si>
    <t>Các chính sách, nhiệm vụ đột xuất liên quan, hỗ trợ công tác an ninh trật tự</t>
  </si>
  <si>
    <t>Chi hỗ trợ từ kết quả thu liên quan đến xử phạt, phí, lệ phí</t>
  </si>
  <si>
    <t>Hỗ trợ phần mềm, tập huấn, quản lý tài chính, ngân sách, kế toán, giá, …</t>
  </si>
  <si>
    <t xml:space="preserve">CHI BẢO DƯỠNG, SỬA CHỮA, CẢI TẠO, NÂNG CẤP TÀI SẢN CÔNG; MUA SẮM VÀ CÁC NHIỆM VỤ ĐỘT XUẤT KHÁC </t>
  </si>
  <si>
    <t>Thu từ Quỹ đất giao cho nhà đầu tư (sau khi trừ chi phí đầu tư)</t>
  </si>
  <si>
    <t>Chính sách đối với lĩnh vực y tế công lập theo NQ 71/2022/NQ-HĐND (Bao gồm cả tăng cường cơ sở vật chất các cơ sở y tế)</t>
  </si>
  <si>
    <t>Vốn điều lệ Quỹ khám chữa bệnh cho người nghèo</t>
  </si>
  <si>
    <t>Hoạt động Ban chỉ đạo An toàn làm chủ</t>
  </si>
  <si>
    <t>Dụng cụ hỗ trợ cho DQTV</t>
  </si>
  <si>
    <t>Sự nghiệp Kiểm Lâm</t>
  </si>
  <si>
    <t>XIV</t>
  </si>
  <si>
    <t xml:space="preserve">Sự nghiệp quản lý tài nguyên, đất đai </t>
  </si>
  <si>
    <t>Kinh phí thường xuyên</t>
  </si>
  <si>
    <t>Chính sách miễn thu thủy lợi phí</t>
  </si>
  <si>
    <t>Hỗ trợ bảo vệ và phát triển đất lúa</t>
  </si>
  <si>
    <t>Đề án phát triển kỹ thuật cao, chuyên sâu tại Bệnh viện Đa khoa tỉnh (theo QĐ 3948/QĐ-UBND ngày 02/12/2021 của UBND tỉnh)</t>
  </si>
  <si>
    <t>Các đề án, chính sách lĩnh vực văn hóa, thể thao và du lịch</t>
  </si>
  <si>
    <t>Mua sắm, sửa chữa, nâng cấp, tăng cường CSVC thuộc các đề án, chính sách, nhiệm vụ theo quy định</t>
  </si>
  <si>
    <t>Vốn sự nghiệp thực hiện 3 chương trình MTQG</t>
  </si>
  <si>
    <t>Kinh phí quản lý, bảo trì đường bộ địa phương</t>
  </si>
  <si>
    <t>Kinh phí thực hiện Chương trình trợ giúp xã hội và PHCN cho người tâm thần, trẻ em tự kỷ và người rối nhiễu tâm trí; chương trình phát triển công tác xã hội</t>
  </si>
  <si>
    <t>DỰ KIẾN BỐ TRÍ NGUỒN ĐỂ THU HỒI TẠM ỨNG CHI ĐẦU TƯ DỰ ÁN GPMB KHU LIÊN HỢP GANG THÉP VÀ CẢNG SƠN DƯƠNG</t>
  </si>
  <si>
    <t>37</t>
  </si>
  <si>
    <t>38</t>
  </si>
  <si>
    <t>Hỗ trợ các Hội Văn học nghệ thuật địa phương</t>
  </si>
  <si>
    <t>Hỗ trợ các Hội nhà báo địa phương</t>
  </si>
  <si>
    <t>Sự nghiệp giao thông</t>
  </si>
  <si>
    <t>Chính sách nông thôn mới (trong đó: hỗ trợ KP phục hồi, nâng cấp mặt đường 35 tỷ đồng; hỗ trợ KP xi măng 60 tỷ đồng)</t>
  </si>
  <si>
    <t>Chính sách phát triển công nghiệp, tiểu thủ công nghiệp</t>
  </si>
  <si>
    <t>Tăng cường CSVC Trường Đại học Hà Tĩnh</t>
  </si>
  <si>
    <t>Đề án chính sách hỗ trợ hoạt động bảo vệ môi trường</t>
  </si>
  <si>
    <t>Các đề án, chính sách, nhiệm vụ khác theo quy định</t>
  </si>
  <si>
    <t>Kinh phí Đảng (Gồm PC cấp ủy, PC thâm niên, kiểm tra, tăng huy hiệu đảng bậc cao, khối DN, KCB định kỳ, chế độ phụ cấp, các nhiệm vụ đặc thù, đột xuất, bù lỗ phát hành và các nhiệm vụ khác theo quy định)</t>
  </si>
  <si>
    <t>Đối ứng các dự án HCSN; hỗ trợ kinh phí về CB BCT, thôn, chi hội; các TCCS Đảng</t>
  </si>
  <si>
    <t>Chính sách hỗ trợ đào tạo nghề, giải quyết việc làm theo NQ 70/2022/NQ-HĐND</t>
  </si>
  <si>
    <t>Trường Chính trị Trần Phú</t>
  </si>
  <si>
    <t>Cấp bù miễn, giảm học phí theo NĐ 81/2021/NĐ-CP ngày 27/8/2021</t>
  </si>
  <si>
    <t>Trường Trung cấp Kỹ nghệ</t>
  </si>
  <si>
    <t xml:space="preserve">Thanh tra tỉnh </t>
  </si>
  <si>
    <t>Hỗ trợ thực hiện một số đề án, chính sách, nhiệm vụ theo quy định</t>
  </si>
  <si>
    <t xml:space="preserve"> Kinh phí in khung thiếp chúc thọ, mừng thọ 90, 100 tuổi</t>
  </si>
  <si>
    <t>Thực hiện nhiệm vụ hậu cần tại chỗ</t>
  </si>
  <si>
    <t>Thực hiện nghĩa vụ quân sự và công tác tuyển quân</t>
  </si>
  <si>
    <t>Công tác phòng không nhân dân, quân báo nhân dân; hoạt động tổ chức cơ sở Đảng</t>
  </si>
  <si>
    <t>Hỗ trợ thực hiện các nhiệm vụ tuần tra đảo Sơn Dương; hỗ trợ các đơn vị trực thuộc quân đội thực hiện sửa chữa CSVC, mua sắm trang bị, phương tiện hoạt động. Thực hiện công tác đối ngoại, hợp tác quốc tế</t>
  </si>
  <si>
    <t>Dự kiến hỗ trợ kinh phí diễn tập phòng thủ, tìm kiếm cứu nạn và PCLB, PCCR trên địa bàn</t>
  </si>
  <si>
    <t>Bảo đảm nguồn nhân lực, tàu thuyền, phương tiên dân sự và thực hiện huy động tham gia bảo vệ chủ quyền, quyền chủ quyền các vùng biển</t>
  </si>
  <si>
    <t>Xây dựng điểm chốt chiến đấu, nhà trực của DQTV theo Đề án của tỉnh</t>
  </si>
  <si>
    <t>Xây dựng và hoạt động của khu vực phòng thủ cấp tỉnh</t>
  </si>
  <si>
    <t>Xây dựng, sửa chữa, nâng cấp các sở chỉ huy, trụ sở làm việc, doanh trại, kho tàng, trung tâm huấn luyện DBĐV và mua sắm, sửa chữa các loại trang thiết bị, phương tiện hoạt động của cơ quan Bộ chỉ huy, các đơn vị trực thuộc</t>
  </si>
  <si>
    <t>CHI THỰC HIỆN CÁC NHIỆM VỤ QUY HOẠCH</t>
  </si>
  <si>
    <t>Chi thực hiện 3 chương trình MTQG</t>
  </si>
  <si>
    <t>Hỗ trợ học phí theo NQ của HĐND tỉnh</t>
  </si>
  <si>
    <t>Chi quân sự địa phương (BCHQS tỉnh)</t>
  </si>
  <si>
    <t>Thực hiện chính sách hậu phương quân đội và chính sách đối với lực lượng vũ trang nhân dân ở địa phương (gồm: Thăm quà các cán bộ, chiến sĩ xuất ngũ, nhập ngũ, làm nhiệm vụ ở Lào, biên giới hải đảo, nhà giàn DK1)</t>
  </si>
  <si>
    <t>Chính sách về công tác dân số và phát triển theo Nghị quyết số 221/2020/NQ-HĐND của HĐND tỉnh</t>
  </si>
  <si>
    <t>Ngân sách cấp (trong đó: bổ sung vốn Điều lệ Quỹ Khoa học 3 tỷ đồng)</t>
  </si>
  <si>
    <t>Hỗ trợ tiền điện hộ nghèo, hộ chính sách xã hội theo QĐ 28/QD-TTg và QĐ 60/QĐ-TTg của TTCP</t>
  </si>
  <si>
    <t>Kinh phí hỗ trợ một số chế độ, thực hiện các đề án, chính sách và một số nhiệm vụ khác theo quy định</t>
  </si>
  <si>
    <t>Kinh phí đối ứng thực hiện CTMTQG Giảm nghèo bền vững theo NQ 74/2022/NQ-HĐND của HĐND tỉnh</t>
  </si>
  <si>
    <t>Kinh phí thực hiện chính sách giảm nghèo và đảm bảo ASXH theo NQ 72/2022/NQ-HĐND của HĐND tỉnh</t>
  </si>
  <si>
    <t>Kinh phí thực hiện nhiệm vụ an ninh và trật tự, an toàn xã hội của Công an tỉnh theo quy định (đã bao gồm kinh phí hoạt động của các Ban chỉ đạo, Tổ công tác, tổ giúp việc… do Công an tỉnh làm cơ quan thường trực;....)</t>
  </si>
  <si>
    <t>Chính sách, Đề án phát triển kinh tế tập thể, hợp tác xã theo NQ 56/2021/NQ-HĐND của HĐND tỉnh</t>
  </si>
  <si>
    <t>Chính sách khuyến khích, hỗ trợ, ưu đãi hành khách đi lại bằng xe buýt và đơn vị kinh doanh vận tải bằng xe buýt theo NQ 53/2021/NQ-HĐND của HĐND tỉnh</t>
  </si>
  <si>
    <t>Chính sách hỗ trợ các hãng tàu biển mở tuyến vận chuyển container và đối tượng có hàng hóa vận chuyển bằng container qua cảng Vũng Áng theo NQ 276/2021/NQ-HĐND của HĐND tỉnh</t>
  </si>
  <si>
    <t>Chính sách hỗ trợ kinh phí thành lập mới DN và phần mềm kế toán cho doanh nghiệp theo các Nghị quyết: số 87/2018/NQ-HĐND, số 216/2020/NQ-HĐND của HĐND tỉnh</t>
  </si>
  <si>
    <t>Chế độ, chính sách đối với sĩ quan dự bị và học viên đào tạo sĩ quan dự bị (BCHQS tỉnh)</t>
  </si>
  <si>
    <t>Vốn thực hiện Chương trình mục tiêu quốc gia xây dựng nông thôn mới</t>
  </si>
  <si>
    <t>Thực hiện Luật DQTV: Tổ chức và hoạt động của lực lượng dân quân tự vệ (BCHQS tỉnh)</t>
  </si>
  <si>
    <t>Trang phục Dân quân tự vệ</t>
  </si>
  <si>
    <t>Ngân sách đảm bảo (bao gồm kinh phí thực hiện chính sách miễn, giảm học phí, hỗ trợ chi phí học tập; giá dịch vụ trong lĩnh vực giáo dục, đào tạo theo Nghị định số 81/2021/NĐ-CP)</t>
  </si>
  <si>
    <t xml:space="preserve">Thực hiện công tác quản lý, bảo vệ biên giới quốc gia, chủ quyền, quyền chủ quyền của các vùng biển; sữa chữa, bảo dưỡng đường tuần tra biên giới, biển cảnh báo biên giới, công trình bảo vệ cột mốc biên giới; Chi công tác động viên công quốc phòng </t>
  </si>
  <si>
    <t xml:space="preserve">Thực hiện nhiệm vụ bảo vệ các mục tiêu chính trị, kinh tế, xã hội và các công trình quốc phòng, khu quân sự theo phân cấp </t>
  </si>
  <si>
    <t>19</t>
  </si>
  <si>
    <t>20</t>
  </si>
  <si>
    <t>21</t>
  </si>
  <si>
    <t>22</t>
  </si>
  <si>
    <t xml:space="preserve">Đề án phát triển ứng dụng dữ liệu dân cư, định danh và xác thực điện tử phục vụ chuyển đổi số quốc gia giai đoạn 2022-2025 (ĐA 06/CP) </t>
  </si>
  <si>
    <t xml:space="preserve">Hỗ trợ xây dựng trụ sở Công an bản của Lào tiếp giáp với tỉnh Hà Tĩnh </t>
  </si>
  <si>
    <t>Đề án bảo đảm cơ sở vật chất cho Công an xã, thị trấn theo NQ 37/NQ-HĐND ngày 06/11/2021 của HĐND tỉnh</t>
  </si>
  <si>
    <t>Sự nghiệp công thương (trong đó, KP thực hiện chính sách khuyến công 2 tỷ đồng )</t>
  </si>
  <si>
    <t>Hỗ trợ kinh phí vận hành Trạm Thuỷ văn Sơn Kim, Hương Trạch</t>
  </si>
  <si>
    <t xml:space="preserve">Chương trình phát triển lâm nghiệp bền vững </t>
  </si>
  <si>
    <t>Huy động, đảm bảo chế độ cho lực lượng dân quân tự vệ thực hiện các nhiệm vụ; tập huấn, bồi dưỡng, huấn luyện quân sự, hội thi, hội thao diễn tập và các nhiệm vụ khác</t>
  </si>
  <si>
    <t>Chi công tác biên phòng, biên giới (BCH Bộ đội Biên phòng tỉnh)</t>
  </si>
  <si>
    <t>Hỗ trợ các đơn vị y tế dự phòng; Tăng chi y tế dự phòng, …</t>
  </si>
  <si>
    <t>HỖ TRỢ CÁC NHIỆM VỤ KHỐI HUYỆN XÃ</t>
  </si>
  <si>
    <t>Đề án đẩy mạnh ứng dụng CNTT trong hoạt động các cơ quan Đảng, MTTQ, các tổ chức CT-XH</t>
  </si>
  <si>
    <t>Sự nghiệp chăm sóc trẻ em và KHH gia đình</t>
  </si>
  <si>
    <t>Các nhiệm vụ đột xuất khác về QP, QSĐP (trong đó, KP thực hiện hiện đường hầm CH3-02: 4 tỷ đồng)</t>
  </si>
  <si>
    <t>Hỗ trợ một số đơn vị thực hiện nhiệm vụ phối hợp công tác thu ngân sách (các cơ quan thu)</t>
  </si>
  <si>
    <t>Bổ sung kinh phí hỗ trợ Ngân hàng chính sách để cho vay hộ nghèo và các đối tượng chính sách</t>
  </si>
  <si>
    <t>Quỹ lương BC chưa tuyển dụng</t>
  </si>
  <si>
    <t>Kinh phí học Nghị quyết</t>
  </si>
  <si>
    <t>Kinh phí đảm bảo một số nhiệm vụ khác và các nhiệm vụ đột xuất khối Đảng</t>
  </si>
  <si>
    <t xml:space="preserve"> - Quỹ lương BC chưa tuyển dụng (1)</t>
  </si>
  <si>
    <t xml:space="preserve">Các KH chương trình của ngành lao động theo QĐ của UBND tỉnh </t>
  </si>
  <si>
    <t>Điều tra hộ nghèo, cận nghèo; cập nhật hộ nghèo, cận nghèo, hộ có mức sống TB vào phần mềm quản lý (Sở LĐ-TBXH)</t>
  </si>
  <si>
    <t>Chi nhiệm vụ tuyên truyền, đảm bảo trật tự an toàn giao thông (trong đó, Ban ATGT: KP ATGT 1.200 triệu đồng; xử lý điểm đen giao thông 500 triệu đồng (Ban ATGT); Thanh tra GT 1.300 triệu đồng; Trạm kiểm soát TTr 250 triệu đồng)</t>
  </si>
  <si>
    <t>TỔNG HỢP DỰ TOÁN CHI NGÂN SÁCH  ĐỊA PHƯƠNG NĂM 2024</t>
  </si>
  <si>
    <t>Dự toán năm 2024</t>
  </si>
  <si>
    <t xml:space="preserve"> DỰ TOÁN THU NGÂN SÁCH NHÀ NƯỚC NĂM 2024</t>
  </si>
  <si>
    <t>Dự toán tỉnh giao 2023</t>
  </si>
  <si>
    <t>Ước thực hiện 2023</t>
  </si>
  <si>
    <t>Dự toán TW giao 2024</t>
  </si>
  <si>
    <t>Dự toán HĐND giao 2024</t>
  </si>
  <si>
    <t>% Dự toán 2024 so với</t>
  </si>
  <si>
    <t>ƯTH năm 2023</t>
  </si>
  <si>
    <t>7=4/1</t>
  </si>
  <si>
    <t>8=4/2</t>
  </si>
  <si>
    <t>9=4/3</t>
  </si>
  <si>
    <t>Thu tiền cho thuê đất, mặt nước</t>
  </si>
  <si>
    <t>Trong đó: - Thu khác ngân sách trung ương</t>
  </si>
  <si>
    <t xml:space="preserve">               - Thu tiền bảo vệ và phát triển đất trồng lúa</t>
  </si>
  <si>
    <t>THU CHUYỂN NGUỒN CCTL CÒN DƯ NĂM TRƯỚC CHUYỂN SANG</t>
  </si>
  <si>
    <t>Kinh phí hoạt động TĐG NN, tổ chức đấu thầu MSTT (HĐ TĐG NN thường xuyên cấp tỉnh: 2 tỷ đồng; Hội đồng thẩm định giá đất, hội đồng tố tụng hình sự, hội đồng tố tụng dân sự và các nhiệm vụ khác của Sở Tài chính: 4,5 tỷ đồng)</t>
  </si>
  <si>
    <t>Chính sách đối với giáo dục mầm non, giáo dục phổ thông và giáo dục thường xuyên giai đoạn 2023 - 2025 và nội dung, mức chi thực hiện Đề án “Xây dựng xã hội học tập giai đoạn 2021 - 2030” (theo NQ 92/2022/NQ-HĐND)</t>
  </si>
  <si>
    <t>Kinh phí thực hiện đề án, kế hoạch của tỉnh; nhiệm vụ nâng cao chỉ số chuyển đổi số cấp tỉnh (DTI)</t>
  </si>
  <si>
    <t>Chính sách hỗ trợ người cai nghiện ma tuý; người được giao nhiệm vụ hỗ trợ cai nghiện ma túy tại gia đình, cộng đồng và trợ cấp đặc thù đối với viên chức, người lao động làm việc tại cơ sở cai nghiện ma túy và cơ sở trợ giúp xã hội công lập</t>
  </si>
  <si>
    <t>DỰ TOÁN CHI NGÂN SÁCH HUYỆN, XÃ NĂM 2024</t>
  </si>
  <si>
    <t>DỰ TOÁN THU NGÂN SÁCH HUYỆN, XÃ NĂM 2024</t>
  </si>
  <si>
    <t>Thu từ quỹ đất chuyên dùng</t>
  </si>
  <si>
    <t>Thu từ 3 khu hạ tầng tại thành phố Hà Tĩnh: Đồng Bàu Rạ; khu dân cư phía nam đường Nguyễn Du, phường Thạch Quý; khu dân cư tổ 4, 7 phường Hà Huy Tập - TP Hà Tĩnh</t>
  </si>
  <si>
    <t>Thu từ các khu hạ tầng gắn với các tuyến đường trục chính đô thị, kết nối giữa khu vực trung tâm với các phường, xã vùng ven (khoảng 50ha) trên địa bàn thành phố Hà Tĩnh, do ngân sách thành phố đầu tư</t>
  </si>
  <si>
    <t>Biên chế
KH 2024</t>
  </si>
  <si>
    <t>Biên chế
thực tế 2024</t>
  </si>
  <si>
    <t xml:space="preserve">Quỹ lương năm 2024 </t>
  </si>
  <si>
    <t>HĐ 111; định mức hỗ trợ NS</t>
  </si>
  <si>
    <t>Nghiệp vụ đặc thù</t>
  </si>
  <si>
    <t>Giao thu phí, lệ phí năm 2024</t>
  </si>
  <si>
    <t xml:space="preserve"> I </t>
  </si>
  <si>
    <t xml:space="preserve"> Quản lý nhà nước </t>
  </si>
  <si>
    <t xml:space="preserve"> A </t>
  </si>
  <si>
    <t xml:space="preserve"> Sở Giáo dục và Đào tạo</t>
  </si>
  <si>
    <t xml:space="preserve"> - Hợp đồng 111 (1)</t>
  </si>
  <si>
    <t xml:space="preserve"> Sở Xây dựng</t>
  </si>
  <si>
    <t xml:space="preserve"> - Hợp đồng 111 (2)</t>
  </si>
  <si>
    <t xml:space="preserve"> - Hợp đồng 111 (3)</t>
  </si>
  <si>
    <t xml:space="preserve"> - Hợp đồng 111 (13)</t>
  </si>
  <si>
    <t xml:space="preserve"> - Quỹ lương BC chưa tuyển dụng (5)</t>
  </si>
  <si>
    <t xml:space="preserve"> - Hợp đồng 111 (9)</t>
  </si>
  <si>
    <t>6</t>
  </si>
  <si>
    <t>Thanh tra tỉnh</t>
  </si>
  <si>
    <t xml:space="preserve"> Sở Tài chính</t>
  </si>
  <si>
    <t xml:space="preserve"> - Hợp đồng 111</t>
  </si>
  <si>
    <t xml:space="preserve"> - Hợp đồng 111 (4)</t>
  </si>
  <si>
    <t>11</t>
  </si>
  <si>
    <t>Sở Lao động - Thương binh và Xã hội</t>
  </si>
  <si>
    <t xml:space="preserve"> - Quỹ lương BC chưa tuyển dụng (06)</t>
  </si>
  <si>
    <t xml:space="preserve"> - Hợp đồng 111 (04)</t>
  </si>
  <si>
    <t>12</t>
  </si>
  <si>
    <t xml:space="preserve"> Sở Công Thương</t>
  </si>
  <si>
    <t xml:space="preserve"> - Hợp đồng 111 (02)</t>
  </si>
  <si>
    <t>Sở Văn hoá, Thể thao và du lịch</t>
  </si>
  <si>
    <t xml:space="preserve"> - Hợp đồng 111 (5)</t>
  </si>
  <si>
    <t>15</t>
  </si>
  <si>
    <t xml:space="preserve"> Sở Giao thông vận tải</t>
  </si>
  <si>
    <t xml:space="preserve"> - Quỹ lương BC chưa tuyển dụng (04)</t>
  </si>
  <si>
    <t xml:space="preserve"> Sở Khoa học và công nghệ</t>
  </si>
  <si>
    <t>18</t>
  </si>
  <si>
    <t xml:space="preserve"> - Quỹ lương BC chưa tuyển dụng (0)</t>
  </si>
  <si>
    <t xml:space="preserve"> VP BQL Khu kinh tế tỉnh</t>
  </si>
  <si>
    <t xml:space="preserve"> - Quỹ lương BC chưa tuyển dụng (12)</t>
  </si>
  <si>
    <t xml:space="preserve"> - Quỹ lương BC chưa tuyển dụng (2)</t>
  </si>
  <si>
    <t>VP Ban An toàn giao thông</t>
  </si>
  <si>
    <t xml:space="preserve"> - Quỹ lương BC chưa tuyển dụng (01)</t>
  </si>
  <si>
    <t xml:space="preserve"> - Hợp đồng 111 (01)</t>
  </si>
  <si>
    <t>Đột xuất, tăng biên chế, bổ sung quỹ lương</t>
  </si>
  <si>
    <t xml:space="preserve"> - Chính sách tôn giáo</t>
  </si>
  <si>
    <t>29</t>
  </si>
  <si>
    <t xml:space="preserve"> VP Chi cục KL+ 12 Hạt KL các huyện + Đội Kiểm lâm cơ động </t>
  </si>
  <si>
    <t xml:space="preserve"> - Quỹ lương BC chưa tuyển dụng (74)</t>
  </si>
  <si>
    <t xml:space="preserve"> - Quỹ lương BC chưa tuyển dụng (3)</t>
  </si>
  <si>
    <t xml:space="preserve"> - Quỹ lương BC chưa tuyển dụng (6)</t>
  </si>
  <si>
    <t>Chi cục tiêu chuẩn đo lường chất lượng</t>
  </si>
  <si>
    <t>Kinh phí thực hiện ISO</t>
  </si>
  <si>
    <t xml:space="preserve"> II </t>
  </si>
  <si>
    <t xml:space="preserve"> NSNN cấp tỉnh đảm bảo</t>
  </si>
  <si>
    <t xml:space="preserve"> **</t>
  </si>
  <si>
    <t xml:space="preserve"> Nguồn CCTL của đơn vị</t>
  </si>
  <si>
    <t xml:space="preserve"> Phòng Công chứng số I </t>
  </si>
  <si>
    <t xml:space="preserve"> - Kinh phí thường xuyên, trong đó:</t>
  </si>
  <si>
    <t xml:space="preserve"> +</t>
  </si>
  <si>
    <t>NSNN đảm bảo</t>
  </si>
  <si>
    <t xml:space="preserve">Nguồn CCTL còn dư của đơn vị </t>
  </si>
  <si>
    <t xml:space="preserve"> Phòng Công chứng số II</t>
  </si>
  <si>
    <t>Nguồn CCTL còn dư của đơn vi</t>
  </si>
  <si>
    <t>5</t>
  </si>
  <si>
    <t>Trung tâm Tư vấn và Dịch vụ Tài chính</t>
  </si>
  <si>
    <t>TT Xúc tiến ĐT và cung ứng nhân lực khu kinh tế</t>
  </si>
  <si>
    <t>BQL Khu di tích Ngã ba Đồng Lộc</t>
  </si>
  <si>
    <t>Trung tâm hoạt động thanh thiếu nhi tỉnh</t>
  </si>
  <si>
    <t>Tổng đội TNXP XDVKTM Tây Sơn</t>
  </si>
  <si>
    <t>10</t>
  </si>
  <si>
    <t>Tổng đội TNXP XDVKTM Phúc Trạch</t>
  </si>
  <si>
    <t>Trung tâm hướng nghiệp Thuỷ sản TNXP</t>
  </si>
  <si>
    <t>BQL khu tưởng niệm Lý Tự Trọng</t>
  </si>
  <si>
    <t>13</t>
  </si>
  <si>
    <t>Trung tâm dạy nghề và HTVL Nông dân</t>
  </si>
  <si>
    <t>16</t>
  </si>
  <si>
    <t xml:space="preserve"> Trung tâm Trợ giúp pháp lý</t>
  </si>
  <si>
    <t>17</t>
  </si>
  <si>
    <t>Uỷ ban ĐK Công giáo tỉnh</t>
  </si>
  <si>
    <t xml:space="preserve"> - Hợp đồng 111 (giao 3, thực hiện 2)</t>
  </si>
  <si>
    <t>Hỗ trợ TH cải cách TP (Đoàn luật sư)</t>
  </si>
  <si>
    <t>Quỹ phát triển phụ nữ</t>
  </si>
  <si>
    <t xml:space="preserve">Kp đảm bảo hoạt động Trợ giúp pháp lý </t>
  </si>
  <si>
    <t>Đại hội nhiệm kỳ-Đoàn Luật sư</t>
  </si>
  <si>
    <t xml:space="preserve"> Đột xuât, tăng biên chế, bổ sung quỹ lương</t>
  </si>
  <si>
    <t>1</t>
  </si>
  <si>
    <t>Tỉnh đoàn</t>
  </si>
  <si>
    <t>Hội Liên hiệp Phụ nữ tỉnh</t>
  </si>
  <si>
    <t>Hội Nông dân tỉnh</t>
  </si>
  <si>
    <t>Hội Cựu Chiến binh tỉnh</t>
  </si>
  <si>
    <t>Uỷ ban Mặt trận Tổ quốc tỉnh</t>
  </si>
  <si>
    <t>Đại hội  MTTQ tỉnh lần thứ XV, nhiệm kỳ 2024-2029</t>
  </si>
  <si>
    <t>Phụ cấp Ban TT, Uỷ viên UBĐKCG tỉnh</t>
  </si>
  <si>
    <t>Đột xuất, tăng biên chế, BS quỹ lương</t>
  </si>
  <si>
    <t xml:space="preserve"> - NS hỗ trợ (1)</t>
  </si>
  <si>
    <t xml:space="preserve"> - NS hỗ trợ: 01</t>
  </si>
  <si>
    <t xml:space="preserve"> - NS hỗ trợ (01)</t>
  </si>
  <si>
    <t xml:space="preserve"> Hội khuyến học</t>
  </si>
  <si>
    <t xml:space="preserve"> Hội khuyến học (biên chế 1)</t>
  </si>
  <si>
    <t xml:space="preserve"> Hội khuyến học (NS hỗ trợ 1)</t>
  </si>
  <si>
    <t xml:space="preserve">Hội người cao tuổi </t>
  </si>
  <si>
    <t>Hội người cao tuổi (biên chế chưa tuyển dụng)</t>
  </si>
  <si>
    <t xml:space="preserve"> Liên hiệp các Tổ chức hữu nghị (biên chế)</t>
  </si>
  <si>
    <t xml:space="preserve"> Hội Làm vườn (hỗ trợ theo qđ 303/QĐ-UBND ngày 7/2/2002) </t>
  </si>
  <si>
    <t xml:space="preserve"> Hội Kiến trúc sư (hỗ trợ theo qđ 303/QĐ-UBND ngày 7/2/2002) </t>
  </si>
  <si>
    <t>Hội Doanh nhân trẻ Hà Tĩnh</t>
  </si>
  <si>
    <t>Hỗ trợ quỹ "Hỗ trợ hs đạt điểm cao, hoàn cảnh khó khăn vào ĐH"thuộc quỹ khuyến học Đất Hồng Lam</t>
  </si>
  <si>
    <t>Giải thưởng báo chí Trần Phú (QĐ 480/QĐ-UBND 200tr) và Hội báo xuân (Hội Nhà báo)</t>
  </si>
  <si>
    <t>Kinh phí triển lãm ảnh khu vực BTB lần thứ 30 tại HT theo VB 2265/UBND-VX2 ngày 8/5/2023 (Hội VHNT)</t>
  </si>
  <si>
    <t>Hỗ trợ tạp chí" Hà Tĩnh Người làm báo" (HNB)</t>
  </si>
  <si>
    <t>ĐH nhiệm kỳ Liên hiệp các Hội KH&amp;KT</t>
  </si>
  <si>
    <t>Đại hội nhiệm kỳ Hội Luật gia</t>
  </si>
  <si>
    <t xml:space="preserve"> ĐA xét chọn, tôn vinh trí thức tiêu biểu (Chưa ra nghị quyết - không cấp đầu năm) Hội LHKHKT</t>
  </si>
  <si>
    <t xml:space="preserve"> - Hợp đồng 111 (03)</t>
  </si>
  <si>
    <t xml:space="preserve"> - Quỹ lương BC chưa tuyển dụng (02)</t>
  </si>
  <si>
    <t xml:space="preserve"> Các ban kiêm nhiệm </t>
  </si>
  <si>
    <t>Ban Công tác phi Chính phủ (Sở Ngoại vụ)</t>
  </si>
  <si>
    <t xml:space="preserve"> BCĐ chuyển đổi số (Sở TTTT)</t>
  </si>
  <si>
    <t>BCĐ thực hiện QĐ 162 (Ban QL KKT tỉnh)</t>
  </si>
  <si>
    <t>BCĐ Thực hiện NQ 08 (Sở Nông nghiệp)</t>
  </si>
  <si>
    <t>14</t>
  </si>
  <si>
    <t>Ban Chỉ đạo Hội nhập Quốc tế (Sở Ngoại vụ)</t>
  </si>
  <si>
    <t>Ban chỉ đạo TDĐK trên CS, QĐ 1466/QĐ-UBND (Sở Văn hoá)</t>
  </si>
  <si>
    <t>Ban chỉ đạo hiến máu TN (Hội CTĐ)</t>
  </si>
  <si>
    <t>Ban chỉ đạo Công tác Biên giới (Sở Ngoại vụ)</t>
  </si>
  <si>
    <t>BCĐ CTMTPT lâm nghiệp bền vững (CCKL)</t>
  </si>
  <si>
    <t xml:space="preserve"> Ban chỉ đạo CCHC (Sở Nội vụ)</t>
  </si>
  <si>
    <t>Ban vì sự tiến bộ phụ nữ</t>
  </si>
  <si>
    <t xml:space="preserve"> Ban chỉ đạo XĐGN và ATLĐ (Sở LĐ)</t>
  </si>
  <si>
    <t>* Ngân sách cấp tỉnh đảm bảo</t>
  </si>
  <si>
    <t>Quỹ lương năm 2024</t>
  </si>
  <si>
    <t>HĐ111</t>
  </si>
  <si>
    <t>Đào tạo HS Lào</t>
  </si>
  <si>
    <t>Dự toán giao 2024</t>
  </si>
  <si>
    <t>Hợp đồng 111</t>
  </si>
  <si>
    <t xml:space="preserve">Kinh phí đào tạo Cao cấp chính trị </t>
  </si>
  <si>
    <t xml:space="preserve">Chính sách theo NĐ 116 (QĐ 4140 ngày 22/12/2021 về phe duyệt đề án phát triển đội ngũ nhà giáo và cán bộ QL GDPT...) </t>
  </si>
  <si>
    <t xml:space="preserve">Chính sách theo NĐ 116 (QĐ 2497/QĐ-UBND ngày 27/9/2023 của UBND tỉnh) </t>
  </si>
  <si>
    <t xml:space="preserve">Chính sách theo NĐ 116 ( Đã tuyển sinh năm học 2023-2027 theo QĐ 4140: 30SV) </t>
  </si>
  <si>
    <t xml:space="preserve">Chính sách theo NĐ 116 (Dự kiến tuyển sinh năm học 2024-2028 Theo QĐ 4140) </t>
  </si>
  <si>
    <t>Chính sách theo NĐ 116 (đối tượng SVSP đào tạo theo nhu cầu)</t>
  </si>
  <si>
    <t>Nâng chuẩn trình độ giáo viên theo NĐ 71/2020/NĐ-CP</t>
  </si>
  <si>
    <t>Dự kiến cấp bù học phí theo NĐ 81</t>
  </si>
  <si>
    <t>Trường Cao đăng Y tế</t>
  </si>
  <si>
    <t>Hợp đồng 111 (4)</t>
  </si>
  <si>
    <t xml:space="preserve"> Cấp bù miễn, giảm học phí theo Nghị định 81/2021/NĐ-CP</t>
  </si>
  <si>
    <t>Trường Cao đẳng Nguyễn Du</t>
  </si>
  <si>
    <t xml:space="preserve"> - Biên chế</t>
  </si>
  <si>
    <t xml:space="preserve"> - HĐ 111</t>
  </si>
  <si>
    <t>Trường Cao đẳng Kỹ thuật Việt- Đức</t>
  </si>
  <si>
    <t>Cấp bù miễn giảm học phí theo NĐ 81/2021/NĐ-CP ngày 27/8/2021</t>
  </si>
  <si>
    <t>Trường TCN Lý Tự Trọng</t>
  </si>
  <si>
    <t xml:space="preserve"> Biên chế</t>
  </si>
  <si>
    <t xml:space="preserve"> - Đào tạo nâng chuẩn giáo viên theo NĐ 71/2020/NĐ-CP</t>
  </si>
  <si>
    <t xml:space="preserve"> - Đào tạo bồi dưỡng nghiệp vụ</t>
  </si>
  <si>
    <t xml:space="preserve"> - Cấp bù miễn, giảm học phí theo Nghị định 81/2021/NĐ-CP</t>
  </si>
  <si>
    <t>Tập huấn An toàn VSLĐ</t>
  </si>
  <si>
    <t>Trung tâm Công tác xã hội -GDNN cho người khuyết tật: Đào tạo cho người khuyết tật</t>
  </si>
  <si>
    <t>Trung tâm hoạt động thanh thiếu nhi</t>
  </si>
  <si>
    <t>Hội Cựu chiến binh tỉnh</t>
  </si>
  <si>
    <t>Tỉnh đoàn Hà Tĩnh</t>
  </si>
  <si>
    <t xml:space="preserve"> Sở Nội vụ </t>
  </si>
  <si>
    <t xml:space="preserve"> Sở Kế hoạch và Đầu tư </t>
  </si>
  <si>
    <t>Sở Xây dựng</t>
  </si>
  <si>
    <t xml:space="preserve"> Sở Nông nghiệp và PTNT </t>
  </si>
  <si>
    <t>TT dịch thuật và dịch vụ đối ngoại (theo KH 310/KH-UBND ngày 18/8/2020)</t>
  </si>
  <si>
    <t xml:space="preserve"> Sở Ngoại vụ</t>
  </si>
  <si>
    <t xml:space="preserve"> Sở Thông tin và TT </t>
  </si>
  <si>
    <t>Đào tạo theo Đề án chuyển đổi số</t>
  </si>
  <si>
    <t xml:space="preserve"> Sở Văn hóa, Thể thao và Du lịch </t>
  </si>
  <si>
    <t xml:space="preserve"> Sở Tài nguyên và Môi trường </t>
  </si>
  <si>
    <t xml:space="preserve"> Ban Quản lý KKT  tỉnh</t>
  </si>
  <si>
    <t>Trung tâm Tư vấn và DV Tài chính</t>
  </si>
  <si>
    <t>TT hỗ trợ PTDN và xúc tiến ĐT (đào tạo, tập huấn DN)</t>
  </si>
  <si>
    <t xml:space="preserve"> TT Công báo tin học </t>
  </si>
  <si>
    <t xml:space="preserve">Đài Phát thanh - Truyền hình </t>
  </si>
  <si>
    <t xml:space="preserve"> Liên minh Hợp tác xã (Đào tạo HTX theo chức năng, QĐ3686/QĐ-UBND ngày 2/11/2020)</t>
  </si>
  <si>
    <t xml:space="preserve"> Hội Liên hiệp Văn học nghệ thuật </t>
  </si>
  <si>
    <t xml:space="preserve"> Hội Người mù (KH169/KH-UBND ngày 18/5/2021)</t>
  </si>
  <si>
    <t>Chính sách thu hút, ĐTBD nguồn nhân lực</t>
  </si>
  <si>
    <t>Kinh phí thực hiện Đề án của Trường Chính trị Trần Phú</t>
  </si>
  <si>
    <t>KP đào tạo nghề Thanh niên hoàn thành nghĩa vụ quân sự, công an, thanh niên tình nguyện theo điều 14, NĐ 61/2015/NĐ-CP</t>
  </si>
  <si>
    <t>DỰ TOÁN CHI NGÂN SÁCH CÁC CƠ QUAN ĐẢNG, CƠ QUAN ĐƠN VỊ QUẢN LÝ HÀNH CHÍNH CẤP TỈNH NĂM 2024</t>
  </si>
  <si>
    <t>DỰ TOÁN CHI SỰ NGHIỆP ĐÀO TẠO, DẠY NGHỀ, CẤP BÙ HỌC PHÍ NĂM 2024</t>
  </si>
  <si>
    <t>C</t>
  </si>
  <si>
    <t>Quỹ lương</t>
  </si>
  <si>
    <t>Nguồn CCTL còn dư của đơn vị</t>
  </si>
  <si>
    <t>Kinh phí thực hiện nhiệm vụ dự kiến phát sinh trong năm</t>
  </si>
  <si>
    <t>** Nguồn CCTL của đơn vị</t>
  </si>
  <si>
    <t>ĐA PS quảng bá  kênh THHT trên hạ tầng số mặt đất khu vực miền Trung và miền Nam (năm 2024)</t>
  </si>
  <si>
    <t>Chính sách hỗ trợ người  được phân công trực tiếp giúp đỡ người được áp dụng biện pháp giáo dục tại xã, phường, thị trấn trên đìa bạn tỉnh Hà Tĩnh</t>
  </si>
  <si>
    <t>Dự toán giao năm 2024</t>
  </si>
  <si>
    <t>XV</t>
  </si>
  <si>
    <t>Dự kiến bổ sung hệ số lương định kỳ, đảm bảo tỷ lệ (%) chi hoạt động sự nghiệp GD; các chế độ, chính sách giáo dục đào tạo, dạy nghề khác theo quy định</t>
  </si>
  <si>
    <t>Dành nguồn bổ sung vốn điều lệ Quỹ Đầu tư phát triển</t>
  </si>
  <si>
    <t>Dành nguồn vốn điều lệ Quỹ Bảo vệ môi trường</t>
  </si>
  <si>
    <r>
      <t xml:space="preserve">Hỗ trợ một số cơ quan, đơn vị phối hợp thực hiện các nhiệm vụ trên địa bàn </t>
    </r>
    <r>
      <rPr>
        <sz val="11"/>
        <rFont val="Times New Roman"/>
        <family val="1"/>
      </rPr>
      <t>(Viện KSND 800 triệu đồng; Tòa án Nhân dân 800 triệu đồng; Cục thi hành án dân sự 800 triệu đồng; Hội thẩm Tòa án ND tỉnh 200 triệu đồng; Cục Thống kê 700 triệu đồng)</t>
    </r>
  </si>
  <si>
    <t>Bổ sung vốn đầu tư để thực hiện các dự án, nhiệm vụ (không bao gồm CTMTQG)</t>
  </si>
  <si>
    <t>Bổ sung kinh phí thực hiện các chương trình mục tiêu quốc gia (bao gồm vốn đầu tư và vốn sự nghiệp)</t>
  </si>
  <si>
    <t>DỰ TOÁN THU NGÂN SÁCH NHÀ NƯỚC GIAO CHO CÁC HUYỆN, THÀNH PHỐ, THỊ XÃ NĂM 2024</t>
  </si>
  <si>
    <t>TỔNG HỢP TIỀN SỬ DỤNG ĐẤT NĂM 2024</t>
  </si>
  <si>
    <t>CHI TRẢ NỢ VAY ĐẾN HẠN (trong đó, chi trả nợ vay Dự án năng lượng nông thôn II qua Ngân hàng phát triển tỉnh 10 tỷ đồng)</t>
  </si>
  <si>
    <t>Tổ chức và huy động lực lượng dự bị động viên thuộc nhiệm vụ chi của địa phương</t>
  </si>
  <si>
    <r>
      <t xml:space="preserve">CHI NGUỒN CCTL, CĐCS THEO TIỀN LƯƠNG </t>
    </r>
    <r>
      <rPr>
        <b/>
        <i/>
        <sz val="11"/>
        <rFont val="Times New Roman"/>
        <family val="1"/>
      </rPr>
      <t>(Tổng số 997.672 trđ; chi đảm bảo CCTL khối tỉnh 69.544 trđ; chi bổ sung NS cấp huyện xã 580.743 trđ; nguồn còn lại 347.385 trđ)</t>
    </r>
  </si>
  <si>
    <t>Chính sách hỗ trợ đối với lưu học sinh Lào thuộc diện chỉ tiêu hỗ trợ</t>
  </si>
  <si>
    <t>CHI BẢO TRÌ, SỮA CHỮA CÁC CÔNG TRÌNH THUỶ LỢI VÀ CÁC NHIỆM VỤ KHÁC</t>
  </si>
  <si>
    <t>XVI</t>
  </si>
  <si>
    <t>Thi tốt nghiệp THPT và các nhiệm vụ khác tỉnh giao</t>
  </si>
  <si>
    <t>Hỗ trợ chi sự nghiệp chung của ngành: Thi học sinh giỏi, giáo viên giỏi; hội thi KHKT; sơ kết, tổng kết, khen thưởng và các nhiệm vụ khác tỉnh giao</t>
  </si>
  <si>
    <t>BHYT người nghèo, DTTS, vùng khó khăn, người đang sinh sống tại vùng ĐBKK; Đối tượng CCB,TNXP, trẻ em, cận nghèo, nông lâm ngư, diêm nghiệp, các đối tượng khác; các nhiệm vụ khác theo quy định</t>
  </si>
  <si>
    <t>Kế hoạch thuê dịch vụ CNTT, xây dựng, kết nối mạng truyền số liệu dùng cấp II, an toàn thông tin; Đề án Phát triển chính quyền số, đô thị thông minh và kinh tế số; các nhiệm vụ CNTT gắn với chuyển đổi số</t>
  </si>
  <si>
    <t>Chi thực hiện các đề án, chính sách mới do tỉnh ban hành (bao gồm cả Chính sách tín dụng hỗ trợ Thanh niên khởi nghiệp, lập nghiệp)</t>
  </si>
  <si>
    <t>CHI MỘT SỐ NHIỆM VỤ TRỌNG TÂM, ĐỀ ÁN, CHÍNH SÁCH CÂN ĐỐI THEO QUY ĐỊNH</t>
  </si>
  <si>
    <t>Nguồn CCTL (đối với biên chế), nguồn hợp pháp của đơn vị của đơn vị (đối với HĐ111)</t>
  </si>
  <si>
    <t>** Nguồn CCTL, nguồn hợp pháp của đơn vị của đơn vị</t>
  </si>
  <si>
    <t>Kinh phí chuẩn bị động viên (Bộ Chỉ huy Quân sự tỉnh)</t>
  </si>
  <si>
    <t>Chương trình MTQG phát triển KTXH vùng đồng bào DTTS&amp;MN</t>
  </si>
  <si>
    <t>Chương trình MTQG giảm nghèo bền vững</t>
  </si>
  <si>
    <t>Chương trình MTQG xây dựng nông thôn mới</t>
  </si>
  <si>
    <t>Một số đề án, nhiệm vụ, mua sắm trang thiết bị ứng dụng CNTT gắn với chuyển đổi số của tỉnh</t>
  </si>
  <si>
    <t>Chính sách hỗ trợ thực hiện Bố trí dân cư các vùng: thiên tai, đặc biệt khó khăn, biên giới, di cư tự do</t>
  </si>
  <si>
    <t>Bổ sung, hoàn thiện đầu tư trang thiết bị đảm bảo an ninh, an toàn hệ thống thông tin, các hệ thống thông tin quản lý, chỉ đạo điều hành của UBND tỉnh phục vụ việc triển khai đề án 06 và các nhiệm vụ khác gắn với chuyển đổi số</t>
  </si>
  <si>
    <t>UỶ BAN NHÂN DÂN TỈNH</t>
  </si>
  <si>
    <t xml:space="preserve"> - Hợp đồng 111: 01</t>
  </si>
  <si>
    <t>Phụ lục số 09</t>
  </si>
  <si>
    <t>TỔNG HỢP KINH PHÍ THỰC HIỆN CÁC ĐỀ ÁN, CHÍNH SÁCH CỦA TỈNH NĂM 2024</t>
  </si>
  <si>
    <t>Năm 2023</t>
  </si>
  <si>
    <t>Dự toán 
năm 2024</t>
  </si>
  <si>
    <t>Chênh lệch tăng, giảm (-) so với dự toán 2023</t>
  </si>
  <si>
    <t>Dự toán giao năm 2023</t>
  </si>
  <si>
    <t>Phân bổ</t>
  </si>
  <si>
    <t>Một số cơ chế, chính sách tạo nguồn lực xây dựng thành công tỉnh Hà Tĩnh đạt chuẩn nông thôn mới, giai đoạn 2022-2025 theo Nghị quyết số 44/2021/NQ-HĐND ngày 16/12/2021 của HĐND tỉnh</t>
  </si>
  <si>
    <t>Chính sách khuyến khích phát triển nông nghiệp, nông thôn gắn với xây dựng tỉnh đạt chuẩn nông thôn mới trên địa bàn tỉnh Hà Tĩnh giai đoạn 2022-2025 theo Nghị quyết số 51/2021/NQ-HĐND ngày 16/12/2021 của HĐND tỉnh</t>
  </si>
  <si>
    <t xml:space="preserve"> Cơ chế, chính sách đặc thù tạo nguồn lực xây dựng thị xã Kỳ Anh trở thành thành phố trực thuộc tỉnh vào năm 2025 theo Nghị quyết số 62/2021/NQ-HĐND ngày 16/12/2021</t>
  </si>
  <si>
    <t>Cơ chế, chính sách đặc thù tạo nguồn lực phát triển thị xã Hồng Lĩnh theo Nghị quyết số 63/2021/NQ-HĐND ngày 06/11/2021</t>
  </si>
  <si>
    <t>Cơ chế, chính sách đặc thù tạo nguồn lực xây dựng thành phố Hà Tĩnh theo Nghị quyết số 36/2021/NQ-HĐND ngày 06/11/2021</t>
  </si>
  <si>
    <t>Một số chính sách đối với GDMN, GDPT, GDTX và nội dung, mức chi thực hiện Đề án “Xây dựng xã hội học tập giai đoạn 2021-2030” trên địa bàn tỉnh gđ 2022-2025 theo Nghị quyết số 92/2022/NQ-HĐND ngày 16/12/2022 của HĐND Tỉnh</t>
  </si>
  <si>
    <t>Chính sách đảm bảo cơ sở vật chất cho chương trình giáo dục mầm non và giáo dục phổ thông giai đoạn 2020-2025 theo Nghị quyết số 96/2018/NQ-HĐND của HĐND tỉnh</t>
  </si>
  <si>
    <t>Chính sách hỗ trợ học phí học kỳ I năm học 2022-2023 theo Nghị quyết số 93/2022/NQ-HĐND ngày 16/12/2022 của HĐND tỉnh</t>
  </si>
  <si>
    <t>Một số cơ chế, chính sách đối với lĩnh vực y tế công lập giai đoạn 2022-2025 theo NQ 71/2022/NQ-HDND ngày 15/7/2022 của HĐND tỉnh</t>
  </si>
  <si>
    <t>Chính sách Dân số - Kế hoạch hóa gia đình giai đoạn 2021-2030 theo Nghị quyết số 221/2020/NQ-HĐND ngày 10/7/2020 của HĐND tỉnh theo Nghị quyết số 221/2020/NQ-HĐND ngày 10/7/2020 của HĐND tỉnh</t>
  </si>
  <si>
    <t>Đề án phát triển kỹ thuật cao, chuyên sâu tại BVĐK tỉnh theo Quyết định 3948/QĐ-UBND ngày 02/12/2021 của UBND tỉnh</t>
  </si>
  <si>
    <t>Chính sách phát triển văn hoá, thể thao và du lịch theo Nghị quyết số 98/2022/NQ-HĐND ngày 16/12/2022 của HĐND tỉnh</t>
  </si>
  <si>
    <t>Đề án phát sóng quảng bá kênh Truyền hình Hà Tĩnh lên vệ tinh tiêu chuẩn HD theo  Quyết định số 374/QĐ-UBND ngày 10/02/2022 của UBND tỉnh</t>
  </si>
  <si>
    <t>Đề án phát sóng quảng bá kênh THHT trên hạ tầng số mặt đắt khu vực miền Trung và miền Nam theo Quyết định số 374/QĐ-UBND ngày 10/2/2022 của UBND tỉnh</t>
  </si>
  <si>
    <t>Chính sách Phát triển khoa học và công nghệ tỉnh HT đến năm 2025 theo Nghị quyết số 95/2022/NQ-HĐND ngày 16/12/2022 của HĐND tỉnh</t>
  </si>
  <si>
    <t>Chính sách về củng cố, phát triển hệ thống mạng lưới cơ sở trợ giúp xã hội theo Nghị quyết 98/2018/NQ-HĐND ngày 18/7/2018 của HĐND tỉnh</t>
  </si>
  <si>
    <t>Chính sách hỗ trợ đào tạo nghề, giải quyết việc làm theo Nghị quyết số 70/2022/NQ-HĐND  ngày 15/7/2022 của HĐND tỉnh</t>
  </si>
  <si>
    <t xml:space="preserve">Chính sách giảm nghèo và đảm bảo xã hội (bao gồm kinh phí BHYT, BHXH) theo Nghị quyết 72/2022/NQ-HĐND ngày 15/7/2022 của HĐND tỉnh  </t>
  </si>
  <si>
    <t xml:space="preserve">Kinh phí đối ứng Chương trình mục tiêu quốc gia giảm nghèo bền vững theo  Nghị quyết 74/2022/NQ-HĐND ngày 15/7/2022 của HĐND tỉnh </t>
  </si>
  <si>
    <t>Một số chính sách hỗ trợ hoạt động bảo vệ môi trường giai đoạn 2023-2025 theo Nghị quyết số 97/2022/NQ-HĐND ngày 15/01/2023 của HĐND tỉnh</t>
  </si>
  <si>
    <t>Chính sách hỗ trợ phát triển công nghiệp, Tiểu thủ công nghiệp theo Nghị quyết 96/2022/NQ-HĐND ngày 16/12/2022 của HĐND tỉnh</t>
  </si>
  <si>
    <t>Chính sách hỗ trợ các hãng tàu biển mở tuyến vận chuyển container và đối tượng có hàng hóa vận chuyển bằng container qua cảng Vũng Áng, tỉnh Hà Tĩnh theo Nghị Quyết 276/2021/NQ-HĐND ngày 28/4/2021 và Nghị Quyết 19/2021/NQ-HĐND (sửa đổi bổ sung NQ276)</t>
  </si>
  <si>
    <t xml:space="preserve">Chính sách khuyến khích, hỗ trợ, ưu đãi hành khách đi lại bằng xe buýt và đơn vị kinh doanh vận tải bằng xe buýt theo 53/2021/NQ-HĐNDngày 16/12/2021 của HĐND tỉnh </t>
  </si>
  <si>
    <t>Một số chính sách hỗ trợ thành lập mới hộ kinh doanh và doanh nghiệp trên địa bàn tỉnh Hà Tĩnh Nghị quyết số  số 87/2018/NQ-HĐND ngày 18/7/2018; Nghị quyết 105/2023/NQ-HĐND ngày 14/7/2023</t>
  </si>
  <si>
    <t>Chính sách, Đề án phát triển kinh tế tập thể, hợp tác xã theo Nghị quyết 56/2021/NQ-HĐND ngày 16/12/2021 của HĐND tỉnh</t>
  </si>
  <si>
    <t xml:space="preserve">Chính sách tín dụng hỗ trợ thanh niên khởi nghiệp </t>
  </si>
  <si>
    <t>Chính sách khuyến khích phát triển nguồn nhân lực chất lượng cao theo Nghị quyết số: 72/2017/NQ-HĐND ngày 13/12/2017, 46/2021/NQ-HĐND ngày 16/12/2021 của HĐND tỉnh</t>
  </si>
  <si>
    <t xml:space="preserve">Mức phụ cấp người hoạt động không chuyên trách ở cấp xã, ở thôn, tổ dân phố; mức hỗ trợ hàng tháng của người trực tiếp tham gia công việc của thôn, tổ dân phố theo Nghị quyết số 111/2023/NQ-HĐND ngày 22/9/2023 của HĐND tỉnh </t>
  </si>
  <si>
    <t>Chế độ, chính sách và các điều kiện phục vụ hoạt động của HĐND các cấp theo Nghị quyết Nghị quyết số 82/2017/NQ-HĐND ngày 13/12/2017 của HĐND tỉnh</t>
  </si>
  <si>
    <t>Chính sách tôn giáo theo Quyết định 249/2019/QĐ-UBND ngày 19/12/2019; Quyết định 26/2014/QĐ-UBND ngày 19/5/2021 của UBND tỉnh</t>
  </si>
  <si>
    <t>Chế độ hỗ trợ đối với công chức chuyên trách làm công tác tiếp công dân tại Ban tiếp công dân tỉnh; huyện, thành phố, thị xã trên địa bàn tỉnh  theo NQ số 199/2020/NQ-HĐND ngày 24/3/2020 của HĐND tỉnh</t>
  </si>
  <si>
    <t xml:space="preserve">Chính sách quy định chế độ đặc thù đối với cán bộ, công chức, viên chức chuyên trách công nghệ thông tin trong các cơ quan hành chính và đơn vị sự nghiệp chuyên trách công nghệ thông tin trên địa bàn tỉnh Hà Tĩnh theo Nghị quyết số 93/2014/NQ-HĐND ngày 16/7/2014 của HĐND tỉnh </t>
  </si>
  <si>
    <t xml:space="preserve">Đề án bảo đảm an ninh nông thôn, đô thị phục vụ phát triển kinh tế xã hội tỉnh Hà Tĩnh giai đoạn 2021-2026 theo Nghị quyết số 39/NQ-HĐND ngày 06/11/2021 của HĐND tỉnh </t>
  </si>
  <si>
    <t>Đề án nâng cao hiệu quả công tác phòng, chống ma tuý trên địa bàn tỉnh Hà Tĩnh giai đoạn 2021-2026 theo Nghị quyết số 38/NQ-HĐND ngày 06/11/2021 của HĐND tỉnh</t>
  </si>
  <si>
    <t>Mức hỗ trợ thường xuyên hàng tháng cho các chức danh Đội trưởng, Đội phó Đội dân phòng theo Nghị quyết 109/2023/NQ-HĐND ngày 14/7/2023 của HĐND tỉnh</t>
  </si>
  <si>
    <t>Chi quốc phòng</t>
  </si>
  <si>
    <t>Chi các nhiệm vụ quốc phòng đột xuất, phát sinh theo quy định</t>
  </si>
  <si>
    <t>Cấp lại có mục tiêu vốn xổ kiến thiết</t>
  </si>
  <si>
    <t>GHI THU GHI CHI TIỀN BTGPMB NHÀ ĐẦU TƯ ỨNG TRƯỚC VÀO TIỀN SỬ DỤNG ĐẤT, TIỀN THUÊ ĐẤT</t>
  </si>
  <si>
    <t>Chính sách hỗ trợ thực hiện Bố trí dân cư các vùng: Thiên tai, đặc biệt khó khăn, biên giới, di cư tự do</t>
  </si>
  <si>
    <t>ĐVT: Triệu đồng</t>
  </si>
  <si>
    <t>Phụ lục số 01.2023
THỰC HIỆN DỰ TOÁN THU NGÂN SÁCH NHÀ NƯỚC NĂM 2023</t>
  </si>
  <si>
    <t>(Kèm theo Báo cáo số          /BC-UBND ngày      /12/2023 của Uỷ ban nhân dân tỉnh)</t>
  </si>
  <si>
    <t>Dự toán 2023</t>
  </si>
  <si>
    <t>Thực hiện 2023</t>
  </si>
  <si>
    <t>Tỷ lệ ước thực hiện năm 2023 so với</t>
  </si>
  <si>
    <t>TW giao</t>
  </si>
  <si>
    <t>Tỉnh giao</t>
  </si>
  <si>
    <t>Thu 11 tháng</t>
  </si>
  <si>
    <t>Ước cả năm</t>
  </si>
  <si>
    <t>Dự toán Trung ương giao</t>
  </si>
  <si>
    <t>Dự toán HĐND tỉnh giao</t>
  </si>
  <si>
    <t>5=4/1</t>
  </si>
  <si>
    <t>6=4/2</t>
  </si>
  <si>
    <t>Thuế bảo vệ môi trường</t>
  </si>
  <si>
    <t>Thu tiền bán nhà, thuê nhà thuộc sở hữu NN</t>
  </si>
  <si>
    <t>THU VIỆN TRỢ</t>
  </si>
  <si>
    <t>CÁC KHOẢN HUY ĐỘNG THEO QUY ĐỊNH CỦA PHÁP LUẬT</t>
  </si>
  <si>
    <t>TỔNG THU NSNN TRÊN ĐỊA BÀN (I+II+III+IV)</t>
  </si>
  <si>
    <t>Phụ lục số 02.2023
 THỰC HIỆN DỰ TOÁN CHI NGÂN SÁCH ĐỊA PHƯƠNG NĂM 2023</t>
  </si>
  <si>
    <t>Thực hiện</t>
  </si>
  <si>
    <t>Tỷ lệ thực hiện so với</t>
  </si>
  <si>
    <t>11 tháng</t>
  </si>
  <si>
    <t>Ước TH năm 2023</t>
  </si>
  <si>
    <t>TH 11 tháng/DT</t>
  </si>
  <si>
    <t>ƯTH/DT</t>
  </si>
  <si>
    <t>TỔNG CHI NSĐP</t>
  </si>
  <si>
    <t>Chi quốc phòng, biên phòng, biên giới</t>
  </si>
  <si>
    <t>Các chế độ, chính sách, nhiệm vụ đột xuất, … do các cấp địa phương đảm bảo</t>
  </si>
  <si>
    <t>Hỗ trợ các cơ quan pháp luật (Viện kiểm sát nhân dân 800 triệu đồng; Tòa án nhân dân 800 triệu đồng; Cục thi hành án dân sự 800 triệu đồng; Hội thẩm tòa án ND tỉnh 200 triệu đồng; Cục Thống kê 600 triệu đồng)</t>
  </si>
  <si>
    <t>Một số đề án, nhiệm vụ và mua sắm trang thiết bị ứng dụng CNTT (theo các KH, đề án của UBND tỉnh)</t>
  </si>
  <si>
    <t>Chi thực hiện các đề án, chính sách mới do tỉnh ban hành</t>
  </si>
  <si>
    <t>Thực hiện Luật Dân quân tự vệ</t>
  </si>
  <si>
    <t>Hỗ trợ các đô thị theo Nghị quyết HĐND tỉnh</t>
  </si>
  <si>
    <t>Chi một số nhiệm vụ trọng tâm, các đề án, chính sách cân đối theo quy định</t>
  </si>
  <si>
    <t>Dự phòng Ngân sách</t>
  </si>
  <si>
    <t>Chi bổ sung quỹ dự trữ tài chính</t>
  </si>
  <si>
    <t>Chi thực hiện các nhiệm vụ quy hoạch</t>
  </si>
  <si>
    <t>Chi bảo dưỡng, sửa chữa, cỉa tạo, nâng cấp tài sản công; mua sắm và các nhiệm vụ đột xuất khác</t>
  </si>
  <si>
    <t>Dự kiến nguồn CCTL, chế độ chính sách theo tiền lương</t>
  </si>
  <si>
    <t>Hỗ trợ các nhiệm vụ khối huyện xã</t>
  </si>
  <si>
    <t>Chính sách bình ổn giá</t>
  </si>
  <si>
    <t>Dự kiến bố trí nguồn để thu hồi tạm ứng chi đầu tư dự án GPMB khu liên hợp giang thép và cảng Sơn Dương</t>
  </si>
  <si>
    <t xml:space="preserve">Chi trả nợ vay đến hạn </t>
  </si>
  <si>
    <t>Dự kiến chi các nhiệm vụ của tỉnh từ thu chuyển nguồn năm trước</t>
  </si>
  <si>
    <t>ỦY BAN NHÂN DÂN TỈNH</t>
  </si>
  <si>
    <t>Chính sách quy định chế độ hỗ trợ đối với công chức; lao động hợp đồng theo Nghị định số 68/2000/NĐ-CP làm việc tại Ban Quản lý Khu kinh tế tỉnh Hà Tĩnh theo Nghị quyết số 182/2019/NQ-HĐND ngày 15/12/2019</t>
  </si>
  <si>
    <t>Chính sách hỗ trợ đối với người thuộc hộ nghèo và một số đối tượng có hoàn cảnh khó khăn khi khám bệnh, chữa bệnh tại các cơ sở y tế giai đoạn 2023-2025 theo Nghị quyết số 108/2023/NQ-HĐND ngày 14/7/2023 của HĐND tỉnh</t>
  </si>
  <si>
    <t>Các hoạt động của HĐND tỉnh  theo Nghị quyết số 82/2017/NQ-HĐND và KP hoạt động Đoàn ĐBQH (KP HĐND hoạt động tỉnh 22 tỷ đồng; KP hoạt động Đoàn ĐBQH 5 tỷ đồng)</t>
  </si>
  <si>
    <t>Đào tạo cán bộ quân sự xã, phường, thị trấn (BCHQS tỉnh)</t>
  </si>
  <si>
    <t>Nhóm chính sách hỗ trợ trực tiếp (Không bao gồm hỗ trợ mua sắm trang thiết bị, tăng cường cơ sở vật chất và đầu tư)</t>
  </si>
  <si>
    <t>Phụ lục số 10: DỰ KIẾN KẾ HOẠCH NĂM 2024 ĐỐI VỚI DANH MỤC DỰ ÁN THUỘC KẾ HOẠCH ĐẦU TƯ TRUNG HẠN VỐN NGÂN SÁCH TRUNG ƯƠNG GIAI ĐOẠN 2021-2025</t>
  </si>
  <si>
    <t>(Kèm theo Báo cáo số               /BC-UBND ngày        tháng      năm 2023 của Ủy ban nhân dân tỉnh)</t>
  </si>
  <si>
    <t>Danh mục dự án</t>
  </si>
  <si>
    <t>Mã QHNS</t>
  </si>
  <si>
    <t>Địa điểm XD</t>
  </si>
  <si>
    <t>Dự kiến quy mô đầu tư</t>
  </si>
  <si>
    <t>Năng lực thiết kế</t>
  </si>
  <si>
    <t>Thời gian khởi công</t>
  </si>
  <si>
    <t>Thời gian hoàn thành</t>
  </si>
  <si>
    <t>Quyết định chủ trương đầu tư</t>
  </si>
  <si>
    <t>Quyết định đầu tư</t>
  </si>
  <si>
    <t>Quyết định phê duyệt dự toán chuẩn bị đầu tư</t>
  </si>
  <si>
    <t>Năm đầu tiên bố trí vốn thực hiện dự án</t>
  </si>
  <si>
    <t>Đã bố trí vốn đến hết KH năm 2023</t>
  </si>
  <si>
    <t>Kế hoạch đầu tư đầu tư trung hạn giai đoạn 2021-2025</t>
  </si>
  <si>
    <t>KH đầu tư trung hạn vốn NSTW giai đoạn 2021-2025</t>
  </si>
  <si>
    <t>Kế hoạch đầu tư vốn NSTW năm 2021</t>
  </si>
  <si>
    <t>Kế hoạch đầu tư vốn NSTW năm 2022</t>
  </si>
  <si>
    <t>Kế hoạch đầu tư vốn NSTW năm 2023</t>
  </si>
  <si>
    <t>Nhu cầu KH năm 2024</t>
  </si>
  <si>
    <t>Dự kiến kế hoạch vốn NSTW năm 2024</t>
  </si>
  <si>
    <t>Chủ đầu tư</t>
  </si>
  <si>
    <t>Ghi chú</t>
  </si>
  <si>
    <t>Số quyết định ngày, tháng, năm ban hành</t>
  </si>
  <si>
    <t xml:space="preserve">TMĐT </t>
  </si>
  <si>
    <t>Kế hoạch</t>
  </si>
  <si>
    <t>Ước giải ngân từ 1/1/2023 đến 30/9/2023</t>
  </si>
  <si>
    <t>Ước giải ngân từ 1/1/2023 đến 31/12/2023</t>
  </si>
  <si>
    <t>Tổng số (tất cả các nguồn vốn)</t>
  </si>
  <si>
    <t>Trong đó: NSTW</t>
  </si>
  <si>
    <t>Giai đoạn 2021-2025</t>
  </si>
  <si>
    <t>Trong đó: đã giao kế hoạch các năm 2021-2023</t>
  </si>
  <si>
    <t>Trong đó: Thu hồi vốn ứng trước</t>
  </si>
  <si>
    <t>Trong đó: Thu hồi ứng trước</t>
  </si>
  <si>
    <t>Gửi MPI lần 2</t>
  </si>
  <si>
    <t>x24</t>
  </si>
  <si>
    <t>TỔNG SỐ</t>
  </si>
  <si>
    <t>GIÁO DỤC, ĐÀO TẠO VÀ GIÁO DỤC NGHỀ NGHIỆP</t>
  </si>
  <si>
    <t>Danh mục dự án khởi công mới năm 2024</t>
  </si>
  <si>
    <t>Đầu tư xây dựng Trường nghề chất lượng cao, Trường Cao đẳng nghề Việt - Đức Hà Tĩnh</t>
  </si>
  <si>
    <t>TP Hà Tĩnh</t>
  </si>
  <si>
    <t>Xây dựng Nhà thực hành kết hợp nhà học và nhà làm việc 07 tầng; Nhà ký túc xá 05 tầng; Nhà xưởng 03 tầng và các hạng mục hạ tầng kỹ thuật phụ trợ</t>
  </si>
  <si>
    <t>Dự án nhóm B, Công trình dân dụng cấp III</t>
  </si>
  <si>
    <t>254/NQ-HĐND ngày 08/12/2020; 16/NQ- HĐND ngày 17/7/2021</t>
  </si>
  <si>
    <t>254/NQ-HĐND ngày 08/12/2020 16/NQ-HĐND ngày 17/7/2021</t>
  </si>
  <si>
    <t>2024</t>
  </si>
  <si>
    <t>Ban Quản lý dự án đầu tư xây dựng công trình dân dụng và công nghiệp tỉnh</t>
  </si>
  <si>
    <t>KCM</t>
  </si>
  <si>
    <t>Dự án chuyển tiếp hoàn thành sau năm 2024</t>
  </si>
  <si>
    <t>Trường Cao đẳng Y tế Hà Tĩnh (giai đoạn 2)</t>
  </si>
  <si>
    <t>Đầu tư các khối Nhà thí nghiệm thực hành, Nhà giảng đường A3, Hội trường và các hạng mục hạ tầng kỹ thuật phụ trợ</t>
  </si>
  <si>
    <t>1078; 25/5/2022</t>
  </si>
  <si>
    <t>2022</t>
  </si>
  <si>
    <t>Trường Cao đẳng Y tế Hà Tĩnh</t>
  </si>
  <si>
    <t>HT2024</t>
  </si>
  <si>
    <t>Y TẾ, DÂN SỐ VÀ GIA ĐÌNH</t>
  </si>
  <si>
    <t>Các dự án chuyển tiếp hoàn thành sau năm 2024</t>
  </si>
  <si>
    <t>Dự án Trung tâm Sản nhi tại Bệnh viện Đa khoa tỉnh Hà Tĩnh</t>
  </si>
  <si>
    <t>Nhà khám, điều trị Sản nhi (tổng diện tích sàn khoảng 10.576m2) và các công trình, hạ tầng kỹ thuật phụ trợ</t>
  </si>
  <si>
    <t>254/NQ-HDND ngày 08/10/2020</t>
  </si>
  <si>
    <t>1008; 13/5/2022</t>
  </si>
  <si>
    <t>Bệnh viện Đa khoa tỉnh</t>
  </si>
  <si>
    <t>CT</t>
  </si>
  <si>
    <t>Bệnh viện Y học cổ truyền Hà Tĩnh (giai đoạn 2)</t>
  </si>
  <si>
    <t>03 Nhà điều trị nội trú: Khoa Nội - Nhi, Khoa Truyền nhiễm, Khoa chống nhiễm khuẩn và các công trình, hạ tầng kỹ thuật phụ trợ</t>
  </si>
  <si>
    <t>203a/HĐND ngày 23/6/2016; 254/NQ-HĐND ngày 08/12/2020</t>
  </si>
  <si>
    <t>572; 14/3/2022</t>
  </si>
  <si>
    <t>VĂN HÓA</t>
  </si>
  <si>
    <t>Các dự án hoàn thành, bàn giao, đưa vào sử dụng đến ngày 31/12/2023</t>
  </si>
  <si>
    <t>Tu bổ, tôn tạo các di tích gốc và xây dựng cơ sở hạ tầng Khu Di tích Quốc gia đặc biệt Đại thi hào Nguyễn Du, tỉnh Hà Tĩnh (giai đoạn 1)</t>
  </si>
  <si>
    <t>Nghi Xuân</t>
  </si>
  <si>
    <t>376/QĐ-TTg ngày 29/3/2017</t>
  </si>
  <si>
    <t>3161/QĐ-UBND; 31/10/2017, 2798; QĐ-UBND; 05/8/2021</t>
  </si>
  <si>
    <t>NÔNG NGHIỆP, LÂM NGHIỆP, DIÊM NGHIỆP, THỦY LỢI VÀ THỦY SẢN</t>
  </si>
  <si>
    <t>Các dự án chuyển tiếp hoàn thành năm 2024</t>
  </si>
  <si>
    <t>Xử lý cấp bách đê tả Nghèn, huyện Lộc Hà</t>
  </si>
  <si>
    <t>Lộc Hà</t>
  </si>
  <si>
    <t>3235; 24/9/2021</t>
  </si>
  <si>
    <t>UBND huyện Lộc Hà</t>
  </si>
  <si>
    <t>Dự án âu tránh trú bão cho tàu cá Cửa Khẩu, thị xã Kỳ Anh, Giai đoạn 2</t>
  </si>
  <si>
    <t>600 tàu</t>
  </si>
  <si>
    <t>94/HĐND; 29/3/2017 16/NQ-HĐND; 17/7/2021</t>
  </si>
  <si>
    <t>2748; 30/12/2022</t>
  </si>
  <si>
    <t>2023</t>
  </si>
  <si>
    <t>Ban quản lý dự án đầu tư xây dựng công trình Nông nghiệp và Phát triển nông thôn tỉnh</t>
  </si>
  <si>
    <t>Hệ thống tiêu thoát lũ, chống ngập úng khu vực Trung tâm hành chính huyện Kỳ Anh và vùng phụ cận</t>
  </si>
  <si>
    <t>Kỳ Anh</t>
  </si>
  <si>
    <t>Nạo vét 23Km kênh Nhà Lê đoạn từ cầu Giang Tân đến địa bàn xã Kỳ Ninh; 3,7Km kênh nội thị và các công trình trên tuyến</t>
  </si>
  <si>
    <t>16/NQ-HĐND; 17/7/2021</t>
  </si>
  <si>
    <t>Ban Quản lý dự án đầu tư xây dựng công trình Nông nghiệp và Phát triển nông thôn tỉnh</t>
  </si>
  <si>
    <t>Dự án dự kiến phê duyệt quyết định đầu tư trước ngày 31/12/2023</t>
  </si>
  <si>
    <t>Dự án Hệ thống tiêu úng các xã trọng điểm sản xuất nông nghiệp huyện Đức Thọ, huyện Can Lộc và Thị xã Hồng Lĩnh</t>
  </si>
  <si>
    <t>Đức Thọ</t>
  </si>
  <si>
    <t>Đầu tư, nâng cấp các tuyến kênh thủy lợi theo quy hoạch với tổng chiều dài trên 30,6Km</t>
  </si>
  <si>
    <t>KHU CÔNG NGHIỆP VÀ KHU KINH TẾ</t>
  </si>
  <si>
    <t>Bồi thường GPMB, tái định cư DA Khu liên hợp gang thép và cảng Sơn Dương, Hà Tĩnh</t>
  </si>
  <si>
    <t>2008 - 2013</t>
  </si>
  <si>
    <t>2925/QĐ-UBND, 20/10/2008; 683/ QĐ-UBND, 10/3/2013</t>
  </si>
  <si>
    <t>UBND thị xã Kỳ Anh; Ban Quản lý Khu kinh tế tỉnh</t>
  </si>
  <si>
    <t>Hệ thống thu gom và xử lý nước thải Khu kinh tế Vũng Áng (giai đoạn 1)</t>
  </si>
  <si>
    <t>KKT Vũng Áng</t>
  </si>
  <si>
    <t>7500m3/ngđ</t>
  </si>
  <si>
    <t>2020 - 2024</t>
  </si>
  <si>
    <t>3255/QĐ-UBND, 30/10/2014; 3144/ QĐ-UBND, 18/9/2020, 2798; QĐ-UBND; 05/8/2021</t>
  </si>
  <si>
    <t>Ban quản lý dự án đầu tư xây dựng khu vực Khu kinh tế tỉnh</t>
  </si>
  <si>
    <t>Dựa án dự kiến hoàn thành năm 2024</t>
  </si>
  <si>
    <t>Hoàn thiện hạ tầng kỹ thuật Cụm công nghiệp - Tiểu thủ công nghiệp Bắc Cẩm Xuyên</t>
  </si>
  <si>
    <t>Xã Cẩm Vịnh, huyện Cẩm Xuyên</t>
  </si>
  <si>
    <t>Đầu tư xây dựng hoàn chỉnh hệ thống xử lý nước thải, bãi thu gom chất thải rắn và các tuyến đường giao thông theo quy hoạch được duyệt</t>
  </si>
  <si>
    <t>HTKT cấp III</t>
  </si>
  <si>
    <t xml:space="preserve">16/NQ-HĐND ngày 17/7/2021 </t>
  </si>
  <si>
    <t>2809; 05/8/2021</t>
  </si>
  <si>
    <t>996/QĐ-UBND ngày 01/3/2021</t>
  </si>
  <si>
    <t>UBND huyện Cẩm Xuyên</t>
  </si>
  <si>
    <t>Dự án Đường vành đai phía Nam Khu kinh tế Vũng Áng</t>
  </si>
  <si>
    <t>KKT Vũng Áng, thị xã Kỳ Anh</t>
  </si>
  <si>
    <t>Dài L=8,8 Km</t>
  </si>
  <si>
    <t>16/NQ-HĐND ngày 17/7/2021</t>
  </si>
  <si>
    <t>756; 12/4/2022</t>
  </si>
  <si>
    <t>Hạ tầng ngoài hàng rào cụm công nghiệp Thạch Bằng, huyện Lộc Hà</t>
  </si>
  <si>
    <t>Xã Thạch Bằng, huyện Lộc Hà</t>
  </si>
  <si>
    <t>Đầu tư tuyến đường vào Cụm CN với tổng chiều dài khoảng 1,2Km; bề rộng nền đường Bnền=27,0m; mặt đường Bmặt15,0m; lề đường Blề=2x6m.</t>
  </si>
  <si>
    <t>3560; 27/10/2021</t>
  </si>
  <si>
    <t>Dự án Đường nối Quốc lộ 8A - Cụm Công nghiệp Thái Yên - Quốc lộ 15A, huyện Đức Thọ</t>
  </si>
  <si>
    <t>Đầu tư nâng cấp tuyến đường dài 5,86km theo quy hoạch được duyệt</t>
  </si>
  <si>
    <t>2023 - 2025</t>
  </si>
  <si>
    <t>952; 09/5/2022</t>
  </si>
  <si>
    <t>UBND huyện Đức Thọ</t>
  </si>
  <si>
    <t>GIAO THÔNG</t>
  </si>
  <si>
    <t>Đường vào các xã Hà Linh, Hương Thủy, Hương Giang, Lộc Yên, Hương Đô và Phúc Trạch, huyện Hương Khê (đoạn K15+642,72 đến K25+252,86)</t>
  </si>
  <si>
    <t>7810104</t>
  </si>
  <si>
    <t>Hương Khê</t>
  </si>
  <si>
    <t>2941/QĐ-UBND, 19/10/2016; 2304/ QĐ-UBND, 31/7/2020, 2798; QĐ-UBND; 05/8/2021</t>
  </si>
  <si>
    <t>UBND huyện Hương Khê</t>
  </si>
  <si>
    <t>Dự án dự kiến hoàn thành năm 2024</t>
  </si>
  <si>
    <t>Dự án cải tạo, nâng cấp đường tỉnh ĐT.553 đoạn từ Lộc Yên - Đường Hồ Chí Minh (đoạn từ  Km39+030 - Km47+830)</t>
  </si>
  <si>
    <t>Đường cấp III miền núi</t>
  </si>
  <si>
    <t>254/NQ-HĐND ngày 08/12/220</t>
  </si>
  <si>
    <t>2926; 17/8/2021</t>
  </si>
  <si>
    <t>QĐ số 516/QĐ-UBND ngày 05/02/2021</t>
  </si>
  <si>
    <t>Ban Quản lý dự án đầu tư xây dựng công trình giao thông tỉnh</t>
  </si>
  <si>
    <t>Dự án cải tạo mặt đường, chỉnh trang hạ tầng kỹ thuật đường Quang Trung đoạn từ đường Nguyễn Huy Lung đến cầu Hộ Độ và bổ sung 01 đơn nguyên cầu Hộ Độ</t>
  </si>
  <si>
    <t>Chiều dài tuyến 4,12km; nâng cấp mặt đường hiện trạng bằng bê tông nhựa; đầu tư đồng bộ vỉa hè, cải tạo điện chiếu sáng; cải tạo hệ thống thoát nước dọc; đầu tư 01 đơn nguyên cầu hộ độ dài 238m với bề rộng mặt cầu 11m</t>
  </si>
  <si>
    <t>Cầu BTCT DƯL; đường đô thị thứ yếu</t>
  </si>
  <si>
    <t>254/NQ-HĐND ngày 08/12/2020</t>
  </si>
  <si>
    <t>2781; 03/8/2021</t>
  </si>
  <si>
    <t>QĐ số 515/QĐ-UBND ngày 05/02/2021</t>
  </si>
  <si>
    <t>Dự án nâng cấp, mở rộng đường nối Quốc lộ 1 tại ngã ba Thạch Long đi đường tỉnh ĐT.549</t>
  </si>
  <si>
    <t>Huyện Thạch Hà và huyện Lộc Hà</t>
  </si>
  <si>
    <t xml:space="preserve"> Chiều dài tuyến L=6,5Km; điểm đầu giao với QL1 tại Km504+828, thuộc địa phận xã Thạch Long, huyện Thạch Hà; điểm cuối giao đường tỉnh ĐT.549 tại Km5+200, thuộc địa phận xã Thạch Mỹ, huyện Lộc Hà</t>
  </si>
  <si>
    <t>Đường cấp IV</t>
  </si>
  <si>
    <t>2022 - 2025</t>
  </si>
  <si>
    <t>3243; 24/9/2021</t>
  </si>
  <si>
    <t>UBND huyện Thạch Hà</t>
  </si>
  <si>
    <t>Dự án Đường thị trấn Nghèn - Đồng Lộc, huyện Can Lộc</t>
  </si>
  <si>
    <t>Tổng chiều dài dự kiến 8,47km với quy mô mặt cắt ngang phù hợp quy hoạch đã được phê duyệt</t>
  </si>
  <si>
    <t>dài 10km, đường cấp III, nền 11m, mặt 9m</t>
  </si>
  <si>
    <t>2937; 18/8/2021</t>
  </si>
  <si>
    <t>UBND huyện Can Lộc</t>
  </si>
  <si>
    <t>Đường giao thông liên xã An Hòa Thịnh - Sơn Tiến, huyện Hương Sơn</t>
  </si>
  <si>
    <t>Hương Sơn</t>
  </si>
  <si>
    <t>Tổng chiều dài 15Km, quy mô nền đường 7,5m và mặt đường 5,5m</t>
  </si>
  <si>
    <t>Công trình Giao thông cấp III</t>
  </si>
  <si>
    <t>919; 04/5/2022</t>
  </si>
  <si>
    <t>UBND huyện Hương Sơn</t>
  </si>
  <si>
    <t>Đường vành đai thị xã Hồng Lĩnh (đoạn từ Quốc lộ 8 đến đường Tiên Sơn)</t>
  </si>
  <si>
    <t>TX Hồng Lĩnh</t>
  </si>
  <si>
    <t>Xây dựng mới tuyến đường với chiều dài L=3,0Km; Bnền = 36,0m; Bmặt = 2x10,5=21,0m; Bvỉa hè = 2x6,0m = 12,0m; Bgpc = 3,0m</t>
  </si>
  <si>
    <t>3km, Bn=36m)</t>
  </si>
  <si>
    <t>107; 13/01/2022</t>
  </si>
  <si>
    <t>UBND thị xã Hồng Lĩnh</t>
  </si>
  <si>
    <t>Đường vành đai phía Đông, thành phố Hà Tĩnh</t>
  </si>
  <si>
    <t>Tuyến đường dài 16,4km, điểm đầu giao với đường Tỉnh lộ 9 tại cầu Hộ Độ, điểm cuối giao Quốc lộ 1 tại cầu Phủ (trên tuyến đầu tư mới 01 cầu BTCT DƯL dài khoảng 66,0m); với quy mô mặt cắt ngang nền đường Bnền=35m, bề rộng mặt đường Bmặt=14m</t>
  </si>
  <si>
    <t>23km</t>
  </si>
  <si>
    <t>2023 - 2026</t>
  </si>
  <si>
    <t>956; 09/5/2022</t>
  </si>
  <si>
    <t>UBND thành phố Hà Tĩnh</t>
  </si>
  <si>
    <t>Nâng cấp, mở rộng tuyến đường Cẩm Thạch - Thạch Hội, huyện Cẩm Xuyên</t>
  </si>
  <si>
    <t>Cẩm Xuyên</t>
  </si>
  <si>
    <t>Tổng chiều dài 16km; gồm 01 tuyến chính và 02 tuyến nhánh; trong đó, tuyến chính dài 13km;' quy mô mặt cắt ngang các tuyến: bề rộng nền 7,5m và mặt đường 5,5m;</t>
  </si>
  <si>
    <t>GT cấp III</t>
  </si>
  <si>
    <t>344; 07/02/2022</t>
  </si>
  <si>
    <t>3798/QĐ-UBND ngày 09/8/2021</t>
  </si>
  <si>
    <t>Đường giao thông nối từ đường Hồ Chí Minh vào khu vực biên giới xã Hòa Hải, huyện Hương Khê</t>
  </si>
  <si>
    <t>Tổng chiều dài 11km, đạt tiêu chuẩn cấp IV đồng bằng với tổng chiều dài 11km, bề rộng nền Bnền=9m, bề rộng mặt Bmặt=7,0m.</t>
  </si>
  <si>
    <t>903; 04/5/2022</t>
  </si>
  <si>
    <t>Dự án Đường từ Thị trấn Đức Thọ đến khu lưu niệm Trần Phú, huyện Đức Thọ</t>
  </si>
  <si>
    <t>Tổng chiều dài tuyến 2,2Km; quy mô nền đường 25m; mặt đường 15m</t>
  </si>
  <si>
    <t>684; 31/3/2022</t>
  </si>
  <si>
    <t>Dự án khởi công mới năm 2024</t>
  </si>
  <si>
    <t>Đường trục ngang ven biển huyện Thạch Hà, tỉnh Hà Tĩnh</t>
  </si>
  <si>
    <t>Thạch Hà</t>
  </si>
  <si>
    <t xml:space="preserve">L=8,0 Km. Điểm đầu giao với đường Tỉnh lộ 26 tại xã Thạch Hải (Km0 đường 19-5); điểm cuối giao với đường Quốc lộ ven biển tại Km36+800 thuộc xã Thạch Hội (Km8+0,0 đường 19-5), huyện Thạch Hà; Bnền=12,0m; Bmặt=11,0m, </t>
  </si>
  <si>
    <t>731; 07/4/2022</t>
  </si>
  <si>
    <t>DU LỊCH</t>
  </si>
  <si>
    <t>Hạ tầng khu du lịch biển huyện Lộc Hà</t>
  </si>
  <si>
    <t>2046; 20/7/2017, 2605; 15/7/2021</t>
  </si>
  <si>
    <t>Dự án Xây dựng hạ tầng khu du lịch Nam Thiên Cầm huyện Cẩm Xuyên</t>
  </si>
  <si>
    <t xml:space="preserve">Đầu tư 2 tuyến đường với chiều dài khoảng 4.146m với quy mô phù hợp với quy hoạch, đảm bảo đồng bộ hạ tầng kỹ thuật về cấp thoát nước, hào kỹ thuật, điện chiếu sáng, vỉa hè </t>
  </si>
  <si>
    <t>GT nhóm III</t>
  </si>
  <si>
    <t>857; 26/4/2022</t>
  </si>
  <si>
    <t>997/QĐ-UBND ngày 01/3/2021</t>
  </si>
  <si>
    <t>Hạ tầng khu du lịch biển Xuân Thành, huyện Nghi Xuân</t>
  </si>
  <si>
    <t>Đầu tư 02 tuyến đường với tổng chiều dài L=2,377Km. Gồm Tuyến 1: Đường trục chính nối từ đường Quốc lộ ven biển và tuyến đường An - Viên - Mỹ - Thành đến trung tâm KDL  cầu Đông Hội); Bnền=25,0m, Bmặt=2x8,5m và Tuyến 2: Đường trục ngang từ cầu Đông Hội đi về phía Bắc Khu du lịch.</t>
  </si>
  <si>
    <t>827; 21/4/2022</t>
  </si>
  <si>
    <t>UBND huyện Nghi Xuân</t>
  </si>
  <si>
    <t>DỰ ÁN TRỌNG ĐIỂM, DỰ ÁN CÓ TÍNH LIÊN KẾT VÙNG, ĐƯỜNG VEN BIỂN</t>
  </si>
  <si>
    <t>Đường trục chính trung tâm nối Quốc lộ 1 đoạn tránh thị xã Kỳ Anh đến cụm Cảng nước sâu Vũng Áng - Sơn Dương, tỉnh Hà Tĩnh</t>
  </si>
  <si>
    <t>TX Kỳ Anh</t>
  </si>
  <si>
    <t>Dài L=18,6 Km</t>
  </si>
  <si>
    <t>755; 12/4/2022</t>
  </si>
  <si>
    <t>Phụ lục số 11:  DỰ KIẾN KẾ HOẠCH NĂM 2024 ĐỐI VỚI DANH MỤC NHIỆM VỤ, DỰ ÁN THUỘC CHƯƠNG TRÌNH 
PHỤC HỒI VÀ PHÁT TRIỂN KINH TẾ - XÃ HỘI</t>
  </si>
  <si>
    <t>Nhóm dự án</t>
  </si>
  <si>
    <t>Thời gian KC-HT</t>
  </si>
  <si>
    <t>KH Chương trình phục hồi và phát triển kinh tế - xã hội</t>
  </si>
  <si>
    <t>Đã giao KHV</t>
  </si>
  <si>
    <t>Trong đó: đã giao kế hoạch năm 2022</t>
  </si>
  <si>
    <t>Đã giao kế hoạch năm 2023</t>
  </si>
  <si>
    <t>Trong đó: Chuẩn bị đầu tư</t>
  </si>
  <si>
    <t>NGÀNH GIAO THÔNG</t>
  </si>
  <si>
    <t xml:space="preserve">Dự án Đường từ Quốc lộ 12C đi khu liên hợp gang thép Formosa, tỉnh Hà Tĩnh </t>
  </si>
  <si>
    <t>Thị xã Kỳ Anh</t>
  </si>
  <si>
    <t>Dài L=3,705 Km</t>
  </si>
  <si>
    <t>2022-2024</t>
  </si>
  <si>
    <t>2391; 23/11/2022</t>
  </si>
  <si>
    <t>Ban quản lý dự án đầu tư xây dựng khu vực Khu kinh tế</t>
  </si>
  <si>
    <t>PHÒNG, CHỐNG SẠT LỞ BỜ SÔNG BỜ BIỂN, ĐẢM BẢO AN TOÀN HỒ CHỨA, THÍCH ỨNG VỚI  BIẾN ĐỔI KHÍ HẬU, KHẮC PHỤC HẬU QUẢ THIÊN TAI</t>
  </si>
  <si>
    <t>Kè bảo vệ bờ sông Ngàn sâu đoạn qua xã Hòa Lạc, huyện Đức Thọ</t>
  </si>
  <si>
    <t>Công trình NN và PTNT</t>
  </si>
  <si>
    <t>2022-2023</t>
  </si>
  <si>
    <t>74/NQ-HĐND ngày 23/6/2022</t>
  </si>
  <si>
    <t>Ban quản lý dự án đầu tư xây dựng công trình nông nghiệp và phát triển nông thôn</t>
  </si>
  <si>
    <t>ĐẦU TƯ NÂNG CAO NĂNG LỰC Y TẾ DỰ PHÒNG, Y TẾ CƠ SỞ</t>
  </si>
  <si>
    <t>Dự án đầu tư xây dựng, nâng cấp, cải tạo và mua sắm trang thiết bị cho 04 Bệnh viện đa khoa, Trung tâm y tế tuyến huyện, tỉnh Hà Tĩnh</t>
  </si>
  <si>
    <t>Hà Tĩnh</t>
  </si>
  <si>
    <t>87/NQ-HĐND ngày 25/8/2022</t>
  </si>
  <si>
    <t>Ban quản lý dự án đầu tư xây dựng công trình dân dụng và công nghiệp</t>
  </si>
  <si>
    <t>Dự án đầu tư xây mới, nâng cấp, cải tạo 19 Trạm y tế tuyến xã, tỉnh Hà Tĩnh</t>
  </si>
  <si>
    <t>Phụ lục số 12: DỰ KIẾN KẾ HOẠCH ĐẦU TƯ VỐN NGÂN SÁCH TRUNG ƯƠNG (VỐN NƯỚC NGOÀI) NĂM 2024</t>
  </si>
  <si>
    <t>Mã dự án</t>
  </si>
  <si>
    <t>Nhà tài trợ</t>
  </si>
  <si>
    <t>Ngày ký kết hiệp định</t>
  </si>
  <si>
    <t>Ngày kết thúc Hiệp định</t>
  </si>
  <si>
    <t>Đã giao năm 2023</t>
  </si>
  <si>
    <t>Dự kiến kế hoạch vốn năm 2024</t>
  </si>
  <si>
    <t xml:space="preserve">Số quyết định </t>
  </si>
  <si>
    <t>Kế hoạch vốn NSTW</t>
  </si>
  <si>
    <t>Ước giải ngân kế hoạch vốn NSTW năm 2022 từ 1/1/2023 đến 30/9/2023</t>
  </si>
  <si>
    <t>Ước giải ngân kế hoạch vốn NSTW năm 2023 từ 1/1/2023 đến 31/12/2023</t>
  </si>
  <si>
    <t>Trong đó: Đã giao các năm 2021-2023</t>
  </si>
  <si>
    <t>Trong đó: Đã giao các năm 2021, 2022</t>
  </si>
  <si>
    <t xml:space="preserve">Trong đó: </t>
  </si>
  <si>
    <t>Vốn đối ứng</t>
  </si>
  <si>
    <t>Vốn nước ngoài (theo Hiệp định)</t>
  </si>
  <si>
    <t>Vốn nước ngoài</t>
  </si>
  <si>
    <t xml:space="preserve">Vốn đối ứng </t>
  </si>
  <si>
    <t xml:space="preserve">Vốn nước ngoài </t>
  </si>
  <si>
    <t>Vốn đối ứng nguồn NSTW</t>
  </si>
  <si>
    <t xml:space="preserve">Vốn nước ngoài (vốn NSTW) </t>
  </si>
  <si>
    <t>Trong đó: vốn NSTW</t>
  </si>
  <si>
    <t>Tính bằng nguyên tệ</t>
  </si>
  <si>
    <t>Thu hồi các khoản vốn ứng trước</t>
  </si>
  <si>
    <t>Chuẩn bị đầu tư</t>
  </si>
  <si>
    <t>Trong đó: Viện trợ không hoàn lại</t>
  </si>
  <si>
    <t>Đưa vào cân đối NSTW</t>
  </si>
  <si>
    <t>Vay lại</t>
  </si>
  <si>
    <t>VỐN NƯỚC NGOÀI KHÔNG GIẢI NGÂN THEO CƠ CHẾ TÀI CHÍNH TRONG NƯỚC</t>
  </si>
  <si>
    <t>ĐÔ THỊ</t>
  </si>
  <si>
    <t>(1)</t>
  </si>
  <si>
    <t>Dự án Phát triển tổng hợp các đô thị động lực - Tiểu dự án đô thị Kỳ Anh (vay vốn WB)</t>
  </si>
  <si>
    <t>WB</t>
  </si>
  <si>
    <t>29/11/2019</t>
  </si>
  <si>
    <t>31/05/2025</t>
  </si>
  <si>
    <t>2791/QĐ-UBND ngày 26/8/2020</t>
  </si>
  <si>
    <t>42,49
 Triệu USD</t>
  </si>
  <si>
    <t>(2)</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</si>
  <si>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</si>
  <si>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Cơ quan phát triển Pháp (AFD)</t>
  </si>
  <si>
    <t>16/11/2020</t>
  </si>
  <si>
    <t>16/11/2027</t>
  </si>
  <si>
    <t>2455/QĐ-UBND ngày 03/8/2020</t>
  </si>
  <si>
    <t>(3)</t>
  </si>
  <si>
    <t>Tiểu dự án cải thiện cơ sở hạ tầng đô thị Hương Khê, huyện Hương Khê, tỉnh Hà Tĩnh. Thuộc dự án Cải thiện cơ sở hạ tầng đô thị nhằm giảm thiểu tác động của biến đổi khí hậu cho 04 tỉnh ven biển Bắc Trung Bộ.</t>
  </si>
  <si>
    <t>AFD</t>
  </si>
  <si>
    <t>16/11/20</t>
  </si>
  <si>
    <t xml:space="preserve">2749/QĐ-UBND ngày24/8/2020 </t>
  </si>
  <si>
    <t>2020</t>
  </si>
  <si>
    <t>BẢO VỆ MÔI TRƯỜNG</t>
  </si>
  <si>
    <t>Dự án "tăng cường quản lý đất đai và cơ sở dữ liệu quản lý đất đai tỉnh Hà Tĩnh"</t>
  </si>
  <si>
    <t>23/12/2016</t>
  </si>
  <si>
    <t>30/6/2023</t>
  </si>
  <si>
    <t>1190/QĐ-UBND ngày 04/5/2017; QĐ số 4291  ngày 31/12/2021</t>
  </si>
  <si>
    <t>6982,7 USD</t>
  </si>
  <si>
    <t>HT</t>
  </si>
  <si>
    <t>NÔNG NGHIỆP, LÂM NGHIỆP, THỦY LỢI VÀ THỦY SẢN</t>
  </si>
  <si>
    <t>Dự án thành phần Sửa chữa và nâng cao an toàn đập, tỉnh Hà tĩnh (WB8).</t>
  </si>
  <si>
    <t xml:space="preserve"> 8/4/2016 </t>
  </si>
  <si>
    <t>30/6/2022</t>
  </si>
  <si>
    <t>4638/QĐ-BNN-HTQT ngày 09/11/2015</t>
  </si>
  <si>
    <t xml:space="preserve">Dự án Hiện đại hóa ngành Lâm nghiệp và tăng cường tính chống chịu vùng ven biển (Dự án FMCR) tỉnh Hà Tĩnh </t>
  </si>
  <si>
    <t>03/8/2018</t>
  </si>
  <si>
    <t>31/12/2023</t>
  </si>
  <si>
    <t>286/QĐ-BNN-HTQT, ngày 21/1/2019</t>
  </si>
  <si>
    <t>Dự án Hạ tầng cơ bản cho phát triển toàn diện tỉnh Hà Tĩnh thuộc Dự án BIIG2</t>
  </si>
  <si>
    <t>ADB</t>
  </si>
  <si>
    <t>23/07/2018</t>
  </si>
  <si>
    <t>30/9/2023</t>
  </si>
  <si>
    <t>562/QĐ-TTg 18/5/2018; 617/QĐ-UBND 28/02/2018; 1366 QĐ-UBND 19/5/2017; 112/NQ-HĐND ngày 06/6/2023</t>
  </si>
  <si>
    <t>44,250,000 USD</t>
  </si>
  <si>
    <t>Y TẾ</t>
  </si>
  <si>
    <t>Dự án Cung cấp thiết bị y tế cho Bệnh viện Đa khoa huyện Đức Thọ, tỉnh Hà Tĩnh sử dụng vốn vay của Chính phủ Hàn Quốc</t>
  </si>
  <si>
    <t>Hàn Quốc</t>
  </si>
  <si>
    <t xml:space="preserve">
8/2020</t>
  </si>
  <si>
    <t xml:space="preserve">
8/2023</t>
  </si>
  <si>
    <t xml:space="preserve"> 762/QĐ-UBND ngày 30/3/2020</t>
  </si>
  <si>
    <t>2021</t>
  </si>
  <si>
    <t>Phụ lục số 13: DỰ KIẾN KẾ HOẠCH NĂM 2024 ĐỐI VỚI DANH MỤC NHIỆM VỤ, DỰ ÁN THUỘC CÁC CHƯƠNG TRÌNH MỤC TIÊU QUỐC GIA</t>
  </si>
  <si>
    <t>Kế hoạch đầu tư trung hạn vốn NSTW giai đoạn 2021-2025</t>
  </si>
  <si>
    <t>Dự kiến kế hoạch 2022 (lần 1)</t>
  </si>
  <si>
    <t>Kế hoạch vốn năm 2024</t>
  </si>
  <si>
    <t>Tổng số (ngân sách trung ương tỉnh)</t>
  </si>
  <si>
    <t>Trong đó: đã giao kế hoạch giai đoạn 2021-2023</t>
  </si>
  <si>
    <t>Thanh toán nợ XDCB</t>
  </si>
  <si>
    <t>Thanh toán nợ XDCB (nếu có)</t>
  </si>
  <si>
    <t>Đầu tư công trình nước sạch</t>
  </si>
  <si>
    <t>Dự án đầu tư xây dựng mở rộng Hệ thống cấp nước sinh hoạt Khe Xai, huyện Thạch Hà (Giai đoạn 2)</t>
  </si>
  <si>
    <t>Ban QLDA ĐT XD CT NN và PTNT</t>
  </si>
  <si>
    <t>Dự án đầu tư xây dựng mở rộng Hệ thống cấp nước sinh hoạt vùng Trà Sơn huyện Can Lộc (giai đoạn 2)</t>
  </si>
  <si>
    <t>Dự án đầu tư xây dựng mở rộng Hệ thống cấp nước sinh hoạt Thiên Lộc cấp cho xã Vượng Lộc, huyện Can Lộc (GĐ2)</t>
  </si>
  <si>
    <t>1716/QĐ-UBND ngày 19/7/2023</t>
  </si>
  <si>
    <t>Trung tâm nước sạch và VS MT nông thôn</t>
  </si>
  <si>
    <t>Dự án đầu tư xây dựng mở rộng Hệ thống cấp nước sinh hoạt Bắc Cẩm Xuyên cấp cho xã Cẩm Quang (GĐ2)</t>
  </si>
  <si>
    <t>1717/QĐ-UBND ngày 19/7/2023</t>
  </si>
  <si>
    <t>Dự án đầu tư xây dựng mở rộng Hệ thống cấp nước sinh hoạt Bắc Cẩm Xuyên cấp cho xã Cẩm Mỹ, huyện Cẩm Xuyên (GĐ3)</t>
  </si>
  <si>
    <t>1710/QĐ-UBND ngày 19/7/2023</t>
  </si>
  <si>
    <t>Dự án đầu tư mở rộng hệ thống đường ống cấp nước cho xã Kỳ Hoa từ nhà máy nước Khu Kinh tế Vũng Áng (Giai đoạn 1)</t>
  </si>
  <si>
    <t>Mở rộng mạng lưới cấp nước nhà máy nước Nghi Xuân cấp cho xã Xuân Phổ,  huyện Nghi Xuân</t>
  </si>
  <si>
    <t xml:space="preserve">2954/QĐ-UBND ngày 14/11/2023 </t>
  </si>
  <si>
    <t>Mở rộng mạng lưới cấp nước nhà máy nước Nghi Xuân cấp cho xã Xuân Hải, huyện Nghi Xuân</t>
  </si>
  <si>
    <t xml:space="preserve">2955/QĐ-UBND ngày 14/11/2023 </t>
  </si>
  <si>
    <t>Thay thế nguồn cấp nước cho Hệ thống cấp nước sinh hoạt xã Thạch Sơn, huyện Thạch Hà</t>
  </si>
  <si>
    <t>1818/QĐ-UBND ngày 04/8/2023</t>
  </si>
  <si>
    <t>Dự án đầu tư xây dựng Hệ thống cấp nước sinh hoạt Khe Sung, huyện Kỳ Anh (Gđ 1)</t>
  </si>
  <si>
    <t>Dự án đầu tư xây dựng Hệ thống cấp nước sinh hoạt xã Kỳ Lạc, huyện Kỳ Anh</t>
  </si>
  <si>
    <t>Dự án đầu tư xây dựng Hệ thống cấp nước sinh hoạt Đá Hàn, huyện Hương Khê (Giai đoạn 1)</t>
  </si>
  <si>
    <t>Dự án đầu tư xây dựng Hệ thống cấp nước sinh hoạt Khe Cò, huyện Hương Sơn (GĐ1)</t>
  </si>
  <si>
    <t>Dự án đầu tư xây dựng hệ thống cấp nước sinh hoạt Ngàn Trươi, huyện Vũ Quang (GĐ1)</t>
  </si>
  <si>
    <t>Dự án đầu tư xây dựng hệ thống cấp nước sinh hoạt Đức Đồng và vùng phụ cận, huyện Đức Thọ (Giai đoạn 1)</t>
  </si>
  <si>
    <t>Dự án hệ thống cấp nước sinh hoạt xã Hương Lâm, huyện Hương Khê</t>
  </si>
  <si>
    <t xml:space="preserve">Dự án Nâng cấp mở rộng công trình cấp nước Thiên Lộc cấp cho xã Vượng Lộc (Giai đoạn 3) </t>
  </si>
  <si>
    <t>Dự án Sửa chữa, nâng cấp hệ thống mạng lưới công trình cấp nước Bắc Cẩm Xuyên cấp cho xã Cẩm Vịnh</t>
  </si>
  <si>
    <t>Dự án Sữa chữa, nâng cấp mở rộng công trình cấp nước xã Thạch Bằng (cấp nước cho xã Bình An và Tân Lộc)</t>
  </si>
  <si>
    <t>Phân cho huyện, xã theo hệ số</t>
  </si>
  <si>
    <t>Chương trình Chương trình mỗi xã một sản phẩm</t>
  </si>
  <si>
    <t>UBND xã Sơn Giang</t>
  </si>
  <si>
    <t>d</t>
  </si>
  <si>
    <t>Chương trình đầu tư phát triển mạng lưới y tế cơ sở (Vốn nước ngoài)</t>
  </si>
  <si>
    <t xml:space="preserve">Dự án đầu tư xây dựng Sàn giao dịch việc làm tại Thành phố Hà Tĩnh </t>
  </si>
  <si>
    <t>Cơ sở 2, Đường Phan Bội Châu, Phường Văn Yên,  Thành phố Hà Tĩnh</t>
  </si>
  <si>
    <t>QĐ 2539/QĐ-UBND ngày 02/10/2023</t>
  </si>
  <si>
    <t>Ban QLDA ĐT XD CT Dân dụng và CN tỉnh</t>
  </si>
  <si>
    <t>Chương trình mục tiêu quốc gia phát triển kinh tế - xã hội vùng đồng bào dân tộc thiểu số và miền núi</t>
  </si>
  <si>
    <t>Phụ lục số 14: DỰ KIẾN KẾ HOẠCH ĐẦU TƯ TỪ NGUỒN THU TIỀN SỬ DỤNG ĐẤT NĂM 2024</t>
  </si>
  <si>
    <t>Lũy kế vốn đã bố trí đến hết năm 2020</t>
  </si>
  <si>
    <t>Lũy kế vốn đã bố trí đến hết năm 2021</t>
  </si>
  <si>
    <t>Kế hoạch đầu tư công trung hạn giai đoạn 2021-2025</t>
  </si>
  <si>
    <t>Hạn mức vốn 2024-2025</t>
  </si>
  <si>
    <t>Dự kiến kế hoạch năm 2024</t>
  </si>
  <si>
    <t>Số quyết định; ngày, tháng, năm ban hành</t>
  </si>
  <si>
    <t>Trong đó: vốn NSĐP</t>
  </si>
  <si>
    <t>Đã bố trí kế hoạch năm 2021</t>
  </si>
  <si>
    <t>Đã bố trí kế hoạch năm 2022</t>
  </si>
  <si>
    <t>Đã bố trí kế hoạch năm 2023</t>
  </si>
  <si>
    <t xml:space="preserve">TỔNG SỐ </t>
  </si>
  <si>
    <t>Phần huyện, xã hưởng</t>
  </si>
  <si>
    <t>Phần tỉnh hưởng</t>
  </si>
  <si>
    <t>Dự kiến hoàn trả chi phí đầu tư theo đề án phát triển quỹ đất</t>
  </si>
  <si>
    <t>Các dự án thực hiện Đề án Đảm bảo cơ sở vật chất cho Công an xã, thị trấn trên địa bàn tỉnh Hà Tĩnh giai đoạn 2021-2026</t>
  </si>
  <si>
    <t>Trụ sở làm việc Công an 15 xã, thị trấn tại các huyện Thạch Hà, Lộc Hà, Can Lộc, Nghi Xuân, Cẩm Xuyên, Kỳ Anh và thị xã Kỳ Anh</t>
  </si>
  <si>
    <t>87/NQ-HĐND; 25/8/2022; 1316; 08/6/23</t>
  </si>
  <si>
    <t>Dự án Cải tạo, nâng cấp Quốc lộ 8C đoạn Thiên Cầm - Quốc lộ 1 và đoạn từ Quốc lộ 8 đến đường Hồ Chí Minh, tỉnh Hà Tĩnh</t>
  </si>
  <si>
    <t>268/QĐ-BGTVT; 03/03/2022</t>
  </si>
  <si>
    <t>Sở Giao thông Vận tải</t>
  </si>
  <si>
    <t xml:space="preserve">Dự án xây dựng đường Hàm Nghi kéo dài </t>
  </si>
  <si>
    <t>3499; 22/10/2021</t>
  </si>
  <si>
    <t>Ban quản lý dự án đầu tư xây dựng công trình giao thông tỉnh</t>
  </si>
  <si>
    <t>Đầu tư xây dựng Bảo tàng Hà Tĩnh</t>
  </si>
  <si>
    <t>128/QĐ-DDCN ngày 24/5/2022; 471/QĐ-DDCN ngày 20/12/2022</t>
  </si>
  <si>
    <t>113/NQ-HĐND ngày 13/12/2018, 119/NQ-HĐND ngày 14/7/2023</t>
  </si>
  <si>
    <t>Ban quản lý dự án đầu tư xây dựng công trình dân dụng và công nghiệp tỉnh</t>
  </si>
  <si>
    <t>Đường Xuân Diệu kéo dài đoạn từ đường bao khu đô thị Bắc đến đường Ngô Quyền, thành phố Hà Tĩnh</t>
  </si>
  <si>
    <t>1809; 31/8/2022</t>
  </si>
  <si>
    <t xml:space="preserve">Phụ lục số 15: DỰ KIẾN KẾ HOẠCH ĐẦU TƯ NĂM 2024 VỐN NGÂN SÁCH XDCB TẬP TRUNG BỐ TRÍ ĐỐI ỨNG CÁC DỰ ÁN ODA </t>
  </si>
  <si>
    <t>Quyết định đầu tư ban đầu hoặc Quyết định đầu tư điều chỉnh được Thủ tướng Chính phủ giao</t>
  </si>
  <si>
    <t>Kế hoạch vốn đối ứng ODA nguồn ngân sách XDCB tập trung năm 2023</t>
  </si>
  <si>
    <t>Kế hoạch vốn đối ứng ODA nguồn ngân sách XDCB tập trung giai đoạn 2021-2025</t>
  </si>
  <si>
    <t>Hạn mức trung hạn còn lại giai đoạn 2024-2025</t>
  </si>
  <si>
    <t>Dự kiến kế hoạch vốn đối ứng ODA nguồn ngân sách XDCB tập trung năm 2024</t>
  </si>
  <si>
    <t>Ước giải ngân kế hoạch vốn  từ 1/1/2023 đến 30/9/2023</t>
  </si>
  <si>
    <t>Ước giải ngân kế hoạch vốn từ 1/1/2023 đến 31/12/2023</t>
  </si>
  <si>
    <t>Trong đó: Ngân sách tỉnh</t>
  </si>
  <si>
    <t>Danh mục dự án chuyển tiếp hoàn thành sau năm 2024</t>
  </si>
  <si>
    <t>UBND thị xã Kỳ Anh</t>
  </si>
  <si>
    <t>7853204</t>
  </si>
  <si>
    <t>Sở Tài nguyên và Môi trường</t>
  </si>
  <si>
    <t>Các dự án dự kiến hoàn thành năm 2024</t>
  </si>
  <si>
    <t>Dự án "Cải thiện cơ sở hạ tầng cho các xã bị ảnh hưởng bởi ngập lụt của tỉnh Hà Tĩnh"</t>
  </si>
  <si>
    <t>281/QĐ-TTg 01/3/2017; 35/QĐ-TTg 10/01/2018;2223/QĐ-TTg ngày 30/12/2021; 1315/QĐ-UBND 17/5/2017</t>
  </si>
  <si>
    <t>Ban Quản lý dự án đầu xây dựng công trình Nông nghiệp và Phát triển nông thôn tỉnh Hà Tĩnh</t>
  </si>
  <si>
    <t>613/QĐ-TTg ngày 08/5/2017; 562/QĐ-TTg 18/5/2018; 617/QĐ-UBND 28/02/2018; 1366/ QĐ-UBND 19/5/2017</t>
  </si>
  <si>
    <t>Số 2209/QĐ-UBND ngày 07/8/2017; điều chỉnh số 726/QĐ-UBND ngày 03/3/2020 của UBND tỉnh</t>
  </si>
  <si>
    <t>Bệnh viện Đa khoa huyện Đức Thọ</t>
  </si>
  <si>
    <t>Chương trình đầu tư phát triển mạng lưới y tế cơ sở vùng khó khăn, tỉnh Hà Tĩnh</t>
  </si>
  <si>
    <t>QĐ số 3828/QĐ-BYT ngày 28/8/2019</t>
  </si>
  <si>
    <t>Phụ lục số 16: DỰ KIẾN KẾ HOẠCH ĐẦU TƯ VỐN NGÂN SÁCH XÂY DỰNG CƠ BẢN TẬP TRUNG NĂM 2024</t>
  </si>
  <si>
    <t>Đơn vị tính: Triệu đồng</t>
  </si>
  <si>
    <t>Lũy kế vốn đã bố trí từ KC đến hết năm 2021</t>
  </si>
  <si>
    <t>Nhu cầu đầu tư vốn NSĐP năm 2022</t>
  </si>
  <si>
    <t>Lũy kế vốn đã bố trí từ KC đến hết năm 2023</t>
  </si>
  <si>
    <t>Kế hoạch đầu tư công trung hạn vốn cân đối NSĐP giai đoạn 2021-2025</t>
  </si>
  <si>
    <t>Hạn mức vốn NSTT 2024-2025</t>
  </si>
  <si>
    <t>Nhu cầu kế hoạch năm 2024 (theo đề xuất CĐT)</t>
  </si>
  <si>
    <t>Quyết định phê duyệt quyết toán</t>
  </si>
  <si>
    <t xml:space="preserve">Nhóm dự án </t>
  </si>
  <si>
    <t>Tổng mức đầu tư</t>
  </si>
  <si>
    <t>Nguồn ngân sách XDCB tập trung</t>
  </si>
  <si>
    <t>Nguồn thu tiền sử dụng đất</t>
  </si>
  <si>
    <t>Giá trị quyết toán</t>
  </si>
  <si>
    <t>Phân loại DA giai đoạn 2021-2025</t>
  </si>
  <si>
    <t>Trong đó: NSĐP</t>
  </si>
  <si>
    <t>NSTW</t>
  </si>
  <si>
    <t>Các nguồn vốn khác</t>
  </si>
  <si>
    <t>Năm 2021</t>
  </si>
  <si>
    <t>Năm 2022</t>
  </si>
  <si>
    <t>Số còn lại 2023-2025</t>
  </si>
  <si>
    <t>VỐN BỔ SUNG CÓ MỤC TIÊU CHO NGÂN SÁCH CẤP HUYỆN</t>
  </si>
  <si>
    <t>Can Lộc</t>
  </si>
  <si>
    <t>Vũ Quang</t>
  </si>
  <si>
    <t>VỐN CẤP TỈNH QUẢN LÝ</t>
  </si>
  <si>
    <t>B.1</t>
  </si>
  <si>
    <t>VỐN THỰC HIỆN CÁC NHIỆM VỤ CHUẨN BỊ ĐẦU TƯ VÀ NHIỆM VỤ QUY HOẠCH CẤP TỈNH</t>
  </si>
  <si>
    <t>Nhiệm vụ chuẩn bị đầu tư</t>
  </si>
  <si>
    <t>Dự án Đường từ Quốc lộ 12C đi Khu liên hợp gang thép Formosa, tỉnh Hà Tĩnh</t>
  </si>
  <si>
    <t>137/QĐ-BQLDAKV; 20/7/2022</t>
  </si>
  <si>
    <t>Ban Quản lý dự án đầu tư xây dựng khu vực Khu kinh tế tỉnh Hà Tĩnh</t>
  </si>
  <si>
    <t>Dự án Kè bảo vệ bờ sông Ngàn Sâu đoạn qua xã Hòa Lạc, huyện Đức Thọ</t>
  </si>
  <si>
    <t>718/QĐ-BQLDA; 30/8/2022</t>
  </si>
  <si>
    <t>Dự án Đầu tư xây dựng nâng cấp, cải tạo và mua sắm trang thiết bị cho 04 bệnh viện đa khoa, Trung tâm y tế tuyến huyện, tỉnh Hà Tĩnh</t>
  </si>
  <si>
    <t>397/QĐ-DDCN; 31/10/2022</t>
  </si>
  <si>
    <t>396/QĐ-DDCN; 31/10/2022</t>
  </si>
  <si>
    <t xml:space="preserve">b </t>
  </si>
  <si>
    <t>Nhiệm vụ quy hoạch cấp tỉnh</t>
  </si>
  <si>
    <t>Dự án rà soát, điều chỉnh Quy hoạch tổng thể phát triển kinh tế - xã hội đến năm 2020, lập Quy hoạch tỉnh giai đoạn 2021-2030, tầm nhìn đến năm 2050</t>
  </si>
  <si>
    <t>4046; 29/12/2017 561; 13/02/2018 3562; 22/10/2020</t>
  </si>
  <si>
    <t>Ủy ban nhân dân tỉnh 
(Sở Kế hoạch và Đầu tư)</t>
  </si>
  <si>
    <t>Khảo sát, lập điều chỉnh quy hoạch chung thành phố Hà Tĩnh và vùng phụ cận đến năm 2045, tầm nhìn đến năm 2060</t>
  </si>
  <si>
    <t>92/NQ-HĐND; 11/11/2022</t>
  </si>
  <si>
    <t>DỰ ÁN THUỘC CÁC NGÀNH, ĐƠN VỊ CẤP TỈNH</t>
  </si>
  <si>
    <t>QUỐC PHÒNG</t>
  </si>
  <si>
    <t>Dự án chuyển tiếp</t>
  </si>
  <si>
    <t>Cải tạo, nâng cấp đường tỉnh ĐT.553 đoạn từ Km49+900 - Km74+680 (đường Hồ Chí Minh vào Đồn 575, Bản Giàng)</t>
  </si>
  <si>
    <t>7560941</t>
  </si>
  <si>
    <t>QĐ số 3732/QĐ-SGTVT ngày 09/11/2015</t>
  </si>
  <si>
    <t>790/QĐ-UBND ngày 31/3/2016; 2840/QĐ-UBND ngày 25/9/2018; 1494/QĐ-UBND ngày 24/3/2021</t>
  </si>
  <si>
    <t>1. CT TW 16-20</t>
  </si>
  <si>
    <t>AN NINH VÀ TRẬT TỰ, AN TOÀN XÃ HỘI</t>
  </si>
  <si>
    <t>Trụ sở làm việc Đội Tuần tra kiểm soát giao thông Quốc lộ 8A thuộc phòng Cảnh sát giao thông Công an tỉnh Hà Tĩnh</t>
  </si>
  <si>
    <t>1617; 08/08/2022</t>
  </si>
  <si>
    <t>Công an tỉnh Hà Tĩnh</t>
  </si>
  <si>
    <t>7. KCM 21-25</t>
  </si>
  <si>
    <t>Dự án khởi công mới</t>
  </si>
  <si>
    <t>Nâng cấp, cải tạo Bệnh viện đa khoa huyện Cẩm Xuyên</t>
  </si>
  <si>
    <t>27/NQ-HĐND; 06/11/2021; 119/NQ-HĐND ngày 14/7/2023</t>
  </si>
  <si>
    <t>VĂN HÓA, THÔNG TIN</t>
  </si>
  <si>
    <t>Dự án hoàn thành</t>
  </si>
  <si>
    <t>Xây dựng di tích Làng K130 xã Tiến Lộc (nay là thị trấn Nghèn)</t>
  </si>
  <si>
    <t>7930594</t>
  </si>
  <si>
    <t>3751; 18/11/2021</t>
  </si>
  <si>
    <t>PHÁT THANH, TRUYỀN HÌNH, THÔNG TẤN</t>
  </si>
  <si>
    <t>Số hóa, tin học hóa và phát sóng qua vệ tinh (giai đoạn 3 )</t>
  </si>
  <si>
    <t>1465; 19/7/2022</t>
  </si>
  <si>
    <t>Đài Phát thanh và Truyền hình Hà Tĩnh</t>
  </si>
  <si>
    <t>HOẠT ĐỘNG CỦA CÁC CƠ QUAN QUẢN LÝ NHÀ NƯỚC, ĐƠN VỊ SỰ NGHIỆP CÔNG LẬP, TỔ CHỨC CHÍNH TRỊ VÀ CÁC TỔ CHỨC CHÍNH TRỊ - XÃ HỘI</t>
  </si>
  <si>
    <t>Xây dựng Trung tâm Hội nghị trực tuyến, Trung tâm tích hợp dữ liệu, Trung tâm điều hành thông minh; nâng cấp sửa chữa Trung tâm Công báo - Tin học tỉnh và một số hạng mục hạ tầng kỹ thuật trong khuôn viên Trụ sở làm việc Đoàn ĐBQH, HĐND và UBND tỉnh</t>
  </si>
  <si>
    <t>TPHT</t>
  </si>
  <si>
    <t>27/NQ-HĐND; 06/11/2021</t>
  </si>
  <si>
    <t>Trung tâm chính trị huyện Kỳ Anh</t>
  </si>
  <si>
    <t>UBND huyện Kỳ Anh</t>
  </si>
  <si>
    <t>Nâng cấp tuyến đường ven biển Xuân Hội - Thạch Khê - Vũng Áng</t>
  </si>
  <si>
    <t>7643086</t>
  </si>
  <si>
    <t>Nhóm B</t>
  </si>
  <si>
    <t>Các huyện</t>
  </si>
  <si>
    <t>Đường cấp III đồng bằng</t>
  </si>
  <si>
    <t xml:space="preserve">QĐ số 957/QĐ-SGTVT ngày 11/4/2017 </t>
  </si>
  <si>
    <t>QĐ số 1758/QĐ-UBND ngày 26/6/2017; 606/QĐ-UBND ngày 20/02/2020; 259/QĐ-UBND ngày 26/01/2022</t>
  </si>
  <si>
    <t>Công trình giao thông cấp I</t>
  </si>
  <si>
    <t>QĐ số 612/QĐ-UBND ngày 22/02/2021</t>
  </si>
  <si>
    <t>Hạ tầng kỹ thuật khu vực cổng A, Khu kinh tế cửa khẩu quốc tế Cầu Treo, huyện Hương Sơn</t>
  </si>
  <si>
    <t>7649786</t>
  </si>
  <si>
    <t>Công trình hạ tầng kỹ thuật</t>
  </si>
  <si>
    <t>Gđ 2018-2020 và sau 2020</t>
  </si>
  <si>
    <t>3204; 31/10/2017</t>
  </si>
  <si>
    <t>Ban Ban quản lý dự án đầu tư xây dựng khu vực Khu kinh tế tỉnh</t>
  </si>
  <si>
    <t>Chỉnh trang, hoàn thiện hạ tầng kỹ thuật Khu Công nghiệp Vũng Áng 1</t>
  </si>
  <si>
    <t>Dài L=3,03 Km</t>
  </si>
  <si>
    <t>945; 06/5/2022</t>
  </si>
  <si>
    <t>Xử lý ngập úng tại Khu công nghiệp Gia Lách, huyện Nghi Xuân</t>
  </si>
  <si>
    <t>7939526</t>
  </si>
  <si>
    <t>Dài L=4,35 Km</t>
  </si>
  <si>
    <t>1005; 13/5/2022</t>
  </si>
  <si>
    <t>Quảng trường biển Cửa Sót Lộc Hà</t>
  </si>
  <si>
    <t>269/NQ-HĐND;
18/3/2021 27/NQ-HĐND; 06/11/2021</t>
  </si>
  <si>
    <t>B.2</t>
  </si>
  <si>
    <t>HỖ TRỢ ĐẦU TƯ CÁC CÔNG TRÌNH QUAN TRỌNG, CẤP BÁCH, PHỤC VỤ CÁC MỤC TIÊU PHÁT TRIỂN CỦA CÁC ĐỊA PHƯƠNG</t>
  </si>
  <si>
    <t>Đường huyện lộ ĐH56 đoạn qua xã Hòa Lạc, huyện Đức Thọ</t>
  </si>
  <si>
    <t>955; 09/5/2022</t>
  </si>
  <si>
    <t>Đường giao thông trục chính nối các xã sát nhập xã Kim Hoa, huyện Hương Sơn</t>
  </si>
  <si>
    <t>7950001</t>
  </si>
  <si>
    <t>Đường cấp V miền núi</t>
  </si>
  <si>
    <t>1827; 06/9/2022</t>
  </si>
  <si>
    <t>Đường giao thông bảo vệ an ninh biên giới, kết hợp bảo vệ phát triển thác Vũ Môn và phát triển vùng, huyện Hương Khê (giai đoạn 1)</t>
  </si>
  <si>
    <t>2760/QĐ-UBND; 31/12/2022</t>
  </si>
  <si>
    <t>Đường trục dọc Khu đô thị trung tâm thị xã Kỳ Anh</t>
  </si>
  <si>
    <t>2762/QĐ-UBND; 31/12/2022</t>
  </si>
  <si>
    <t>Nâng cấp, mở rộng tuyến đường ĐH36 (Chợ Đình - Quán Trại), huyện Can Lộc</t>
  </si>
  <si>
    <t>2763/QĐ-UBND; 31/12/2022</t>
  </si>
  <si>
    <t>Cầu Hốp Chuối, thị trấn Vũ Quang, huyện Vũ Quang</t>
  </si>
  <si>
    <t>2764/QĐ-UBND; 31/12/2022</t>
  </si>
  <si>
    <t>UBND huyện Vũ Quang</t>
  </si>
  <si>
    <t>Trung tâm văn hóa truyền thông huyện Kỳ Anh</t>
  </si>
  <si>
    <t>2753/QĐ-UBND; 30/12/2022</t>
  </si>
  <si>
    <t>Đường giao thông Huyện lộ ĐH.116, đoạn Mai Phụ - Ích Hậu, huyện Lộc Hà</t>
  </si>
  <si>
    <t>762/QĐ-UBND; 04/4/2023</t>
  </si>
  <si>
    <t>Đường LX03 đoạn từ Thiên Cầm đến xã Cẩm Hòa, huyện Cẩm Xuyên</t>
  </si>
  <si>
    <t>7956688</t>
  </si>
  <si>
    <t>03/QĐ-UBND ngày 06/01/2022</t>
  </si>
  <si>
    <t>Phụ lục số 17: DỰ KIẾN KẾ HOẠCH ĐẦU TƯ TỪ NGUỒN THU TIỀN XỔ SỐ KIẾN THIẾT NĂM 2024</t>
  </si>
  <si>
    <t>Địa điểm xây dựng</t>
  </si>
  <si>
    <t>Lũy kế vốn đã bố trí đến hết năm 2023</t>
  </si>
  <si>
    <t>Kế hoạch trung hạn giai đoạn 2021-2025</t>
  </si>
  <si>
    <t>Đề xuất bổ sung kế hoạch đầu tư công trung hạn giai đoạn 2021-2025</t>
  </si>
  <si>
    <t>Số còn lại giai đoạn 2024-2025</t>
  </si>
  <si>
    <t>Lĩnh vực Giáo dục và Đào tạo</t>
  </si>
  <si>
    <t>Nhà ký túc xá học sinh, Trường Trung học phổ thông Chuyên Hà Tĩnh</t>
  </si>
  <si>
    <t>2025</t>
  </si>
  <si>
    <t>1132; 02/6/2022</t>
  </si>
  <si>
    <t>Chương trình mục tiêu quốc gia xây dựng nông thôn mới</t>
  </si>
  <si>
    <t>Đề xuất bổ sung kế hoạch trung hạn  và bố trí trong năm 2024 (thêm 3.000 triệu đồng hạn mức) để phù hợp với dự kiến số thu thực tế</t>
  </si>
  <si>
    <t>Phụ lục số 18: DỰ KIẾN KẾ HOẠCH ĐẦU TƯ NĂM 2024 NGUỒN BỘI CHI NGÂN SÁCH ĐỊA PHƯƠNG</t>
  </si>
  <si>
    <t>Tỷ lệ cho vay lại của dự án theo hợp đồng</t>
  </si>
  <si>
    <t>Kế hoạch vốn vay để bù đắp bội chi Trung ương giao năm 2024</t>
  </si>
  <si>
    <t>Kế hoạch vốn nước ngoài bổ sung từ NSTW năm 2024</t>
  </si>
  <si>
    <t>Nhu cầu vốn vay lại tương ứng với kế hoạch vốn đã được giao</t>
  </si>
  <si>
    <t>Dự kiến kế hoạch đầu tư nguồn bội chi NSĐP năm 2024</t>
  </si>
  <si>
    <t>Vốn cấp phát</t>
  </si>
  <si>
    <t>Vốn viện trợ không hoàn lại</t>
  </si>
  <si>
    <t>Vốn vay lại nguồn vốn vay ODA, vay ưu đãi nước ngoài năm 2024</t>
  </si>
  <si>
    <t>Phát triển tổng hợp các đô thị động lực - Tiểu dự án đô thị Kỳ Anh (vay vốn WB)</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</si>
  <si>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</si>
  <si>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Tiểu dự án "Cải thiện cơ sở hạ tầng đô thị Hương Khê, huyện Hương Khê" thuộc dự án "Cải thiện cơ sở hạ tầng đô thị nhằm giảm thiểu tác động của biến đổi khí hậu cho 04 tỉnh ven biển Bắc Trung Bộ"</t>
  </si>
  <si>
    <t>Các khoản vay để bù đắp bội chi khác theo nhu cầu thực tế trong năm</t>
  </si>
  <si>
    <t>(Ban hành kèm theo Báo cáo số         /BC-UBND ngày      /12/2023 của Uỷ ban nhân dân tỉnh)</t>
  </si>
  <si>
    <t>Quỹ thi đua khen thưởng tỉnh (năm 2024 được tổng hợp vào Chi quản lý hành chính tại PL 03)</t>
  </si>
  <si>
    <t>Chính sách hỗ trợ đối với người thuộc hộ nghèo và một số đối tượng có hoàn cảnh khó khăn khi khám bệnh, chữa bệnh tại các cơ sở y tế giai đoạn 2023-2025 theo Nghị quyết số 108/2023/NQ-HĐND ngày 14/7/2023</t>
  </si>
  <si>
    <t>Nhóm nhiệm vụ hỗ trợ mua sắm trang thiết bị, tăng cường cơ sở vật chất và đầu tư</t>
  </si>
  <si>
    <r>
      <t xml:space="preserve">Đề án bảo đảm cơ sở vật chất cho Công an xã, thị trấn theo Nghị quyết số 37/NQ-HĐND ngày 06/11/2021 của HĐND tỉnh </t>
    </r>
    <r>
      <rPr>
        <i/>
        <sz val="10"/>
        <rFont val="Times New Roman"/>
        <family val="1"/>
      </rPr>
      <t>(Dự toán bố trí đầu năm29,9 tỷ đồng; trong năm phân bổ, giải ngân được 18,9 tỷ đồng; ngoài ra, trong năm được bổ sung từ nguồn vốn chi đầu tư nguồn thu tiền sử dụng đất 42,804 tỷ đồng)</t>
    </r>
  </si>
  <si>
    <t>Đề án chuyển đổi số trên địa bàn tỉnh Hà Tĩnh giai đoạn 2021-2025 theo Quyết định 424/QĐ-UBND ngày 18/2/2022 của UBND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</si>
</sst>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_(* \(#,##0\);_(* &quot;-&quot;_);_(@_)"/>
    <numFmt numFmtId="165" formatCode="_(* #,##0.00_);_(* \(#,##0.00\);_(* &quot;-&quot;??_);_(@_)"/>
    <numFmt numFmtId="166" formatCode="_-* #,##0.00\ _₫_-;\-* #,##0.00\ _₫_-;_-* &quot;-&quot;??\ _₫_-;_-@_-"/>
    <numFmt numFmtId="167" formatCode="_(* #,##0_);_(* \(#,##0\);_(* &quot;-&quot;??_);_(@_)"/>
    <numFmt numFmtId="168" formatCode="_-* #,##0\ _₫_-;\-* #,##0\ _₫_-;_-* &quot;-&quot;??\ _₫_-;_-@_-"/>
    <numFmt numFmtId="169" formatCode="0.0%"/>
    <numFmt numFmtId="170" formatCode="_-* #,##0_-;\-* #,##0_-;_-* &quot;-&quot;??_-;_-@_-"/>
    <numFmt numFmtId="171" formatCode="#,##0.0"/>
    <numFmt numFmtId="172" formatCode="_-* #,##0\ _₫_-;\-* #,##0\ _₫_-;_-* &quot;-&quot;\ _₫_-;_-@_-"/>
  </numFmts>
  <fonts count="62" x14ac:knownFonts="1">
    <font>
      <sz val="11"/>
      <color theme="1"/>
      <name val="Calibri"/>
      <family val="2"/>
      <scheme val="minor"/>
    </font>
    <font>
      <sz val="12"/>
      <color theme="1"/>
      <name val="Times New Roman"/>
      <family val="2"/>
    </font>
    <font>
      <sz val="12"/>
      <color theme="1"/>
      <name val="Times New Roman"/>
      <family val="2"/>
    </font>
    <font>
      <sz val="11"/>
      <color theme="1"/>
      <name val="Calibri"/>
      <family val="2"/>
      <scheme val="minor"/>
    </font>
    <font>
      <b/>
      <sz val="14"/>
      <name val="Times New Roman"/>
      <family val="1"/>
    </font>
    <font>
      <sz val="12"/>
      <name val="Times New Roman"/>
      <family val="1"/>
    </font>
    <font>
      <i/>
      <sz val="13"/>
      <name val="Times New Roman"/>
      <family val="1"/>
    </font>
    <font>
      <b/>
      <sz val="12"/>
      <name val="Times New Roman"/>
      <family val="1"/>
    </font>
    <font>
      <i/>
      <sz val="12"/>
      <name val="Times New Roman"/>
      <family val="1"/>
    </font>
    <font>
      <b/>
      <i/>
      <sz val="12"/>
      <name val="Times New Roman"/>
      <family val="1"/>
    </font>
    <font>
      <sz val="16"/>
      <name val="Times New Roman"/>
      <family val="1"/>
    </font>
    <font>
      <i/>
      <sz val="11"/>
      <name val="Times New Roman"/>
      <family val="1"/>
    </font>
    <font>
      <sz val="10"/>
      <name val="Arial"/>
      <family val="2"/>
    </font>
    <font>
      <b/>
      <sz val="11"/>
      <name val="Times New Roman"/>
      <family val="1"/>
    </font>
    <font>
      <b/>
      <i/>
      <sz val="11"/>
      <name val="Times New Roman"/>
      <family val="1"/>
    </font>
    <font>
      <sz val="11"/>
      <name val="Times New Roman"/>
      <family val="1"/>
    </font>
    <font>
      <sz val="10"/>
      <name val="Times New Roman"/>
      <family val="1"/>
    </font>
    <font>
      <b/>
      <sz val="13"/>
      <name val="Times New Roman"/>
      <family val="1"/>
    </font>
    <font>
      <i/>
      <sz val="10"/>
      <name val="Times New Roman"/>
      <family val="1"/>
    </font>
    <font>
      <b/>
      <sz val="10"/>
      <name val="Times New Roman"/>
      <family val="1"/>
    </font>
    <font>
      <sz val="14"/>
      <name val="Times New Roman"/>
      <family val="1"/>
    </font>
    <font>
      <sz val="12"/>
      <name val=".VnTime"/>
      <family val="2"/>
    </font>
    <font>
      <sz val="11"/>
      <color theme="1"/>
      <name val="Calibri"/>
      <family val="2"/>
      <charset val="163"/>
      <scheme val="minor"/>
    </font>
    <font>
      <sz val="10"/>
      <name val="Arial"/>
      <family val="2"/>
      <charset val="163"/>
    </font>
    <font>
      <sz val="9"/>
      <name val="Arial"/>
      <family val="2"/>
    </font>
    <font>
      <sz val="12"/>
      <color theme="1"/>
      <name val="Times New Roman"/>
      <family val="2"/>
    </font>
    <font>
      <sz val="10"/>
      <color theme="1"/>
      <name val="Times New Roman"/>
      <family val="2"/>
      <charset val="163"/>
    </font>
    <font>
      <sz val="10"/>
      <color indexed="8"/>
      <name val="Times New Roman"/>
      <family val="2"/>
      <charset val="163"/>
    </font>
    <font>
      <sz val="12"/>
      <name val=".VnArial Narrow"/>
      <family val="2"/>
    </font>
    <font>
      <i/>
      <sz val="14"/>
      <name val="Times New Roman"/>
      <family val="1"/>
    </font>
    <font>
      <sz val="11"/>
      <color indexed="8"/>
      <name val="Calibri"/>
      <family val="2"/>
    </font>
    <font>
      <b/>
      <i/>
      <sz val="10"/>
      <name val="Times New Roman"/>
      <family val="1"/>
    </font>
    <font>
      <sz val="11"/>
      <color rgb="FFFF0000"/>
      <name val="Times New Roman"/>
      <family val="1"/>
    </font>
    <font>
      <sz val="10"/>
      <color theme="1"/>
      <name val="Times New Roman"/>
      <family val="1"/>
    </font>
    <font>
      <sz val="14"/>
      <name val="Arial"/>
      <family val="2"/>
    </font>
    <font>
      <b/>
      <sz val="10"/>
      <name val="Arial"/>
      <family val="2"/>
    </font>
    <font>
      <b/>
      <sz val="16"/>
      <name val="Times New Roman"/>
      <family val="1"/>
    </font>
    <font>
      <b/>
      <sz val="15"/>
      <name val="Times New Roman"/>
      <family val="1"/>
    </font>
    <font>
      <i/>
      <sz val="16"/>
      <name val="Times New Roman"/>
      <family val="1"/>
    </font>
    <font>
      <sz val="14"/>
      <name val="Calibri"/>
      <family val="2"/>
    </font>
    <font>
      <b/>
      <sz val="14"/>
      <color rgb="FFFF0000"/>
      <name val="Times New Roman"/>
      <family val="1"/>
    </font>
    <font>
      <sz val="14"/>
      <color rgb="FFFF0000"/>
      <name val="Times New Roman"/>
      <family val="1"/>
    </font>
    <font>
      <b/>
      <sz val="9"/>
      <color indexed="81"/>
      <name val="Tahoma"/>
      <family val="2"/>
    </font>
    <font>
      <sz val="9"/>
      <color indexed="81"/>
      <name val="Tahoma"/>
      <family val="2"/>
    </font>
    <font>
      <sz val="11"/>
      <name val="Calibri"/>
      <family val="2"/>
      <scheme val="minor"/>
    </font>
    <font>
      <b/>
      <sz val="11"/>
      <name val="Calibri"/>
      <family val="2"/>
      <scheme val="minor"/>
    </font>
    <font>
      <b/>
      <sz val="11"/>
      <name val="Calibri Light"/>
      <family val="1"/>
      <scheme val="major"/>
    </font>
    <font>
      <b/>
      <sz val="14"/>
      <name val="Calibri"/>
      <family val="2"/>
      <scheme val="minor"/>
    </font>
    <font>
      <b/>
      <i/>
      <sz val="14"/>
      <name val="Times New Roman"/>
      <family val="1"/>
    </font>
    <font>
      <sz val="13"/>
      <name val="Times New Roman"/>
      <family val="1"/>
    </font>
    <font>
      <sz val="13"/>
      <name val=".VnTime"/>
      <family val="2"/>
    </font>
    <font>
      <sz val="14"/>
      <name val=".VnTime"/>
      <family val="2"/>
    </font>
    <font>
      <i/>
      <sz val="18"/>
      <name val="Times New Roman"/>
      <family val="1"/>
    </font>
    <font>
      <sz val="18"/>
      <name val="Times New Roman"/>
      <family val="1"/>
    </font>
    <font>
      <sz val="14"/>
      <color rgb="FFFF0000"/>
      <name val="Calibri Light"/>
      <family val="1"/>
      <scheme val="major"/>
    </font>
    <font>
      <sz val="14"/>
      <name val="Calibri Light"/>
      <family val="1"/>
      <scheme val="major"/>
    </font>
    <font>
      <b/>
      <i/>
      <sz val="14"/>
      <color rgb="FFFF0000"/>
      <name val="Calibri Light"/>
      <family val="1"/>
      <scheme val="major"/>
    </font>
    <font>
      <b/>
      <i/>
      <sz val="14"/>
      <name val="Calibri Light"/>
      <family val="1"/>
      <scheme val="major"/>
    </font>
    <font>
      <b/>
      <i/>
      <sz val="11"/>
      <name val="Calibri"/>
      <family val="2"/>
      <scheme val="minor"/>
    </font>
    <font>
      <sz val="11"/>
      <color rgb="FFFF0000"/>
      <name val="Calibri"/>
      <family val="2"/>
      <scheme val="minor"/>
    </font>
    <font>
      <b/>
      <sz val="14"/>
      <color rgb="FFFF0000"/>
      <name val="Calibri Light"/>
      <family val="1"/>
      <scheme val="major"/>
    </font>
    <font>
      <b/>
      <sz val="14"/>
      <name val="Calibri Light"/>
      <family val="1"/>
      <scheme val="major"/>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hair">
        <color auto="1"/>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s>
  <cellStyleXfs count="45">
    <xf numFmtId="0" fontId="0" fillId="0" borderId="0"/>
    <xf numFmtId="165" fontId="3" fillId="0" borderId="0" applyFont="0" applyFill="0" applyBorder="0" applyAlignment="0" applyProtection="0"/>
    <xf numFmtId="165" fontId="3" fillId="0" borderId="0" applyFont="0" applyFill="0" applyBorder="0" applyAlignment="0" applyProtection="0"/>
    <xf numFmtId="0" fontId="20" fillId="0" borderId="0"/>
    <xf numFmtId="165" fontId="12" fillId="0" borderId="0" applyFont="0" applyFill="0" applyBorder="0" applyAlignment="0" applyProtection="0"/>
    <xf numFmtId="165" fontId="21" fillId="0" borderId="0" applyFont="0" applyFill="0" applyBorder="0" applyAlignment="0" applyProtection="0"/>
    <xf numFmtId="3" fontId="5" fillId="0" borderId="0">
      <alignment vertical="center" wrapText="1"/>
    </xf>
    <xf numFmtId="0" fontId="12" fillId="0" borderId="0"/>
    <xf numFmtId="0" fontId="12" fillId="0" borderId="0"/>
    <xf numFmtId="0" fontId="12" fillId="0" borderId="0"/>
    <xf numFmtId="165" fontId="12" fillId="0" borderId="0" applyFont="0" applyFill="0" applyBorder="0" applyAlignment="0" applyProtection="0"/>
    <xf numFmtId="0" fontId="3" fillId="0" borderId="0"/>
    <xf numFmtId="165" fontId="22"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23" fillId="0" borderId="0" applyFont="0" applyFill="0" applyBorder="0" applyAlignment="0" applyProtection="0"/>
    <xf numFmtId="0" fontId="24" fillId="0" borderId="0" applyProtection="0"/>
    <xf numFmtId="0" fontId="5" fillId="0" borderId="0"/>
    <xf numFmtId="9" fontId="25" fillId="0" borderId="0" applyFont="0" applyFill="0" applyBorder="0" applyAlignment="0" applyProtection="0"/>
    <xf numFmtId="9" fontId="5" fillId="0" borderId="0" applyFont="0" applyFill="0" applyBorder="0" applyAlignment="0" applyProtection="0"/>
    <xf numFmtId="43" fontId="25" fillId="0" borderId="0" applyFont="0" applyFill="0" applyBorder="0" applyAlignment="0" applyProtection="0"/>
    <xf numFmtId="0" fontId="26" fillId="0" borderId="0"/>
    <xf numFmtId="0" fontId="15" fillId="0" borderId="0"/>
    <xf numFmtId="165" fontId="15" fillId="0" borderId="0" applyFont="0" applyFill="0" applyBorder="0" applyAlignment="0" applyProtection="0"/>
    <xf numFmtId="166" fontId="26" fillId="0" borderId="0" applyFont="0" applyFill="0" applyBorder="0" applyAlignment="0" applyProtection="0"/>
    <xf numFmtId="166" fontId="27" fillId="0" borderId="0" applyFont="0" applyFill="0" applyBorder="0" applyAlignment="0" applyProtection="0"/>
    <xf numFmtId="0" fontId="21" fillId="0" borderId="0"/>
    <xf numFmtId="0" fontId="28" fillId="0" borderId="0"/>
    <xf numFmtId="43" fontId="2" fillId="0" borderId="0" applyFont="0" applyFill="0" applyBorder="0" applyAlignment="0" applyProtection="0"/>
    <xf numFmtId="9" fontId="2" fillId="0" borderId="0" applyFont="0" applyFill="0" applyBorder="0" applyAlignment="0" applyProtection="0"/>
    <xf numFmtId="165" fontId="30" fillId="0" borderId="0" applyFont="0" applyFill="0" applyBorder="0" applyAlignment="0" applyProtection="0"/>
    <xf numFmtId="0" fontId="3" fillId="0" borderId="0"/>
    <xf numFmtId="164" fontId="30" fillId="0" borderId="0" applyFont="0" applyFill="0" applyBorder="0" applyAlignment="0" applyProtection="0"/>
    <xf numFmtId="165" fontId="30" fillId="0" borderId="0" applyFont="0" applyFill="0" applyBorder="0" applyAlignment="0" applyProtection="0"/>
    <xf numFmtId="0" fontId="3" fillId="0" borderId="0"/>
    <xf numFmtId="165" fontId="23" fillId="0" borderId="0" applyFont="0" applyFill="0" applyBorder="0" applyAlignment="0" applyProtection="0"/>
    <xf numFmtId="164" fontId="30" fillId="0" borderId="0" applyFont="0" applyFill="0" applyBorder="0" applyAlignment="0" applyProtection="0"/>
    <xf numFmtId="165" fontId="21"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0" fontId="12" fillId="0" borderId="0"/>
    <xf numFmtId="0" fontId="50" fillId="0" borderId="0"/>
    <xf numFmtId="165" fontId="22" fillId="0" borderId="0" applyFont="0" applyFill="0" applyBorder="0" applyAlignment="0" applyProtection="0"/>
    <xf numFmtId="9" fontId="3" fillId="0" borderId="0" applyFont="0" applyFill="0" applyBorder="0" applyAlignment="0" applyProtection="0"/>
  </cellStyleXfs>
  <cellXfs count="805">
    <xf numFmtId="0" fontId="0" fillId="0" borderId="0" xfId="0"/>
    <xf numFmtId="3" fontId="15" fillId="0" borderId="0" xfId="0" applyNumberFormat="1" applyFont="1" applyAlignment="1">
      <alignment vertical="center" wrapText="1"/>
    </xf>
    <xf numFmtId="3" fontId="13" fillId="0" borderId="2" xfId="0" applyNumberFormat="1" applyFont="1" applyBorder="1" applyAlignment="1">
      <alignment horizontal="center" vertical="center" wrapText="1"/>
    </xf>
    <xf numFmtId="3" fontId="13" fillId="0" borderId="2" xfId="0" applyNumberFormat="1" applyFont="1" applyBorder="1" applyAlignment="1">
      <alignment vertical="center" wrapText="1"/>
    </xf>
    <xf numFmtId="3" fontId="15" fillId="0" borderId="2" xfId="0" applyNumberFormat="1" applyFont="1" applyBorder="1" applyAlignment="1">
      <alignment vertical="center" wrapText="1"/>
    </xf>
    <xf numFmtId="3" fontId="5" fillId="0" borderId="0" xfId="0" applyNumberFormat="1" applyFont="1" applyAlignment="1">
      <alignment vertical="center"/>
    </xf>
    <xf numFmtId="3" fontId="5" fillId="0" borderId="0" xfId="0" applyNumberFormat="1" applyFont="1" applyAlignment="1">
      <alignment horizontal="center" vertical="center"/>
    </xf>
    <xf numFmtId="3" fontId="5" fillId="0" borderId="2" xfId="0" applyNumberFormat="1" applyFont="1" applyBorder="1" applyAlignment="1">
      <alignment horizontal="center" vertical="center"/>
    </xf>
    <xf numFmtId="3" fontId="15" fillId="0" borderId="2" xfId="0" applyNumberFormat="1" applyFont="1" applyBorder="1" applyAlignment="1">
      <alignment horizontal="center" vertical="center"/>
    </xf>
    <xf numFmtId="3" fontId="15" fillId="0" borderId="2" xfId="0" applyNumberFormat="1" applyFont="1" applyBorder="1" applyAlignment="1">
      <alignment vertical="center"/>
    </xf>
    <xf numFmtId="3" fontId="13" fillId="0" borderId="2" xfId="0" applyNumberFormat="1" applyFont="1" applyBorder="1" applyAlignment="1">
      <alignment vertical="center"/>
    </xf>
    <xf numFmtId="3" fontId="5" fillId="0" borderId="2" xfId="0" applyNumberFormat="1" applyFont="1" applyBorder="1" applyAlignment="1">
      <alignment vertical="center"/>
    </xf>
    <xf numFmtId="3" fontId="16" fillId="0" borderId="2" xfId="0" applyNumberFormat="1" applyFont="1" applyBorder="1" applyAlignment="1">
      <alignment vertical="center"/>
    </xf>
    <xf numFmtId="3" fontId="7" fillId="0" borderId="0" xfId="0" applyNumberFormat="1" applyFont="1" applyAlignment="1">
      <alignment vertical="center"/>
    </xf>
    <xf numFmtId="3" fontId="15" fillId="0" borderId="0" xfId="0" applyNumberFormat="1" applyFont="1" applyAlignment="1">
      <alignment horizontal="center" vertical="center" wrapText="1"/>
    </xf>
    <xf numFmtId="3" fontId="13" fillId="0" borderId="0" xfId="0" applyNumberFormat="1" applyFont="1" applyAlignment="1">
      <alignment vertical="center" wrapText="1"/>
    </xf>
    <xf numFmtId="3" fontId="15" fillId="0" borderId="2" xfId="0" applyNumberFormat="1" applyFont="1" applyBorder="1" applyAlignment="1">
      <alignment horizontal="center" vertical="center" wrapText="1"/>
    </xf>
    <xf numFmtId="3" fontId="16" fillId="0" borderId="2" xfId="0" applyNumberFormat="1" applyFont="1" applyBorder="1" applyAlignment="1">
      <alignment vertical="center" wrapText="1"/>
    </xf>
    <xf numFmtId="3" fontId="7" fillId="0" borderId="2" xfId="0" applyNumberFormat="1" applyFont="1" applyBorder="1" applyAlignment="1">
      <alignment horizontal="center" vertical="center"/>
    </xf>
    <xf numFmtId="3" fontId="7" fillId="0" borderId="2" xfId="6" applyFont="1" applyBorder="1" applyAlignment="1">
      <alignment horizontal="center" vertical="center" wrapText="1"/>
    </xf>
    <xf numFmtId="3" fontId="19" fillId="0" borderId="2" xfId="6" applyFont="1" applyBorder="1" applyAlignment="1">
      <alignment horizontal="center" vertical="center" wrapText="1"/>
    </xf>
    <xf numFmtId="167" fontId="16" fillId="2" borderId="2" xfId="1" applyNumberFormat="1" applyFont="1" applyFill="1" applyBorder="1" applyAlignment="1">
      <alignment horizontal="right" vertical="center" wrapText="1"/>
    </xf>
    <xf numFmtId="0" fontId="13" fillId="2" borderId="0" xfId="0" applyFont="1" applyFill="1" applyAlignment="1">
      <alignment vertical="center" wrapText="1"/>
    </xf>
    <xf numFmtId="49" fontId="16" fillId="2" borderId="0" xfId="1" applyNumberFormat="1" applyFont="1" applyFill="1" applyAlignment="1">
      <alignment horizontal="center" vertical="center" wrapText="1"/>
    </xf>
    <xf numFmtId="167" fontId="16" fillId="2" borderId="0" xfId="1" applyNumberFormat="1" applyFont="1" applyFill="1" applyAlignment="1">
      <alignment vertical="center" wrapText="1"/>
    </xf>
    <xf numFmtId="49" fontId="19" fillId="2" borderId="2" xfId="1" applyNumberFormat="1" applyFont="1" applyFill="1" applyBorder="1" applyAlignment="1">
      <alignment horizontal="center" vertical="center" wrapText="1"/>
    </xf>
    <xf numFmtId="167" fontId="19" fillId="2" borderId="2" xfId="1" applyNumberFormat="1" applyFont="1" applyFill="1" applyBorder="1" applyAlignment="1">
      <alignment horizontal="center" vertical="center" wrapText="1"/>
    </xf>
    <xf numFmtId="49" fontId="16" fillId="2" borderId="2" xfId="1" applyNumberFormat="1" applyFont="1" applyFill="1" applyBorder="1" applyAlignment="1">
      <alignment horizontal="center" vertical="center" wrapText="1"/>
    </xf>
    <xf numFmtId="167" fontId="19" fillId="2" borderId="2" xfId="1" applyNumberFormat="1" applyFont="1" applyFill="1" applyBorder="1" applyAlignment="1">
      <alignment horizontal="right" vertical="center" wrapText="1"/>
    </xf>
    <xf numFmtId="167" fontId="19" fillId="2" borderId="2" xfId="1" applyNumberFormat="1" applyFont="1" applyFill="1" applyBorder="1" applyAlignment="1">
      <alignment horizontal="justify" vertical="center" wrapText="1"/>
    </xf>
    <xf numFmtId="167" fontId="16" fillId="2" borderId="2" xfId="1" applyNumberFormat="1" applyFont="1" applyFill="1" applyBorder="1" applyAlignment="1">
      <alignment horizontal="justify" vertical="center" wrapText="1"/>
    </xf>
    <xf numFmtId="49" fontId="18" fillId="2" borderId="2" xfId="1" applyNumberFormat="1" applyFont="1" applyFill="1" applyBorder="1" applyAlignment="1">
      <alignment horizontal="center" vertical="center" wrapText="1"/>
    </xf>
    <xf numFmtId="167" fontId="18" fillId="2" borderId="2" xfId="1" applyNumberFormat="1" applyFont="1" applyFill="1" applyBorder="1" applyAlignment="1">
      <alignment horizontal="justify" vertical="center" wrapText="1"/>
    </xf>
    <xf numFmtId="167" fontId="18" fillId="2" borderId="2" xfId="1" applyNumberFormat="1" applyFont="1" applyFill="1" applyBorder="1" applyAlignment="1">
      <alignment horizontal="right" vertical="center" wrapText="1"/>
    </xf>
    <xf numFmtId="167" fontId="16" fillId="2" borderId="2" xfId="1" applyNumberFormat="1" applyFont="1" applyFill="1" applyBorder="1" applyAlignment="1">
      <alignment horizontal="left" vertical="center" wrapText="1"/>
    </xf>
    <xf numFmtId="167" fontId="19" fillId="2" borderId="2" xfId="1" applyNumberFormat="1" applyFont="1" applyFill="1" applyBorder="1" applyAlignment="1">
      <alignment horizontal="left" vertical="center" wrapText="1"/>
    </xf>
    <xf numFmtId="49" fontId="16" fillId="2" borderId="2" xfId="3" applyNumberFormat="1" applyFont="1" applyFill="1" applyBorder="1" applyAlignment="1">
      <alignment vertical="center" wrapText="1"/>
    </xf>
    <xf numFmtId="167" fontId="16" fillId="2" borderId="2" xfId="4" applyNumberFormat="1" applyFont="1" applyFill="1" applyBorder="1" applyAlignment="1">
      <alignment horizontal="justify" vertical="center" wrapText="1"/>
    </xf>
    <xf numFmtId="167" fontId="16" fillId="2" borderId="2" xfId="1" applyNumberFormat="1" applyFont="1" applyFill="1" applyBorder="1" applyAlignment="1">
      <alignment vertical="center" wrapText="1"/>
    </xf>
    <xf numFmtId="167" fontId="19" fillId="2" borderId="0" xfId="1" applyNumberFormat="1" applyFont="1" applyFill="1" applyAlignment="1">
      <alignment vertical="center" wrapText="1"/>
    </xf>
    <xf numFmtId="167" fontId="16" fillId="2" borderId="2" xfId="1" applyNumberFormat="1" applyFont="1" applyFill="1" applyBorder="1" applyAlignment="1">
      <alignment horizontal="center" vertical="center" wrapText="1"/>
    </xf>
    <xf numFmtId="167" fontId="16" fillId="2" borderId="2" xfId="1" applyNumberFormat="1" applyFont="1" applyFill="1" applyBorder="1" applyAlignment="1">
      <alignment horizontal="right"/>
    </xf>
    <xf numFmtId="167" fontId="18" fillId="2" borderId="0" xfId="1" applyNumberFormat="1" applyFont="1" applyFill="1" applyAlignment="1">
      <alignment vertical="center" wrapText="1"/>
    </xf>
    <xf numFmtId="37" fontId="16" fillId="2" borderId="2" xfId="1" applyNumberFormat="1" applyFont="1" applyFill="1" applyBorder="1" applyAlignment="1">
      <alignment horizontal="right" vertical="center" wrapText="1"/>
    </xf>
    <xf numFmtId="167" fontId="16" fillId="2" borderId="2" xfId="1" applyNumberFormat="1" applyFont="1" applyFill="1" applyBorder="1" applyAlignment="1">
      <alignment horizontal="justify" vertical="top" wrapText="1"/>
    </xf>
    <xf numFmtId="167" fontId="16" fillId="2" borderId="0" xfId="1" applyNumberFormat="1" applyFont="1" applyFill="1" applyAlignment="1">
      <alignment horizontal="center" vertical="center" wrapText="1"/>
    </xf>
    <xf numFmtId="167" fontId="16" fillId="2" borderId="0" xfId="1" applyNumberFormat="1" applyFont="1" applyFill="1" applyAlignment="1">
      <alignment horizontal="center" vertical="center"/>
    </xf>
    <xf numFmtId="49" fontId="16" fillId="2" borderId="0" xfId="1" applyNumberFormat="1" applyFont="1" applyFill="1" applyBorder="1" applyAlignment="1">
      <alignment horizontal="center" vertical="center" wrapText="1"/>
    </xf>
    <xf numFmtId="167" fontId="16" fillId="2" borderId="0" xfId="1" applyNumberFormat="1" applyFont="1" applyFill="1" applyBorder="1" applyAlignment="1">
      <alignment vertical="center" wrapText="1"/>
    </xf>
    <xf numFmtId="49" fontId="19" fillId="2" borderId="0" xfId="1" applyNumberFormat="1" applyFont="1" applyFill="1" applyAlignment="1">
      <alignment horizontal="center" vertical="center" wrapText="1"/>
    </xf>
    <xf numFmtId="49" fontId="31" fillId="2" borderId="2" xfId="1" applyNumberFormat="1" applyFont="1" applyFill="1" applyBorder="1" applyAlignment="1">
      <alignment horizontal="center" vertical="center" wrapText="1"/>
    </xf>
    <xf numFmtId="167" fontId="31" fillId="2" borderId="2" xfId="1" applyNumberFormat="1" applyFont="1" applyFill="1" applyBorder="1" applyAlignment="1">
      <alignment horizontal="right" vertical="center" wrapText="1"/>
    </xf>
    <xf numFmtId="167" fontId="31" fillId="2" borderId="0" xfId="1" applyNumberFormat="1" applyFont="1" applyFill="1" applyAlignment="1">
      <alignment vertical="center" wrapText="1"/>
    </xf>
    <xf numFmtId="167" fontId="31" fillId="2" borderId="2" xfId="1" applyNumberFormat="1" applyFont="1" applyFill="1" applyBorder="1" applyAlignment="1">
      <alignment horizontal="left" vertical="center" wrapText="1"/>
    </xf>
    <xf numFmtId="167" fontId="18" fillId="2" borderId="2" xfId="1" applyNumberFormat="1" applyFont="1" applyFill="1" applyBorder="1" applyAlignment="1">
      <alignment horizontal="left" vertical="center" wrapText="1"/>
    </xf>
    <xf numFmtId="3" fontId="16" fillId="2" borderId="2" xfId="0" applyNumberFormat="1" applyFont="1" applyFill="1" applyBorder="1" applyAlignment="1">
      <alignment vertical="center" wrapText="1"/>
    </xf>
    <xf numFmtId="167" fontId="7" fillId="2" borderId="2" xfId="1" applyNumberFormat="1" applyFont="1" applyFill="1" applyBorder="1" applyAlignment="1">
      <alignment horizontal="left" vertical="center" wrapText="1"/>
    </xf>
    <xf numFmtId="167" fontId="7" fillId="2" borderId="2" xfId="1" applyNumberFormat="1" applyFont="1" applyFill="1" applyBorder="1" applyAlignment="1">
      <alignment horizontal="right" vertical="center" wrapText="1"/>
    </xf>
    <xf numFmtId="167" fontId="5" fillId="2" borderId="2" xfId="1" applyNumberFormat="1" applyFont="1" applyFill="1" applyBorder="1" applyAlignment="1">
      <alignment horizontal="left" vertical="center" wrapText="1"/>
    </xf>
    <xf numFmtId="167" fontId="5" fillId="2" borderId="2" xfId="1" applyNumberFormat="1" applyFont="1" applyFill="1" applyBorder="1" applyAlignment="1">
      <alignment horizontal="right" vertical="center" wrapText="1"/>
    </xf>
    <xf numFmtId="167" fontId="8" fillId="2" borderId="2" xfId="1" applyNumberFormat="1" applyFont="1" applyFill="1" applyBorder="1" applyAlignment="1">
      <alignment horizontal="left" vertical="center" wrapText="1"/>
    </xf>
    <xf numFmtId="167" fontId="8" fillId="2" borderId="2" xfId="1" applyNumberFormat="1" applyFont="1" applyFill="1" applyBorder="1" applyAlignment="1">
      <alignment horizontal="right" vertical="center" wrapText="1"/>
    </xf>
    <xf numFmtId="167" fontId="9" fillId="2" borderId="2" xfId="1" applyNumberFormat="1" applyFont="1" applyFill="1" applyBorder="1" applyAlignment="1">
      <alignment horizontal="right" vertical="center" wrapText="1"/>
    </xf>
    <xf numFmtId="167" fontId="5" fillId="2" borderId="2" xfId="1" applyNumberFormat="1" applyFont="1" applyFill="1" applyBorder="1" applyAlignment="1">
      <alignment horizontal="center" vertical="center" wrapText="1"/>
    </xf>
    <xf numFmtId="167" fontId="5" fillId="2" borderId="2" xfId="1" applyNumberFormat="1" applyFont="1" applyFill="1" applyBorder="1" applyAlignment="1">
      <alignment horizontal="justify" vertical="center" wrapText="1"/>
    </xf>
    <xf numFmtId="167" fontId="7" fillId="2" borderId="2" xfId="1" applyNumberFormat="1" applyFont="1" applyFill="1" applyBorder="1" applyAlignment="1">
      <alignment horizontal="justify" vertical="center" wrapText="1"/>
    </xf>
    <xf numFmtId="167" fontId="8" fillId="2" borderId="2" xfId="1" applyNumberFormat="1" applyFont="1" applyFill="1" applyBorder="1" applyAlignment="1">
      <alignment horizontal="justify" vertical="center" wrapText="1"/>
    </xf>
    <xf numFmtId="167" fontId="7" fillId="2" borderId="2" xfId="1" applyNumberFormat="1" applyFont="1" applyFill="1" applyBorder="1" applyAlignment="1">
      <alignment vertical="center" wrapText="1"/>
    </xf>
    <xf numFmtId="49" fontId="5" fillId="2" borderId="2" xfId="1" applyNumberFormat="1" applyFont="1" applyFill="1" applyBorder="1" applyAlignment="1">
      <alignment horizontal="center" vertical="center" wrapText="1"/>
    </xf>
    <xf numFmtId="49" fontId="5" fillId="2" borderId="2" xfId="1" quotePrefix="1" applyNumberFormat="1" applyFont="1" applyFill="1" applyBorder="1" applyAlignment="1">
      <alignment horizontal="center" vertical="center" wrapText="1"/>
    </xf>
    <xf numFmtId="167" fontId="5" fillId="2" borderId="2" xfId="1" applyNumberFormat="1" applyFont="1" applyFill="1" applyBorder="1" applyAlignment="1">
      <alignment vertical="center" wrapText="1"/>
    </xf>
    <xf numFmtId="49" fontId="5" fillId="2" borderId="1" xfId="1" applyNumberFormat="1" applyFont="1" applyFill="1" applyBorder="1" applyAlignment="1">
      <alignment horizontal="center" vertical="center" wrapText="1"/>
    </xf>
    <xf numFmtId="167" fontId="5" fillId="2" borderId="1" xfId="1" applyNumberFormat="1" applyFont="1" applyFill="1" applyBorder="1" applyAlignment="1">
      <alignment vertical="center" wrapText="1"/>
    </xf>
    <xf numFmtId="167" fontId="5" fillId="2" borderId="1" xfId="1" applyNumberFormat="1" applyFont="1" applyFill="1" applyBorder="1" applyAlignment="1">
      <alignment horizontal="center" vertical="center" wrapText="1"/>
    </xf>
    <xf numFmtId="167" fontId="17" fillId="2" borderId="2" xfId="1" applyNumberFormat="1" applyFont="1" applyFill="1" applyBorder="1" applyAlignment="1">
      <alignment horizontal="center" vertical="center" wrapText="1"/>
    </xf>
    <xf numFmtId="49" fontId="9" fillId="2" borderId="2" xfId="1" applyNumberFormat="1" applyFont="1" applyFill="1" applyBorder="1" applyAlignment="1">
      <alignment horizontal="center" vertical="center" wrapText="1"/>
    </xf>
    <xf numFmtId="167" fontId="9" fillId="2" borderId="2" xfId="1" applyNumberFormat="1" applyFont="1" applyFill="1" applyBorder="1" applyAlignment="1">
      <alignment horizontal="left" vertical="center" wrapText="1"/>
    </xf>
    <xf numFmtId="0" fontId="15" fillId="2" borderId="0" xfId="0" applyFont="1" applyFill="1" applyAlignment="1">
      <alignment vertical="center" wrapText="1"/>
    </xf>
    <xf numFmtId="0" fontId="15" fillId="2" borderId="0" xfId="0" applyFont="1" applyFill="1" applyAlignment="1">
      <alignment horizontal="center" vertical="center" wrapText="1"/>
    </xf>
    <xf numFmtId="0" fontId="11" fillId="2" borderId="0" xfId="0" applyFont="1" applyFill="1" applyAlignment="1">
      <alignment vertical="center" wrapText="1"/>
    </xf>
    <xf numFmtId="49" fontId="15" fillId="2" borderId="0" xfId="0" applyNumberFormat="1" applyFont="1" applyFill="1" applyAlignment="1">
      <alignment horizontal="center" vertical="center" wrapText="1"/>
    </xf>
    <xf numFmtId="3" fontId="5" fillId="2" borderId="0" xfId="0" applyNumberFormat="1" applyFont="1" applyFill="1" applyAlignment="1">
      <alignment vertical="center" wrapText="1"/>
    </xf>
    <xf numFmtId="3" fontId="7" fillId="2" borderId="0" xfId="0" applyNumberFormat="1" applyFont="1" applyFill="1" applyAlignment="1">
      <alignment vertical="center" wrapText="1"/>
    </xf>
    <xf numFmtId="3" fontId="9" fillId="2" borderId="0" xfId="0" applyNumberFormat="1" applyFont="1" applyFill="1" applyAlignment="1">
      <alignment vertical="center" wrapText="1"/>
    </xf>
    <xf numFmtId="0" fontId="7" fillId="2" borderId="2" xfId="0" applyFont="1" applyFill="1" applyBorder="1" applyAlignment="1">
      <alignment horizontal="center" vertical="center" wrapText="1"/>
    </xf>
    <xf numFmtId="9" fontId="7" fillId="2" borderId="2" xfId="39" applyFont="1" applyFill="1" applyBorder="1" applyAlignment="1">
      <alignment horizontal="center" vertical="center" wrapText="1"/>
    </xf>
    <xf numFmtId="3" fontId="7" fillId="2" borderId="0" xfId="0" applyNumberFormat="1" applyFont="1" applyFill="1" applyAlignment="1">
      <alignment horizontal="left" vertical="center" wrapText="1"/>
    </xf>
    <xf numFmtId="3" fontId="5" fillId="2" borderId="2" xfId="0" applyNumberFormat="1" applyFont="1" applyFill="1" applyBorder="1" applyAlignment="1">
      <alignment horizontal="center" vertical="center" wrapText="1"/>
    </xf>
    <xf numFmtId="3" fontId="5" fillId="2" borderId="2" xfId="0" applyNumberFormat="1" applyFont="1" applyFill="1" applyBorder="1" applyAlignment="1">
      <alignment vertical="center" wrapText="1"/>
    </xf>
    <xf numFmtId="9" fontId="5" fillId="2" borderId="2" xfId="39"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8" fillId="2" borderId="2" xfId="0" applyNumberFormat="1" applyFont="1" applyFill="1" applyBorder="1" applyAlignment="1">
      <alignment vertical="center" wrapText="1"/>
    </xf>
    <xf numFmtId="167" fontId="8" fillId="2" borderId="2" xfId="1" applyNumberFormat="1" applyFont="1" applyFill="1" applyBorder="1" applyAlignment="1">
      <alignment vertical="center" wrapText="1"/>
    </xf>
    <xf numFmtId="9" fontId="8" fillId="2" borderId="2" xfId="39" applyFont="1" applyFill="1" applyBorder="1" applyAlignment="1">
      <alignment horizontal="center" vertical="center" wrapText="1"/>
    </xf>
    <xf numFmtId="3" fontId="8" fillId="2" borderId="0" xfId="0" applyNumberFormat="1" applyFont="1" applyFill="1" applyAlignment="1">
      <alignment vertical="center" wrapText="1"/>
    </xf>
    <xf numFmtId="167" fontId="9" fillId="2" borderId="2" xfId="1" applyNumberFormat="1" applyFont="1" applyFill="1" applyBorder="1" applyAlignment="1">
      <alignment vertical="center" wrapText="1"/>
    </xf>
    <xf numFmtId="3" fontId="5" fillId="2" borderId="2" xfId="0" applyNumberFormat="1" applyFont="1" applyFill="1" applyBorder="1" applyAlignment="1">
      <alignment horizontal="left" vertical="center" wrapText="1"/>
    </xf>
    <xf numFmtId="3" fontId="8" fillId="2" borderId="0" xfId="0" applyNumberFormat="1" applyFont="1" applyFill="1" applyAlignment="1">
      <alignment horizontal="center" vertical="center" wrapText="1"/>
    </xf>
    <xf numFmtId="3" fontId="8" fillId="2" borderId="2" xfId="0" applyNumberFormat="1" applyFont="1" applyFill="1" applyBorder="1" applyAlignment="1">
      <alignment horizontal="left" vertical="center" wrapText="1"/>
    </xf>
    <xf numFmtId="0" fontId="5" fillId="2" borderId="0" xfId="0" applyFont="1" applyFill="1" applyAlignment="1">
      <alignment vertical="center" wrapText="1"/>
    </xf>
    <xf numFmtId="0" fontId="7" fillId="2" borderId="2" xfId="0" applyFont="1" applyFill="1" applyBorder="1" applyAlignment="1">
      <alignment vertical="center" wrapText="1"/>
    </xf>
    <xf numFmtId="0" fontId="7" fillId="2" borderId="0" xfId="0" applyFont="1" applyFill="1" applyAlignment="1">
      <alignment vertical="center" wrapText="1"/>
    </xf>
    <xf numFmtId="0" fontId="5" fillId="2" borderId="2" xfId="0" applyFont="1" applyFill="1" applyBorder="1" applyAlignment="1">
      <alignment vertical="center" wrapText="1"/>
    </xf>
    <xf numFmtId="3" fontId="7" fillId="2" borderId="2" xfId="0" applyNumberFormat="1" applyFont="1" applyFill="1" applyBorder="1" applyAlignment="1">
      <alignment horizontal="left" vertical="center" wrapText="1"/>
    </xf>
    <xf numFmtId="3" fontId="7" fillId="2" borderId="2" xfId="0" applyNumberFormat="1" applyFont="1" applyFill="1" applyBorder="1" applyAlignment="1">
      <alignment vertical="center" wrapText="1"/>
    </xf>
    <xf numFmtId="3" fontId="10" fillId="2" borderId="0" xfId="0" applyNumberFormat="1" applyFont="1" applyFill="1" applyAlignment="1">
      <alignment vertical="center" wrapText="1"/>
    </xf>
    <xf numFmtId="3" fontId="10" fillId="2" borderId="3" xfId="0" applyNumberFormat="1" applyFont="1" applyFill="1" applyBorder="1" applyAlignment="1">
      <alignment vertical="center" wrapText="1"/>
    </xf>
    <xf numFmtId="3" fontId="9" fillId="2" borderId="0" xfId="0" applyNumberFormat="1" applyFont="1" applyFill="1" applyAlignment="1">
      <alignment vertical="center"/>
    </xf>
    <xf numFmtId="3" fontId="7" fillId="2" borderId="0" xfId="0" applyNumberFormat="1" applyFont="1" applyFill="1" applyAlignment="1">
      <alignment vertical="center"/>
    </xf>
    <xf numFmtId="3" fontId="8" fillId="2" borderId="0" xfId="0" applyNumberFormat="1" applyFont="1" applyFill="1" applyAlignment="1">
      <alignment horizontal="right" vertical="center" wrapText="1"/>
    </xf>
    <xf numFmtId="3" fontId="7"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49" fontId="7" fillId="2" borderId="2" xfId="1" quotePrefix="1" applyNumberFormat="1" applyFont="1" applyFill="1" applyBorder="1" applyAlignment="1">
      <alignment horizontal="center" vertical="center" wrapText="1"/>
    </xf>
    <xf numFmtId="168" fontId="15" fillId="2" borderId="2" xfId="1" quotePrefix="1" applyNumberFormat="1" applyFont="1" applyFill="1" applyBorder="1" applyAlignment="1">
      <alignment horizontal="right" vertical="center" wrapText="1"/>
    </xf>
    <xf numFmtId="168" fontId="15" fillId="2" borderId="2" xfId="1" applyNumberFormat="1" applyFont="1" applyFill="1" applyBorder="1" applyAlignment="1">
      <alignment horizontal="right" vertical="center" wrapText="1"/>
    </xf>
    <xf numFmtId="168" fontId="13" fillId="2" borderId="2" xfId="1" quotePrefix="1" applyNumberFormat="1" applyFont="1" applyFill="1" applyBorder="1" applyAlignment="1">
      <alignment horizontal="right" vertical="center" wrapText="1"/>
    </xf>
    <xf numFmtId="168" fontId="13" fillId="2" borderId="2" xfId="1" applyNumberFormat="1" applyFont="1" applyFill="1" applyBorder="1" applyAlignment="1">
      <alignment horizontal="right" vertical="center" wrapText="1"/>
    </xf>
    <xf numFmtId="0" fontId="7" fillId="2" borderId="0" xfId="0" applyFont="1" applyFill="1" applyAlignment="1">
      <alignment horizontal="center" vertical="center" wrapText="1"/>
    </xf>
    <xf numFmtId="167" fontId="7" fillId="2" borderId="2"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0" fontId="5" fillId="2" borderId="0" xfId="0" applyFont="1" applyFill="1"/>
    <xf numFmtId="49" fontId="8" fillId="2" borderId="0" xfId="0" applyNumberFormat="1" applyFont="1" applyFill="1" applyAlignment="1">
      <alignment horizontal="center" vertical="center" wrapText="1"/>
    </xf>
    <xf numFmtId="167" fontId="8" fillId="2" borderId="0" xfId="1" applyNumberFormat="1" applyFont="1" applyFill="1" applyBorder="1" applyAlignment="1">
      <alignment horizontal="right" vertical="center" wrapText="1"/>
    </xf>
    <xf numFmtId="0" fontId="19" fillId="2" borderId="2" xfId="0" applyFont="1" applyFill="1" applyBorder="1" applyAlignment="1">
      <alignment horizontal="center" vertical="center" wrapText="1"/>
    </xf>
    <xf numFmtId="3" fontId="19" fillId="2" borderId="2" xfId="1" applyNumberFormat="1" applyFont="1" applyFill="1" applyBorder="1" applyAlignment="1">
      <alignment horizontal="right" vertical="center" wrapText="1"/>
    </xf>
    <xf numFmtId="3" fontId="5" fillId="2" borderId="0" xfId="0" applyNumberFormat="1" applyFont="1" applyFill="1" applyAlignment="1">
      <alignment wrapText="1"/>
    </xf>
    <xf numFmtId="1" fontId="5" fillId="2" borderId="0" xfId="0" applyNumberFormat="1" applyFont="1" applyFill="1"/>
    <xf numFmtId="0" fontId="19" fillId="2" borderId="2" xfId="0" applyFont="1" applyFill="1" applyBorder="1" applyAlignment="1">
      <alignment horizontal="left" vertical="center"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left" vertical="center" wrapText="1"/>
    </xf>
    <xf numFmtId="3" fontId="16" fillId="2" borderId="2" xfId="1" applyNumberFormat="1" applyFont="1" applyFill="1" applyBorder="1" applyAlignment="1">
      <alignment horizontal="right" vertical="center" wrapText="1"/>
    </xf>
    <xf numFmtId="0" fontId="16" fillId="2" borderId="2" xfId="0" applyFont="1" applyFill="1" applyBorder="1" applyAlignment="1">
      <alignment vertical="center" wrapText="1"/>
    </xf>
    <xf numFmtId="3" fontId="7" fillId="2" borderId="0" xfId="0" applyNumberFormat="1" applyFont="1" applyFill="1" applyAlignment="1">
      <alignment wrapText="1"/>
    </xf>
    <xf numFmtId="0" fontId="7" fillId="2" borderId="0" xfId="0" applyFont="1" applyFill="1"/>
    <xf numFmtId="0" fontId="33" fillId="2" borderId="2" xfId="0" applyFont="1" applyFill="1" applyBorder="1" applyAlignment="1">
      <alignment horizontal="left" vertical="center" wrapText="1"/>
    </xf>
    <xf numFmtId="0" fontId="5" fillId="2" borderId="0" xfId="0" applyFont="1" applyFill="1" applyAlignment="1">
      <alignment horizontal="center"/>
    </xf>
    <xf numFmtId="3" fontId="13" fillId="0" borderId="0" xfId="0" applyNumberFormat="1" applyFont="1" applyAlignment="1">
      <alignment horizontal="center" vertical="center" wrapText="1"/>
    </xf>
    <xf numFmtId="3" fontId="5" fillId="0" borderId="0" xfId="0" applyNumberFormat="1" applyFont="1" applyAlignment="1">
      <alignment vertical="center" wrapText="1"/>
    </xf>
    <xf numFmtId="3" fontId="7" fillId="0" borderId="0" xfId="0" applyNumberFormat="1" applyFont="1" applyAlignment="1">
      <alignment vertical="center" wrapText="1"/>
    </xf>
    <xf numFmtId="3" fontId="7" fillId="0" borderId="2" xfId="0" applyNumberFormat="1" applyFont="1" applyBorder="1" applyAlignment="1">
      <alignment horizontal="center" vertical="center" wrapText="1"/>
    </xf>
    <xf numFmtId="3" fontId="9" fillId="0" borderId="0" xfId="0" applyNumberFormat="1" applyFont="1" applyAlignment="1">
      <alignment horizontal="center" vertical="center" wrapText="1"/>
    </xf>
    <xf numFmtId="9" fontId="7" fillId="0" borderId="2" xfId="39" applyFont="1" applyFill="1" applyBorder="1" applyAlignment="1">
      <alignment horizontal="center" vertical="center" wrapText="1"/>
    </xf>
    <xf numFmtId="0" fontId="5" fillId="0" borderId="2" xfId="0" applyFont="1" applyBorder="1" applyAlignment="1">
      <alignment horizontal="center" vertical="center" wrapText="1"/>
    </xf>
    <xf numFmtId="3" fontId="7" fillId="0" borderId="2" xfId="18" applyNumberFormat="1" applyFont="1" applyBorder="1" applyAlignment="1" applyProtection="1">
      <alignment horizontal="center" vertical="center" wrapText="1"/>
      <protection locked="0"/>
    </xf>
    <xf numFmtId="0" fontId="7" fillId="0" borderId="2" xfId="0" applyFont="1" applyBorder="1" applyAlignment="1">
      <alignment horizontal="center" vertical="center" wrapText="1"/>
    </xf>
    <xf numFmtId="3" fontId="9" fillId="0" borderId="2" xfId="0" applyNumberFormat="1" applyFont="1" applyBorder="1" applyAlignment="1">
      <alignment horizontal="center" vertical="center" wrapText="1"/>
    </xf>
    <xf numFmtId="3" fontId="9" fillId="0" borderId="0" xfId="0" applyNumberFormat="1" applyFont="1" applyAlignment="1">
      <alignment vertical="center" wrapText="1"/>
    </xf>
    <xf numFmtId="167" fontId="7" fillId="0" borderId="2" xfId="1" applyNumberFormat="1" applyFont="1" applyFill="1" applyBorder="1" applyAlignment="1">
      <alignment horizontal="right" vertical="center" wrapText="1"/>
    </xf>
    <xf numFmtId="3" fontId="7" fillId="0" borderId="0" xfId="0" applyNumberFormat="1" applyFont="1" applyAlignment="1">
      <alignment horizontal="left" vertical="center" wrapText="1"/>
    </xf>
    <xf numFmtId="3" fontId="5" fillId="0" borderId="2" xfId="0" applyNumberFormat="1" applyFont="1" applyBorder="1" applyAlignment="1">
      <alignment horizontal="center" vertical="center" wrapText="1"/>
    </xf>
    <xf numFmtId="3" fontId="5" fillId="0" borderId="2" xfId="0" applyNumberFormat="1" applyFont="1" applyBorder="1" applyAlignment="1">
      <alignment vertical="center" wrapText="1"/>
    </xf>
    <xf numFmtId="167" fontId="5" fillId="0" borderId="2" xfId="1" applyNumberFormat="1" applyFont="1" applyFill="1" applyBorder="1" applyAlignment="1">
      <alignment horizontal="right" vertical="center" wrapText="1"/>
    </xf>
    <xf numFmtId="9" fontId="5" fillId="0" borderId="2" xfId="39" applyFont="1" applyFill="1" applyBorder="1" applyAlignment="1">
      <alignment horizontal="center" vertical="center" wrapText="1"/>
    </xf>
    <xf numFmtId="167" fontId="5" fillId="0" borderId="2" xfId="1" applyNumberFormat="1" applyFont="1" applyFill="1" applyBorder="1" applyAlignment="1">
      <alignment vertical="center" wrapText="1"/>
    </xf>
    <xf numFmtId="3" fontId="8" fillId="0" borderId="2" xfId="0" applyNumberFormat="1" applyFont="1" applyBorder="1" applyAlignment="1">
      <alignment horizontal="center" vertical="center" wrapText="1"/>
    </xf>
    <xf numFmtId="3" fontId="8" fillId="0" borderId="2" xfId="0" applyNumberFormat="1" applyFont="1" applyBorder="1" applyAlignment="1">
      <alignment vertical="center" wrapText="1"/>
    </xf>
    <xf numFmtId="167" fontId="8" fillId="0" borderId="2" xfId="1" applyNumberFormat="1" applyFont="1" applyFill="1" applyBorder="1" applyAlignment="1">
      <alignment vertical="center" wrapText="1"/>
    </xf>
    <xf numFmtId="167" fontId="8" fillId="0" borderId="2" xfId="1" applyNumberFormat="1" applyFont="1" applyFill="1" applyBorder="1" applyAlignment="1">
      <alignment horizontal="right" vertical="center" wrapText="1"/>
    </xf>
    <xf numFmtId="9" fontId="8" fillId="0" borderId="2" xfId="39" applyFont="1" applyFill="1" applyBorder="1" applyAlignment="1">
      <alignment horizontal="center" vertical="center" wrapText="1"/>
    </xf>
    <xf numFmtId="3" fontId="8" fillId="0" borderId="0" xfId="0" applyNumberFormat="1" applyFont="1" applyAlignment="1">
      <alignment vertical="center" wrapText="1"/>
    </xf>
    <xf numFmtId="3" fontId="5" fillId="0" borderId="2" xfId="0" applyNumberFormat="1" applyFont="1" applyBorder="1" applyAlignment="1">
      <alignment horizontal="left" vertical="center" wrapText="1"/>
    </xf>
    <xf numFmtId="167" fontId="5" fillId="0" borderId="2" xfId="1" applyNumberFormat="1" applyFont="1" applyFill="1" applyBorder="1" applyAlignment="1">
      <alignment horizontal="left" vertical="center" wrapText="1"/>
    </xf>
    <xf numFmtId="3" fontId="8" fillId="0" borderId="0" xfId="0" applyNumberFormat="1" applyFont="1" applyAlignment="1">
      <alignment horizontal="center" vertical="center" wrapText="1"/>
    </xf>
    <xf numFmtId="3" fontId="8" fillId="0" borderId="2" xfId="0" applyNumberFormat="1" applyFont="1" applyBorder="1" applyAlignment="1">
      <alignment horizontal="left" vertical="center" wrapText="1"/>
    </xf>
    <xf numFmtId="167" fontId="8" fillId="0" borderId="2" xfId="1" applyNumberFormat="1" applyFont="1" applyFill="1" applyBorder="1" applyAlignment="1">
      <alignment horizontal="left" vertical="center" wrapText="1"/>
    </xf>
    <xf numFmtId="0" fontId="5" fillId="0" borderId="0" xfId="0" applyFont="1" applyAlignment="1">
      <alignment vertical="center" wrapText="1"/>
    </xf>
    <xf numFmtId="0" fontId="7" fillId="0" borderId="2" xfId="0" applyFont="1" applyBorder="1" applyAlignment="1">
      <alignment vertical="center" wrapText="1"/>
    </xf>
    <xf numFmtId="0" fontId="7" fillId="0" borderId="0" xfId="0" applyFont="1" applyAlignment="1">
      <alignment vertical="center" wrapText="1"/>
    </xf>
    <xf numFmtId="0" fontId="5" fillId="0" borderId="2" xfId="0" applyFont="1" applyBorder="1" applyAlignment="1">
      <alignment vertical="center" wrapText="1"/>
    </xf>
    <xf numFmtId="167" fontId="7" fillId="0" borderId="2" xfId="1" applyNumberFormat="1" applyFont="1" applyFill="1" applyBorder="1" applyAlignment="1">
      <alignment vertical="center" wrapText="1"/>
    </xf>
    <xf numFmtId="3" fontId="7" fillId="0" borderId="2" xfId="0" applyNumberFormat="1" applyFont="1" applyBorder="1" applyAlignment="1">
      <alignment horizontal="left" vertical="center" wrapText="1"/>
    </xf>
    <xf numFmtId="3" fontId="7" fillId="0" borderId="2" xfId="0" applyNumberFormat="1" applyFont="1" applyBorder="1" applyAlignment="1">
      <alignment vertical="center" wrapText="1"/>
    </xf>
    <xf numFmtId="167" fontId="7" fillId="0" borderId="2" xfId="1" applyNumberFormat="1" applyFont="1" applyFill="1" applyBorder="1" applyAlignment="1">
      <alignment horizontal="left" vertical="center" wrapText="1"/>
    </xf>
    <xf numFmtId="3" fontId="10" fillId="0" borderId="0" xfId="0" applyNumberFormat="1" applyFont="1" applyAlignment="1">
      <alignment vertical="center" wrapText="1"/>
    </xf>
    <xf numFmtId="3" fontId="18" fillId="0" borderId="0" xfId="0" applyNumberFormat="1" applyFont="1" applyAlignment="1">
      <alignment vertical="center" wrapText="1"/>
    </xf>
    <xf numFmtId="3" fontId="16" fillId="0" borderId="0" xfId="0" applyNumberFormat="1" applyFont="1" applyAlignment="1">
      <alignment vertical="center" wrapText="1"/>
    </xf>
    <xf numFmtId="3" fontId="10" fillId="0" borderId="3" xfId="0" applyNumberFormat="1" applyFont="1" applyBorder="1" applyAlignment="1">
      <alignment vertical="center" wrapText="1"/>
    </xf>
    <xf numFmtId="0" fontId="34" fillId="2" borderId="0" xfId="18" applyFont="1" applyFill="1"/>
    <xf numFmtId="0" fontId="6" fillId="2" borderId="0" xfId="18" applyFont="1" applyFill="1" applyAlignment="1">
      <alignment horizontal="right" wrapText="1"/>
    </xf>
    <xf numFmtId="0" fontId="6" fillId="2" borderId="0" xfId="18" applyFont="1" applyFill="1" applyAlignment="1">
      <alignment horizontal="center" wrapText="1"/>
    </xf>
    <xf numFmtId="3" fontId="8" fillId="2" borderId="0" xfId="18" applyNumberFormat="1" applyFont="1" applyFill="1" applyAlignment="1">
      <alignment wrapText="1"/>
    </xf>
    <xf numFmtId="170" fontId="5" fillId="2" borderId="0" xfId="40" applyNumberFormat="1" applyFont="1" applyFill="1" applyAlignment="1">
      <alignment wrapText="1"/>
    </xf>
    <xf numFmtId="0" fontId="12" fillId="2" borderId="0" xfId="18" applyFont="1" applyFill="1" applyAlignment="1">
      <alignment wrapText="1"/>
    </xf>
    <xf numFmtId="0" fontId="13" fillId="2" borderId="2" xfId="18" applyFont="1" applyFill="1" applyBorder="1" applyAlignment="1">
      <alignment horizontal="center" vertical="center" wrapText="1"/>
    </xf>
    <xf numFmtId="0" fontId="13" fillId="2" borderId="0" xfId="18" applyFont="1" applyFill="1" applyAlignment="1">
      <alignment horizontal="center" vertical="center" wrapText="1"/>
    </xf>
    <xf numFmtId="3" fontId="13" fillId="2" borderId="2" xfId="18" applyNumberFormat="1" applyFont="1" applyFill="1" applyBorder="1" applyAlignment="1">
      <alignment horizontal="center" vertical="center" wrapText="1"/>
    </xf>
    <xf numFmtId="9" fontId="19" fillId="2" borderId="2" xfId="18" applyNumberFormat="1" applyFont="1" applyFill="1" applyBorder="1" applyAlignment="1">
      <alignment horizontal="center" vertical="center" wrapText="1"/>
    </xf>
    <xf numFmtId="0" fontId="19" fillId="2" borderId="2" xfId="18" applyFont="1" applyFill="1" applyBorder="1" applyAlignment="1">
      <alignment horizontal="center" vertical="center" wrapText="1"/>
    </xf>
    <xf numFmtId="3" fontId="19" fillId="2" borderId="2" xfId="18" applyNumberFormat="1" applyFont="1" applyFill="1" applyBorder="1" applyAlignment="1">
      <alignment horizontal="center" vertical="center" wrapText="1"/>
    </xf>
    <xf numFmtId="3" fontId="19" fillId="2" borderId="2" xfId="18" applyNumberFormat="1" applyFont="1" applyFill="1" applyBorder="1" applyAlignment="1">
      <alignment vertical="center" wrapText="1"/>
    </xf>
    <xf numFmtId="169" fontId="19" fillId="2" borderId="2" xfId="18" applyNumberFormat="1" applyFont="1" applyFill="1" applyBorder="1" applyAlignment="1">
      <alignment horizontal="center" vertical="center" wrapText="1"/>
    </xf>
    <xf numFmtId="0" fontId="19" fillId="2" borderId="0" xfId="18" applyFont="1" applyFill="1" applyAlignment="1">
      <alignment vertical="center" wrapText="1"/>
    </xf>
    <xf numFmtId="3" fontId="16" fillId="2" borderId="2" xfId="18" applyNumberFormat="1" applyFont="1" applyFill="1" applyBorder="1" applyAlignment="1">
      <alignment horizontal="center" vertical="center" wrapText="1"/>
    </xf>
    <xf numFmtId="3" fontId="16" fillId="2" borderId="2" xfId="18" applyNumberFormat="1" applyFont="1" applyFill="1" applyBorder="1" applyAlignment="1">
      <alignment vertical="center" wrapText="1"/>
    </xf>
    <xf numFmtId="169" fontId="16" fillId="2" borderId="2" xfId="18" applyNumberFormat="1" applyFont="1" applyFill="1" applyBorder="1" applyAlignment="1">
      <alignment horizontal="center" vertical="center" wrapText="1"/>
    </xf>
    <xf numFmtId="0" fontId="16" fillId="2" borderId="0" xfId="18" applyFont="1" applyFill="1" applyAlignment="1">
      <alignment vertical="center" wrapText="1"/>
    </xf>
    <xf numFmtId="0" fontId="19" fillId="2" borderId="0" xfId="18" applyFont="1" applyFill="1" applyAlignment="1">
      <alignment wrapText="1"/>
    </xf>
    <xf numFmtId="3" fontId="18" fillId="2" borderId="2" xfId="18" applyNumberFormat="1" applyFont="1" applyFill="1" applyBorder="1" applyAlignment="1">
      <alignment horizontal="center" vertical="center" wrapText="1"/>
    </xf>
    <xf numFmtId="3" fontId="18" fillId="2" borderId="2" xfId="18" applyNumberFormat="1" applyFont="1" applyFill="1" applyBorder="1" applyAlignment="1">
      <alignment vertical="center" wrapText="1"/>
    </xf>
    <xf numFmtId="3" fontId="18" fillId="2" borderId="2" xfId="20" applyNumberFormat="1" applyFont="1" applyFill="1" applyBorder="1" applyAlignment="1">
      <alignment vertical="center" wrapText="1"/>
    </xf>
    <xf numFmtId="169" fontId="18" fillId="2" borderId="2" xfId="18" applyNumberFormat="1" applyFont="1" applyFill="1" applyBorder="1" applyAlignment="1">
      <alignment horizontal="center" vertical="center" wrapText="1"/>
    </xf>
    <xf numFmtId="0" fontId="18" fillId="2" borderId="0" xfId="18" applyFont="1" applyFill="1" applyAlignment="1">
      <alignment wrapText="1"/>
    </xf>
    <xf numFmtId="3" fontId="16" fillId="2" borderId="2" xfId="20" applyNumberFormat="1" applyFont="1" applyFill="1" applyBorder="1" applyAlignment="1">
      <alignment vertical="center" wrapText="1"/>
    </xf>
    <xf numFmtId="3" fontId="15" fillId="2" borderId="2" xfId="18" applyNumberFormat="1" applyFont="1" applyFill="1" applyBorder="1" applyAlignment="1">
      <alignment horizontal="center" vertical="center" wrapText="1"/>
    </xf>
    <xf numFmtId="0" fontId="12" fillId="2" borderId="0" xfId="18" applyFont="1" applyFill="1" applyAlignment="1">
      <alignment vertical="center" wrapText="1"/>
    </xf>
    <xf numFmtId="9" fontId="16" fillId="2" borderId="2" xfId="18" applyNumberFormat="1" applyFont="1" applyFill="1" applyBorder="1" applyAlignment="1">
      <alignment horizontal="center" vertical="center" wrapText="1"/>
    </xf>
    <xf numFmtId="0" fontId="35" fillId="2" borderId="0" xfId="18" applyFont="1" applyFill="1" applyAlignment="1">
      <alignment vertical="center" wrapText="1"/>
    </xf>
    <xf numFmtId="0" fontId="12" fillId="2" borderId="0" xfId="18" applyFont="1" applyFill="1"/>
    <xf numFmtId="3" fontId="12" fillId="2" borderId="0" xfId="18" applyNumberFormat="1" applyFont="1" applyFill="1"/>
    <xf numFmtId="9" fontId="12" fillId="2" borderId="0" xfId="18" applyNumberFormat="1" applyFont="1" applyFill="1"/>
    <xf numFmtId="0" fontId="16" fillId="2" borderId="0" xfId="18" applyFont="1" applyFill="1" applyAlignment="1">
      <alignment horizontal="right"/>
    </xf>
    <xf numFmtId="0" fontId="16" fillId="2" borderId="0" xfId="18" applyFont="1" applyFill="1"/>
    <xf numFmtId="3" fontId="19" fillId="0" borderId="2" xfId="18" applyNumberFormat="1" applyFont="1" applyBorder="1" applyAlignment="1">
      <alignment vertical="center" wrapText="1"/>
    </xf>
    <xf numFmtId="3" fontId="16" fillId="0" borderId="2" xfId="18" applyNumberFormat="1" applyFont="1" applyBorder="1" applyAlignment="1">
      <alignment vertical="center" wrapText="1"/>
    </xf>
    <xf numFmtId="3" fontId="13" fillId="0" borderId="4" xfId="0" applyNumberFormat="1" applyFont="1" applyBorder="1" applyAlignment="1">
      <alignment vertical="center" wrapText="1"/>
    </xf>
    <xf numFmtId="3" fontId="9" fillId="2"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171" fontId="5" fillId="2" borderId="0" xfId="0" applyNumberFormat="1" applyFont="1" applyFill="1" applyAlignment="1">
      <alignment wrapText="1"/>
    </xf>
    <xf numFmtId="3" fontId="6" fillId="0" borderId="0" xfId="0" applyNumberFormat="1" applyFont="1" applyAlignment="1">
      <alignment horizontal="center" vertical="center" wrapText="1"/>
    </xf>
    <xf numFmtId="169" fontId="13" fillId="2" borderId="0" xfId="18" applyNumberFormat="1" applyFont="1" applyFill="1" applyAlignment="1">
      <alignment horizontal="center" vertical="center" wrapText="1"/>
    </xf>
    <xf numFmtId="3" fontId="35" fillId="2" borderId="0" xfId="18" applyNumberFormat="1" applyFont="1" applyFill="1" applyAlignment="1">
      <alignment vertical="center" wrapText="1"/>
    </xf>
    <xf numFmtId="49" fontId="15" fillId="0" borderId="2" xfId="0" applyNumberFormat="1" applyFont="1" applyBorder="1" applyAlignment="1">
      <alignment horizontal="center" vertical="center" wrapText="1"/>
    </xf>
    <xf numFmtId="0" fontId="15" fillId="0" borderId="0" xfId="0" applyFont="1" applyAlignment="1">
      <alignment vertical="center" wrapText="1"/>
    </xf>
    <xf numFmtId="3" fontId="16" fillId="0" borderId="0" xfId="0" applyNumberFormat="1" applyFont="1"/>
    <xf numFmtId="0" fontId="16" fillId="0" borderId="0" xfId="0" applyFont="1"/>
    <xf numFmtId="49" fontId="6" fillId="0" borderId="0" xfId="0" applyNumberFormat="1" applyFont="1" applyAlignment="1">
      <alignment horizontal="center" vertical="center" wrapText="1"/>
    </xf>
    <xf numFmtId="0" fontId="6" fillId="0" borderId="0" xfId="0" applyFont="1" applyAlignment="1">
      <alignment horizontal="center" vertical="center" wrapText="1"/>
    </xf>
    <xf numFmtId="49" fontId="6" fillId="0" borderId="0" xfId="0" applyNumberFormat="1" applyFont="1" applyAlignment="1">
      <alignment horizontal="center" wrapText="1"/>
    </xf>
    <xf numFmtId="0" fontId="6" fillId="0" borderId="0" xfId="0" applyFont="1" applyAlignment="1">
      <alignment horizontal="center"/>
    </xf>
    <xf numFmtId="0" fontId="8" fillId="0" borderId="0" xfId="0" applyFont="1" applyAlignment="1">
      <alignment horizontal="right"/>
    </xf>
    <xf numFmtId="49" fontId="13" fillId="0" borderId="2" xfId="0" applyNumberFormat="1" applyFont="1" applyBorder="1" applyAlignment="1">
      <alignment horizontal="center" vertical="center" wrapText="1"/>
    </xf>
    <xf numFmtId="3" fontId="13" fillId="0" borderId="2" xfId="0" applyNumberFormat="1" applyFont="1" applyBorder="1" applyAlignment="1">
      <alignment horizontal="right" vertical="center" wrapText="1"/>
    </xf>
    <xf numFmtId="0" fontId="13" fillId="0" borderId="0" xfId="0" applyFont="1" applyAlignment="1">
      <alignment vertical="center" wrapText="1"/>
    </xf>
    <xf numFmtId="3" fontId="14" fillId="0" borderId="2" xfId="0" applyNumberFormat="1" applyFont="1" applyBorder="1" applyAlignment="1">
      <alignment vertical="center" wrapText="1"/>
    </xf>
    <xf numFmtId="3" fontId="15" fillId="0" borderId="2" xfId="8" applyNumberFormat="1" applyFont="1" applyBorder="1" applyAlignment="1">
      <alignment horizontal="left" vertical="center" wrapText="1"/>
    </xf>
    <xf numFmtId="3" fontId="15" fillId="0" borderId="2" xfId="0" applyNumberFormat="1" applyFont="1" applyBorder="1" applyAlignment="1">
      <alignment horizontal="left" vertical="center" wrapText="1"/>
    </xf>
    <xf numFmtId="3" fontId="11" fillId="0" borderId="2" xfId="0" applyNumberFormat="1" applyFont="1" applyBorder="1" applyAlignment="1">
      <alignment vertical="center" wrapText="1"/>
    </xf>
    <xf numFmtId="3" fontId="11" fillId="0" borderId="0" xfId="0" applyNumberFormat="1" applyFont="1" applyAlignment="1">
      <alignment vertical="center" wrapText="1"/>
    </xf>
    <xf numFmtId="0" fontId="11" fillId="0" borderId="0" xfId="0" applyFont="1" applyAlignment="1">
      <alignment vertical="center" wrapText="1"/>
    </xf>
    <xf numFmtId="0" fontId="15" fillId="0" borderId="2" xfId="7" applyFont="1" applyBorder="1" applyAlignment="1">
      <alignment horizontal="justify" vertical="center" wrapText="1"/>
    </xf>
    <xf numFmtId="167" fontId="15" fillId="0" borderId="2" xfId="1" applyNumberFormat="1" applyFont="1" applyFill="1" applyBorder="1" applyAlignment="1">
      <alignment horizontal="justify" vertical="center" wrapText="1"/>
    </xf>
    <xf numFmtId="3" fontId="32" fillId="0" borderId="0" xfId="0" applyNumberFormat="1" applyFont="1" applyAlignment="1">
      <alignment vertical="center" wrapText="1"/>
    </xf>
    <xf numFmtId="0" fontId="32" fillId="0" borderId="0" xfId="0" applyFont="1" applyAlignment="1">
      <alignment vertical="center" wrapText="1"/>
    </xf>
    <xf numFmtId="3" fontId="15" fillId="0" borderId="2" xfId="0" applyNumberFormat="1" applyFont="1" applyBorder="1" applyAlignment="1">
      <alignment horizontal="left" vertical="center" wrapText="1" shrinkToFit="1"/>
    </xf>
    <xf numFmtId="0" fontId="15" fillId="0" borderId="2" xfId="1" applyNumberFormat="1" applyFont="1" applyFill="1" applyBorder="1" applyAlignment="1">
      <alignment horizontal="justify" vertical="center" wrapText="1"/>
    </xf>
    <xf numFmtId="167" fontId="15" fillId="0" borderId="2" xfId="2" applyNumberFormat="1" applyFont="1" applyFill="1" applyBorder="1" applyAlignment="1">
      <alignment horizontal="justify" vertical="center" wrapText="1"/>
    </xf>
    <xf numFmtId="49" fontId="11" fillId="0" borderId="2" xfId="0" applyNumberFormat="1" applyFont="1" applyBorder="1" applyAlignment="1">
      <alignment horizontal="center" vertical="center" wrapText="1"/>
    </xf>
    <xf numFmtId="0" fontId="15" fillId="0" borderId="2" xfId="0" applyFont="1" applyBorder="1" applyAlignment="1">
      <alignment horizontal="left" vertical="center" wrapText="1"/>
    </xf>
    <xf numFmtId="49" fontId="15" fillId="0" borderId="2" xfId="0" applyNumberFormat="1" applyFont="1" applyBorder="1" applyAlignment="1">
      <alignment vertical="center" wrapText="1"/>
    </xf>
    <xf numFmtId="0" fontId="15" fillId="0" borderId="2" xfId="0" applyFont="1" applyBorder="1" applyAlignment="1">
      <alignment vertical="center" wrapText="1"/>
    </xf>
    <xf numFmtId="0" fontId="15" fillId="0" borderId="2" xfId="1" applyNumberFormat="1" applyFont="1" applyFill="1" applyBorder="1" applyAlignment="1">
      <alignment vertical="center" wrapText="1"/>
    </xf>
    <xf numFmtId="0" fontId="13" fillId="0" borderId="2" xfId="0" applyFont="1" applyBorder="1" applyAlignment="1">
      <alignment horizontal="left" vertical="center" wrapText="1"/>
    </xf>
    <xf numFmtId="0" fontId="15" fillId="0" borderId="2" xfId="28" applyFont="1" applyBorder="1" applyAlignment="1">
      <alignment horizontal="justify" vertical="center" wrapText="1"/>
    </xf>
    <xf numFmtId="3" fontId="13" fillId="0" borderId="2" xfId="0" applyNumberFormat="1" applyFont="1" applyBorder="1" applyAlignment="1">
      <alignment horizontal="left" vertical="center" wrapText="1"/>
    </xf>
    <xf numFmtId="49" fontId="15" fillId="0" borderId="0" xfId="0" applyNumberFormat="1" applyFont="1" applyAlignment="1">
      <alignment horizontal="center" wrapText="1"/>
    </xf>
    <xf numFmtId="0" fontId="15" fillId="0" borderId="0" xfId="0" applyFont="1" applyAlignment="1">
      <alignment wrapText="1"/>
    </xf>
    <xf numFmtId="3" fontId="15" fillId="0" borderId="0" xfId="0" applyNumberFormat="1" applyFont="1" applyAlignment="1">
      <alignment wrapText="1"/>
    </xf>
    <xf numFmtId="49" fontId="15" fillId="0" borderId="0" xfId="0" applyNumberFormat="1" applyFont="1" applyAlignment="1">
      <alignment horizontal="center"/>
    </xf>
    <xf numFmtId="0" fontId="15" fillId="0" borderId="0" xfId="0" applyFont="1"/>
    <xf numFmtId="3" fontId="15" fillId="0" borderId="0" xfId="0" applyNumberFormat="1" applyFont="1"/>
    <xf numFmtId="49" fontId="16" fillId="0" borderId="0" xfId="0" applyNumberFormat="1" applyFont="1" applyAlignment="1">
      <alignment horizontal="center"/>
    </xf>
    <xf numFmtId="0" fontId="15" fillId="0" borderId="0" xfId="9" applyFont="1" applyAlignment="1">
      <alignment horizontal="center" vertical="center"/>
    </xf>
    <xf numFmtId="1" fontId="36" fillId="0" borderId="0" xfId="9" applyNumberFormat="1" applyFont="1" applyAlignment="1">
      <alignment horizontal="center" vertical="center" wrapText="1"/>
    </xf>
    <xf numFmtId="167" fontId="37" fillId="0" borderId="0" xfId="1" applyNumberFormat="1" applyFont="1" applyAlignment="1">
      <alignment horizontal="center" vertical="center" wrapText="1"/>
    </xf>
    <xf numFmtId="0" fontId="15" fillId="0" borderId="0" xfId="9" applyFont="1" applyAlignment="1">
      <alignment vertical="center"/>
    </xf>
    <xf numFmtId="167" fontId="38" fillId="0" borderId="0" xfId="1" applyNumberFormat="1" applyFont="1" applyAlignment="1">
      <alignment horizontal="center" vertical="center" wrapText="1"/>
    </xf>
    <xf numFmtId="167" fontId="29" fillId="0" borderId="0" xfId="1" applyNumberFormat="1" applyFont="1" applyAlignment="1">
      <alignment horizontal="right" vertical="center"/>
    </xf>
    <xf numFmtId="3" fontId="20" fillId="0" borderId="0" xfId="8" applyNumberFormat="1" applyFont="1" applyAlignment="1">
      <alignment horizontal="center" vertical="center" wrapText="1"/>
    </xf>
    <xf numFmtId="3" fontId="20" fillId="0" borderId="2" xfId="8" applyNumberFormat="1" applyFont="1" applyBorder="1" applyAlignment="1">
      <alignment horizontal="center" vertical="center" wrapText="1"/>
    </xf>
    <xf numFmtId="3" fontId="20" fillId="0" borderId="2" xfId="8" applyNumberFormat="1" applyFont="1" applyBorder="1" applyAlignment="1">
      <alignment vertical="center" wrapText="1"/>
    </xf>
    <xf numFmtId="167" fontId="20" fillId="0" borderId="0" xfId="1" applyNumberFormat="1" applyFont="1" applyBorder="1" applyAlignment="1">
      <alignment horizontal="center" vertical="center" wrapText="1"/>
    </xf>
    <xf numFmtId="3" fontId="4" fillId="0" borderId="0" xfId="8" applyNumberFormat="1" applyFont="1" applyAlignment="1">
      <alignment horizontal="center" vertical="center" wrapText="1"/>
    </xf>
    <xf numFmtId="0" fontId="20" fillId="0" borderId="2" xfId="0" applyFont="1" applyBorder="1"/>
    <xf numFmtId="3" fontId="29" fillId="0" borderId="2" xfId="8" applyNumberFormat="1" applyFont="1" applyBorder="1" applyAlignment="1">
      <alignment horizontal="center" vertical="center" wrapText="1"/>
    </xf>
    <xf numFmtId="0" fontId="20" fillId="0" borderId="0" xfId="9" applyFont="1" applyAlignment="1">
      <alignment horizontal="center" vertical="center"/>
    </xf>
    <xf numFmtId="0" fontId="20" fillId="0" borderId="7" xfId="9" applyFont="1" applyBorder="1" applyAlignment="1">
      <alignment horizontal="center" vertical="center"/>
    </xf>
    <xf numFmtId="49" fontId="4" fillId="0" borderId="7" xfId="9" applyNumberFormat="1" applyFont="1" applyBorder="1" applyAlignment="1">
      <alignment horizontal="center" vertical="center" wrapText="1"/>
    </xf>
    <xf numFmtId="49" fontId="20" fillId="0" borderId="7" xfId="9" applyNumberFormat="1" applyFont="1" applyBorder="1" applyAlignment="1">
      <alignment horizontal="center" vertical="center"/>
    </xf>
    <xf numFmtId="0" fontId="20" fillId="0" borderId="7" xfId="9" applyFont="1" applyBorder="1" applyAlignment="1">
      <alignment horizontal="left" vertical="center"/>
    </xf>
    <xf numFmtId="0" fontId="20" fillId="0" borderId="7" xfId="9" applyFont="1" applyBorder="1" applyAlignment="1">
      <alignment horizontal="center" vertical="center" wrapText="1"/>
    </xf>
    <xf numFmtId="167" fontId="4" fillId="0" borderId="13" xfId="10" applyNumberFormat="1" applyFont="1" applyFill="1" applyBorder="1" applyAlignment="1">
      <alignment horizontal="right" vertical="center"/>
    </xf>
    <xf numFmtId="167" fontId="4" fillId="0" borderId="13" xfId="1" applyNumberFormat="1" applyFont="1" applyFill="1" applyBorder="1" applyAlignment="1">
      <alignment horizontal="right" vertical="center"/>
    </xf>
    <xf numFmtId="167" fontId="4" fillId="0" borderId="7" xfId="10" applyNumberFormat="1" applyFont="1" applyFill="1" applyBorder="1" applyAlignment="1">
      <alignment horizontal="right" vertical="center"/>
    </xf>
    <xf numFmtId="167" fontId="40" fillId="0" borderId="0" xfId="1" applyNumberFormat="1" applyFont="1" applyFill="1" applyBorder="1" applyAlignment="1">
      <alignment horizontal="right" vertical="center"/>
    </xf>
    <xf numFmtId="167" fontId="41" fillId="0" borderId="0" xfId="9" applyNumberFormat="1" applyFont="1" applyAlignment="1">
      <alignment vertical="center"/>
    </xf>
    <xf numFmtId="167" fontId="20" fillId="0" borderId="0" xfId="9" applyNumberFormat="1" applyFont="1" applyAlignment="1">
      <alignment vertical="center"/>
    </xf>
    <xf numFmtId="0" fontId="20" fillId="0" borderId="0" xfId="9" applyFont="1" applyAlignment="1">
      <alignment vertical="center"/>
    </xf>
    <xf numFmtId="0" fontId="4" fillId="0" borderId="14" xfId="9" applyFont="1" applyBorder="1" applyAlignment="1">
      <alignment horizontal="center" vertical="center"/>
    </xf>
    <xf numFmtId="49" fontId="4" fillId="0" borderId="14" xfId="9" applyNumberFormat="1" applyFont="1" applyBorder="1" applyAlignment="1">
      <alignment horizontal="center" vertical="center" wrapText="1"/>
    </xf>
    <xf numFmtId="49" fontId="20" fillId="0" borderId="14" xfId="9" applyNumberFormat="1" applyFont="1" applyBorder="1" applyAlignment="1">
      <alignment horizontal="center" vertical="center"/>
    </xf>
    <xf numFmtId="0" fontId="20" fillId="0" borderId="14" xfId="9" applyFont="1" applyBorder="1" applyAlignment="1">
      <alignment horizontal="left" vertical="center"/>
    </xf>
    <xf numFmtId="0" fontId="20" fillId="0" borderId="14" xfId="9" applyFont="1" applyBorder="1" applyAlignment="1">
      <alignment horizontal="center" vertical="center"/>
    </xf>
    <xf numFmtId="0" fontId="20" fillId="0" borderId="14" xfId="9" applyFont="1" applyBorder="1" applyAlignment="1">
      <alignment horizontal="center" vertical="center" wrapText="1"/>
    </xf>
    <xf numFmtId="167" fontId="4" fillId="0" borderId="14" xfId="10" applyNumberFormat="1" applyFont="1" applyFill="1" applyBorder="1" applyAlignment="1">
      <alignment horizontal="right" vertical="center"/>
    </xf>
    <xf numFmtId="167" fontId="4" fillId="0" borderId="14" xfId="1" applyNumberFormat="1" applyFont="1" applyFill="1" applyBorder="1" applyAlignment="1">
      <alignment horizontal="right" vertical="center"/>
    </xf>
    <xf numFmtId="0" fontId="4" fillId="0" borderId="0" xfId="9" applyFont="1" applyAlignment="1">
      <alignment vertical="center"/>
    </xf>
    <xf numFmtId="0" fontId="4" fillId="0" borderId="15" xfId="9" applyFont="1" applyBorder="1" applyAlignment="1">
      <alignment horizontal="center" vertical="center"/>
    </xf>
    <xf numFmtId="49" fontId="4" fillId="0" borderId="15" xfId="9" applyNumberFormat="1" applyFont="1" applyBorder="1" applyAlignment="1">
      <alignment horizontal="left" vertical="center" wrapText="1"/>
    </xf>
    <xf numFmtId="49" fontId="4" fillId="0" borderId="15" xfId="9" applyNumberFormat="1" applyFont="1" applyBorder="1" applyAlignment="1">
      <alignment horizontal="center" vertical="center"/>
    </xf>
    <xf numFmtId="0" fontId="4" fillId="0" borderId="15" xfId="9" applyFont="1" applyBorder="1" applyAlignment="1">
      <alignment horizontal="left" vertical="center"/>
    </xf>
    <xf numFmtId="0" fontId="4" fillId="0" borderId="15" xfId="9" applyFont="1" applyBorder="1" applyAlignment="1">
      <alignment horizontal="center" vertical="center" wrapText="1"/>
    </xf>
    <xf numFmtId="167" fontId="4" fillId="0" borderId="15" xfId="10" applyNumberFormat="1" applyFont="1" applyFill="1" applyBorder="1" applyAlignment="1">
      <alignment horizontal="right" vertical="center"/>
    </xf>
    <xf numFmtId="49" fontId="4" fillId="0" borderId="15" xfId="10" applyNumberFormat="1" applyFont="1" applyFill="1" applyBorder="1" applyAlignment="1">
      <alignment horizontal="center" vertical="center"/>
    </xf>
    <xf numFmtId="167" fontId="4" fillId="0" borderId="15" xfId="10" applyNumberFormat="1" applyFont="1" applyFill="1" applyBorder="1" applyAlignment="1">
      <alignment horizontal="left" vertical="center"/>
    </xf>
    <xf numFmtId="167" fontId="20" fillId="0" borderId="15" xfId="10" applyNumberFormat="1" applyFont="1" applyFill="1" applyBorder="1" applyAlignment="1">
      <alignment horizontal="left" vertical="center"/>
    </xf>
    <xf numFmtId="167" fontId="4" fillId="0" borderId="15" xfId="1" applyNumberFormat="1" applyFont="1" applyFill="1" applyBorder="1" applyAlignment="1">
      <alignment horizontal="left" vertical="center"/>
    </xf>
    <xf numFmtId="0" fontId="20" fillId="0" borderId="15" xfId="9" applyFont="1" applyBorder="1" applyAlignment="1">
      <alignment horizontal="center" vertical="center" wrapText="1"/>
    </xf>
    <xf numFmtId="167" fontId="4" fillId="0" borderId="0" xfId="1" applyNumberFormat="1" applyFont="1" applyBorder="1" applyAlignment="1">
      <alignment horizontal="center" vertical="center" wrapText="1"/>
    </xf>
    <xf numFmtId="0" fontId="20" fillId="0" borderId="15" xfId="9" applyFont="1" applyBorder="1" applyAlignment="1">
      <alignment horizontal="center" vertical="center"/>
    </xf>
    <xf numFmtId="49" fontId="20" fillId="0" borderId="15" xfId="9" applyNumberFormat="1" applyFont="1" applyBorder="1" applyAlignment="1">
      <alignment horizontal="left" vertical="center" wrapText="1"/>
    </xf>
    <xf numFmtId="49" fontId="20" fillId="0" borderId="15" xfId="9" applyNumberFormat="1" applyFont="1" applyBorder="1" applyAlignment="1">
      <alignment horizontal="center" vertical="center"/>
    </xf>
    <xf numFmtId="167" fontId="20" fillId="0" borderId="15" xfId="10" applyNumberFormat="1" applyFont="1" applyFill="1" applyBorder="1" applyAlignment="1">
      <alignment horizontal="right" vertical="center"/>
    </xf>
    <xf numFmtId="49" fontId="20" fillId="0" borderId="15" xfId="10" applyNumberFormat="1" applyFont="1" applyFill="1" applyBorder="1" applyAlignment="1">
      <alignment horizontal="center" vertical="center"/>
    </xf>
    <xf numFmtId="167" fontId="20" fillId="0" borderId="15" xfId="1" applyNumberFormat="1" applyFont="1" applyFill="1" applyBorder="1" applyAlignment="1">
      <alignment horizontal="left" vertical="center"/>
    </xf>
    <xf numFmtId="49" fontId="4" fillId="0" borderId="15" xfId="9" applyNumberFormat="1" applyFont="1" applyBorder="1" applyAlignment="1">
      <alignment horizontal="center" vertical="center" wrapText="1"/>
    </xf>
    <xf numFmtId="0" fontId="20" fillId="0" borderId="15" xfId="9" applyFont="1" applyBorder="1" applyAlignment="1">
      <alignment horizontal="left" vertical="center"/>
    </xf>
    <xf numFmtId="167" fontId="4" fillId="0" borderId="15" xfId="1" applyNumberFormat="1" applyFont="1" applyFill="1" applyBorder="1" applyAlignment="1">
      <alignment horizontal="right" vertical="center"/>
    </xf>
    <xf numFmtId="49" fontId="20" fillId="0" borderId="15" xfId="9" applyNumberFormat="1" applyFont="1" applyBorder="1" applyAlignment="1">
      <alignment horizontal="center" vertical="center" wrapText="1"/>
    </xf>
    <xf numFmtId="49" fontId="20" fillId="0" borderId="15" xfId="9" applyNumberFormat="1" applyFont="1" applyBorder="1" applyAlignment="1">
      <alignment horizontal="justify" vertical="center" wrapText="1"/>
    </xf>
    <xf numFmtId="0" fontId="20" fillId="0" borderId="15" xfId="9" applyFont="1" applyBorder="1" applyAlignment="1">
      <alignment horizontal="justify" vertical="center"/>
    </xf>
    <xf numFmtId="49" fontId="4" fillId="0" borderId="15" xfId="9" applyNumberFormat="1" applyFont="1" applyBorder="1" applyAlignment="1">
      <alignment horizontal="justify" vertical="center" wrapText="1"/>
    </xf>
    <xf numFmtId="167" fontId="20" fillId="0" borderId="15" xfId="1" applyNumberFormat="1" applyFont="1" applyFill="1" applyBorder="1" applyAlignment="1">
      <alignment horizontal="center" vertical="center" wrapText="1"/>
    </xf>
    <xf numFmtId="0" fontId="41" fillId="0" borderId="0" xfId="9" applyFont="1" applyAlignment="1">
      <alignment vertical="center"/>
    </xf>
    <xf numFmtId="0" fontId="41" fillId="0" borderId="15" xfId="9" applyFont="1" applyBorder="1" applyAlignment="1">
      <alignment horizontal="center" vertical="center"/>
    </xf>
    <xf numFmtId="49" fontId="41" fillId="0" borderId="15" xfId="9" applyNumberFormat="1" applyFont="1" applyBorder="1" applyAlignment="1">
      <alignment horizontal="justify" vertical="center" wrapText="1"/>
    </xf>
    <xf numFmtId="49" fontId="41" fillId="0" borderId="15" xfId="9" applyNumberFormat="1" applyFont="1" applyBorder="1" applyAlignment="1">
      <alignment horizontal="center" vertical="center"/>
    </xf>
    <xf numFmtId="0" fontId="41" fillId="0" borderId="15" xfId="9" applyFont="1" applyBorder="1" applyAlignment="1">
      <alignment horizontal="center" vertical="center" wrapText="1"/>
    </xf>
    <xf numFmtId="167" fontId="41" fillId="0" borderId="15" xfId="10" applyNumberFormat="1" applyFont="1" applyFill="1" applyBorder="1" applyAlignment="1">
      <alignment horizontal="justify" vertical="center"/>
    </xf>
    <xf numFmtId="49" fontId="41" fillId="0" borderId="15" xfId="10" applyNumberFormat="1" applyFont="1" applyFill="1" applyBorder="1" applyAlignment="1">
      <alignment horizontal="center" vertical="center"/>
    </xf>
    <xf numFmtId="167" fontId="41" fillId="0" borderId="15" xfId="10" applyNumberFormat="1" applyFont="1" applyFill="1" applyBorder="1" applyAlignment="1">
      <alignment horizontal="right" vertical="center"/>
    </xf>
    <xf numFmtId="167" fontId="41" fillId="0" borderId="15" xfId="10" applyNumberFormat="1" applyFont="1" applyFill="1" applyBorder="1" applyAlignment="1">
      <alignment horizontal="left" vertical="center"/>
    </xf>
    <xf numFmtId="167" fontId="41" fillId="0" borderId="15" xfId="1" applyNumberFormat="1" applyFont="1" applyFill="1" applyBorder="1" applyAlignment="1">
      <alignment horizontal="left" vertical="center"/>
    </xf>
    <xf numFmtId="167" fontId="41" fillId="0" borderId="0" xfId="1" applyNumberFormat="1" applyFont="1" applyBorder="1" applyAlignment="1">
      <alignment horizontal="center" vertical="center" wrapText="1"/>
    </xf>
    <xf numFmtId="167" fontId="20" fillId="0" borderId="15" xfId="10" applyNumberFormat="1" applyFont="1" applyFill="1" applyBorder="1" applyAlignment="1">
      <alignment horizontal="justify" vertical="center"/>
    </xf>
    <xf numFmtId="167" fontId="4" fillId="0" borderId="15" xfId="10" applyNumberFormat="1" applyFont="1" applyFill="1" applyBorder="1" applyAlignment="1">
      <alignment horizontal="justify" vertical="center"/>
    </xf>
    <xf numFmtId="167" fontId="20" fillId="0" borderId="15" xfId="9" applyNumberFormat="1" applyFont="1" applyBorder="1" applyAlignment="1">
      <alignment horizontal="center" vertical="center" wrapText="1"/>
    </xf>
    <xf numFmtId="0" fontId="20" fillId="0" borderId="16" xfId="9" applyFont="1" applyBorder="1" applyAlignment="1">
      <alignment horizontal="center" vertical="center"/>
    </xf>
    <xf numFmtId="49" fontId="20" fillId="0" borderId="16" xfId="9" applyNumberFormat="1" applyFont="1" applyBorder="1" applyAlignment="1">
      <alignment vertical="center" wrapText="1"/>
    </xf>
    <xf numFmtId="49" fontId="20" fillId="0" borderId="16" xfId="9" applyNumberFormat="1" applyFont="1" applyBorder="1" applyAlignment="1">
      <alignment horizontal="center" vertical="center"/>
    </xf>
    <xf numFmtId="0" fontId="20" fillId="0" borderId="16" xfId="9" applyFont="1" applyBorder="1" applyAlignment="1">
      <alignment vertical="center"/>
    </xf>
    <xf numFmtId="0" fontId="20" fillId="0" borderId="16" xfId="9" applyFont="1" applyBorder="1" applyAlignment="1">
      <alignment horizontal="center" vertical="center" wrapText="1"/>
    </xf>
    <xf numFmtId="167" fontId="20" fillId="0" borderId="16" xfId="1" applyNumberFormat="1" applyFont="1" applyBorder="1" applyAlignment="1">
      <alignment vertical="center"/>
    </xf>
    <xf numFmtId="0" fontId="16" fillId="0" borderId="0" xfId="9" applyFont="1" applyAlignment="1">
      <alignment horizontal="center" vertical="center"/>
    </xf>
    <xf numFmtId="49" fontId="16" fillId="0" borderId="0" xfId="9" applyNumberFormat="1" applyFont="1" applyAlignment="1">
      <alignment vertical="center" wrapText="1"/>
    </xf>
    <xf numFmtId="49" fontId="16" fillId="0" borderId="0" xfId="9" applyNumberFormat="1" applyFont="1" applyAlignment="1">
      <alignment horizontal="center" vertical="center"/>
    </xf>
    <xf numFmtId="0" fontId="16" fillId="0" borderId="0" xfId="9" applyFont="1" applyAlignment="1">
      <alignment vertical="center"/>
    </xf>
    <xf numFmtId="0" fontId="16" fillId="0" borderId="0" xfId="9" applyFont="1" applyAlignment="1">
      <alignment horizontal="center" vertical="center" wrapText="1"/>
    </xf>
    <xf numFmtId="167" fontId="16" fillId="0" borderId="0" xfId="9" applyNumberFormat="1" applyFont="1" applyAlignment="1">
      <alignment vertical="center"/>
    </xf>
    <xf numFmtId="167" fontId="4" fillId="0" borderId="0" xfId="9" applyNumberFormat="1" applyFont="1" applyAlignment="1">
      <alignment vertical="center"/>
    </xf>
    <xf numFmtId="167" fontId="4" fillId="0" borderId="0" xfId="1" applyNumberFormat="1" applyFont="1" applyAlignment="1">
      <alignment vertical="center"/>
    </xf>
    <xf numFmtId="167" fontId="16" fillId="0" borderId="0" xfId="1" applyNumberFormat="1" applyFont="1" applyAlignment="1">
      <alignment vertical="center"/>
    </xf>
    <xf numFmtId="167" fontId="16" fillId="0" borderId="0" xfId="1" applyNumberFormat="1" applyFont="1" applyAlignment="1">
      <alignment horizontal="center" vertical="center" wrapText="1"/>
    </xf>
    <xf numFmtId="1" fontId="36" fillId="0" borderId="0" xfId="8" applyNumberFormat="1" applyFont="1" applyAlignment="1">
      <alignment horizontal="center" vertical="center" wrapText="1"/>
    </xf>
    <xf numFmtId="167" fontId="44" fillId="0" borderId="0" xfId="1" applyNumberFormat="1" applyFont="1"/>
    <xf numFmtId="0" fontId="44" fillId="0" borderId="0" xfId="0" applyFont="1"/>
    <xf numFmtId="1" fontId="38" fillId="0" borderId="0" xfId="8" applyNumberFormat="1" applyFont="1" applyAlignment="1">
      <alignment horizontal="center" vertical="center" wrapText="1"/>
    </xf>
    <xf numFmtId="49" fontId="20" fillId="0" borderId="2" xfId="8" quotePrefix="1" applyNumberFormat="1" applyFont="1" applyBorder="1" applyAlignment="1">
      <alignment horizontal="center" vertical="center" wrapText="1"/>
    </xf>
    <xf numFmtId="3" fontId="4" fillId="0" borderId="2" xfId="8" applyNumberFormat="1" applyFont="1" applyBorder="1" applyAlignment="1">
      <alignment horizontal="center" vertical="center" wrapText="1"/>
    </xf>
    <xf numFmtId="3" fontId="20" fillId="0" borderId="2" xfId="8" quotePrefix="1" applyNumberFormat="1" applyFont="1" applyBorder="1" applyAlignment="1">
      <alignment horizontal="center" vertical="center" wrapText="1"/>
    </xf>
    <xf numFmtId="3" fontId="20" fillId="0" borderId="2" xfId="8" quotePrefix="1" applyNumberFormat="1" applyFont="1" applyBorder="1" applyAlignment="1">
      <alignment horizontal="center" vertical="center"/>
    </xf>
    <xf numFmtId="172" fontId="4" fillId="0" borderId="14" xfId="8" quotePrefix="1" applyNumberFormat="1" applyFont="1" applyBorder="1" applyAlignment="1">
      <alignment horizontal="right" vertical="center" wrapText="1"/>
    </xf>
    <xf numFmtId="167" fontId="4" fillId="0" borderId="2" xfId="1" quotePrefix="1" applyNumberFormat="1" applyFont="1" applyFill="1" applyBorder="1" applyAlignment="1">
      <alignment horizontal="center" vertical="center" wrapText="1"/>
    </xf>
    <xf numFmtId="49" fontId="4" fillId="0" borderId="14" xfId="8" applyNumberFormat="1" applyFont="1" applyBorder="1" applyAlignment="1">
      <alignment horizontal="center" vertical="center" wrapText="1"/>
    </xf>
    <xf numFmtId="1" fontId="4" fillId="0" borderId="14" xfId="8" applyNumberFormat="1" applyFont="1" applyBorder="1" applyAlignment="1">
      <alignment horizontal="left" vertical="center" wrapText="1"/>
    </xf>
    <xf numFmtId="3" fontId="20" fillId="0" borderId="14" xfId="8" quotePrefix="1" applyNumberFormat="1" applyFont="1" applyBorder="1" applyAlignment="1">
      <alignment horizontal="center" vertical="center" wrapText="1"/>
    </xf>
    <xf numFmtId="3" fontId="20" fillId="0" borderId="14" xfId="8" quotePrefix="1" applyNumberFormat="1" applyFont="1" applyBorder="1" applyAlignment="1">
      <alignment horizontal="center" vertical="center"/>
    </xf>
    <xf numFmtId="172" fontId="4" fillId="0" borderId="14" xfId="8" quotePrefix="1" applyNumberFormat="1" applyFont="1" applyBorder="1" applyAlignment="1">
      <alignment horizontal="center" vertical="center" wrapText="1"/>
    </xf>
    <xf numFmtId="1" fontId="20" fillId="0" borderId="15" xfId="8" quotePrefix="1" applyNumberFormat="1" applyFont="1" applyBorder="1" applyAlignment="1">
      <alignment horizontal="center" vertical="center"/>
    </xf>
    <xf numFmtId="1" fontId="20" fillId="0" borderId="15" xfId="8" applyNumberFormat="1" applyFont="1" applyBorder="1" applyAlignment="1">
      <alignment vertical="center" wrapText="1"/>
    </xf>
    <xf numFmtId="3" fontId="20" fillId="0" borderId="15" xfId="8" quotePrefix="1" applyNumberFormat="1" applyFont="1" applyBorder="1" applyAlignment="1">
      <alignment horizontal="center" vertical="center" wrapText="1"/>
    </xf>
    <xf numFmtId="3" fontId="20" fillId="0" borderId="15" xfId="8" quotePrefix="1" applyNumberFormat="1" applyFont="1" applyBorder="1" applyAlignment="1">
      <alignment horizontal="center" vertical="center"/>
    </xf>
    <xf numFmtId="172" fontId="20" fillId="0" borderId="15" xfId="8" quotePrefix="1" applyNumberFormat="1" applyFont="1" applyBorder="1" applyAlignment="1">
      <alignment horizontal="right" vertical="center" wrapText="1"/>
    </xf>
    <xf numFmtId="172" fontId="20" fillId="0" borderId="15" xfId="8" quotePrefix="1" applyNumberFormat="1" applyFont="1" applyBorder="1" applyAlignment="1">
      <alignment horizontal="center" vertical="center" wrapText="1"/>
    </xf>
    <xf numFmtId="167" fontId="44" fillId="0" borderId="0" xfId="0" applyNumberFormat="1" applyFont="1"/>
    <xf numFmtId="1" fontId="4" fillId="0" borderId="15" xfId="8" quotePrefix="1" applyNumberFormat="1" applyFont="1" applyBorder="1" applyAlignment="1">
      <alignment horizontal="center" vertical="center"/>
    </xf>
    <xf numFmtId="1" fontId="4" fillId="0" borderId="15" xfId="8" applyNumberFormat="1" applyFont="1" applyBorder="1" applyAlignment="1">
      <alignment vertical="center" wrapText="1"/>
    </xf>
    <xf numFmtId="3" fontId="4" fillId="0" borderId="15" xfId="8" quotePrefix="1" applyNumberFormat="1" applyFont="1" applyBorder="1" applyAlignment="1">
      <alignment horizontal="center" vertical="center" wrapText="1"/>
    </xf>
    <xf numFmtId="3" fontId="4" fillId="0" borderId="15" xfId="8" quotePrefix="1" applyNumberFormat="1" applyFont="1" applyBorder="1" applyAlignment="1">
      <alignment horizontal="center" vertical="center"/>
    </xf>
    <xf numFmtId="172" fontId="4" fillId="0" borderId="15" xfId="8" quotePrefix="1" applyNumberFormat="1" applyFont="1" applyBorder="1" applyAlignment="1">
      <alignment horizontal="right" vertical="center" wrapText="1"/>
    </xf>
    <xf numFmtId="172" fontId="4" fillId="0" borderId="15" xfId="8" quotePrefix="1" applyNumberFormat="1" applyFont="1" applyBorder="1" applyAlignment="1">
      <alignment horizontal="center" vertical="center" wrapText="1"/>
    </xf>
    <xf numFmtId="167" fontId="45" fillId="0" borderId="0" xfId="1" applyNumberFormat="1" applyFont="1"/>
    <xf numFmtId="0" fontId="45" fillId="0" borderId="0" xfId="0" applyFont="1"/>
    <xf numFmtId="0" fontId="44" fillId="0" borderId="16" xfId="0" applyFont="1" applyBorder="1"/>
    <xf numFmtId="1" fontId="20" fillId="0" borderId="0" xfId="8" applyNumberFormat="1" applyFont="1" applyAlignment="1">
      <alignment vertical="center"/>
    </xf>
    <xf numFmtId="1" fontId="38" fillId="0" borderId="0" xfId="8" applyNumberFormat="1" applyFont="1" applyAlignment="1">
      <alignment horizontal="right" vertical="center"/>
    </xf>
    <xf numFmtId="49" fontId="20" fillId="0" borderId="7" xfId="8" applyNumberFormat="1" applyFont="1" applyBorder="1" applyAlignment="1">
      <alignment vertical="center" wrapText="1"/>
    </xf>
    <xf numFmtId="49" fontId="20" fillId="0" borderId="9" xfId="8" applyNumberFormat="1" applyFont="1" applyBorder="1" applyAlignment="1">
      <alignment vertical="center" wrapText="1"/>
    </xf>
    <xf numFmtId="3" fontId="29" fillId="0" borderId="2" xfId="8" applyNumberFormat="1" applyFont="1" applyBorder="1" applyAlignment="1">
      <alignment horizontal="left" vertical="center" wrapText="1"/>
    </xf>
    <xf numFmtId="3" fontId="20" fillId="0" borderId="4" xfId="8" applyNumberFormat="1" applyFont="1" applyBorder="1" applyAlignment="1">
      <alignment vertical="center" wrapText="1"/>
    </xf>
    <xf numFmtId="3" fontId="20" fillId="0" borderId="8" xfId="8" applyNumberFormat="1" applyFont="1" applyBorder="1" applyAlignment="1">
      <alignment vertical="center" wrapText="1"/>
    </xf>
    <xf numFmtId="3" fontId="20" fillId="0" borderId="6" xfId="8" applyNumberFormat="1" applyFont="1" applyBorder="1" applyAlignment="1">
      <alignment vertical="center" wrapText="1"/>
    </xf>
    <xf numFmtId="49" fontId="20" fillId="0" borderId="11" xfId="8" applyNumberFormat="1" applyFont="1" applyBorder="1" applyAlignment="1">
      <alignment vertical="center" wrapText="1"/>
    </xf>
    <xf numFmtId="3" fontId="4" fillId="0" borderId="2" xfId="8" quotePrefix="1" applyNumberFormat="1" applyFont="1" applyBorder="1" applyAlignment="1">
      <alignment horizontal="center" vertical="center" wrapText="1"/>
    </xf>
    <xf numFmtId="3" fontId="20" fillId="0" borderId="0" xfId="8" quotePrefix="1" applyNumberFormat="1" applyFont="1" applyAlignment="1">
      <alignment horizontal="center" vertical="center" wrapText="1"/>
    </xf>
    <xf numFmtId="3" fontId="20" fillId="0" borderId="0" xfId="8" applyNumberFormat="1" applyFont="1" applyAlignment="1">
      <alignment vertical="center" wrapText="1"/>
    </xf>
    <xf numFmtId="167" fontId="20" fillId="0" borderId="0" xfId="1" applyNumberFormat="1" applyFont="1" applyFill="1" applyBorder="1" applyAlignment="1">
      <alignment vertical="center" wrapText="1"/>
    </xf>
    <xf numFmtId="3" fontId="4" fillId="0" borderId="14" xfId="8" quotePrefix="1" applyNumberFormat="1" applyFont="1" applyBorder="1" applyAlignment="1">
      <alignment horizontal="center" vertical="center" wrapText="1"/>
    </xf>
    <xf numFmtId="3" fontId="4" fillId="0" borderId="14" xfId="8" applyNumberFormat="1" applyFont="1" applyBorder="1" applyAlignment="1">
      <alignment horizontal="center" vertical="center" wrapText="1"/>
    </xf>
    <xf numFmtId="167" fontId="4" fillId="0" borderId="15" xfId="1" applyNumberFormat="1" applyFont="1" applyFill="1" applyBorder="1" applyAlignment="1">
      <alignment horizontal="center" vertical="center"/>
    </xf>
    <xf numFmtId="3" fontId="4" fillId="0" borderId="0" xfId="8" quotePrefix="1" applyNumberFormat="1" applyFont="1" applyAlignment="1">
      <alignment horizontal="center" vertical="center" wrapText="1"/>
    </xf>
    <xf numFmtId="3" fontId="4" fillId="0" borderId="0" xfId="8" applyNumberFormat="1" applyFont="1" applyAlignment="1">
      <alignment vertical="center" wrapText="1"/>
    </xf>
    <xf numFmtId="49" fontId="4" fillId="0" borderId="15" xfId="8" applyNumberFormat="1" applyFont="1" applyBorder="1" applyAlignment="1">
      <alignment horizontal="center" vertical="center"/>
    </xf>
    <xf numFmtId="1" fontId="4" fillId="0" borderId="15" xfId="41" applyNumberFormat="1" applyFont="1" applyBorder="1" applyAlignment="1">
      <alignment horizontal="center" vertical="center" wrapText="1"/>
    </xf>
    <xf numFmtId="1" fontId="4" fillId="0" borderId="15" xfId="8" applyNumberFormat="1" applyFont="1" applyBorder="1" applyAlignment="1">
      <alignment horizontal="left" vertical="center" wrapText="1"/>
    </xf>
    <xf numFmtId="1" fontId="4" fillId="0" borderId="15" xfId="8" applyNumberFormat="1" applyFont="1" applyBorder="1" applyAlignment="1">
      <alignment vertical="center"/>
    </xf>
    <xf numFmtId="1" fontId="4" fillId="0" borderId="15" xfId="8" applyNumberFormat="1" applyFont="1" applyBorder="1" applyAlignment="1">
      <alignment horizontal="right" vertical="center"/>
    </xf>
    <xf numFmtId="1" fontId="4" fillId="0" borderId="0" xfId="8" applyNumberFormat="1" applyFont="1" applyAlignment="1">
      <alignment horizontal="right" vertical="center"/>
    </xf>
    <xf numFmtId="1" fontId="4" fillId="0" borderId="0" xfId="8" applyNumberFormat="1" applyFont="1" applyAlignment="1">
      <alignment vertical="center"/>
    </xf>
    <xf numFmtId="49" fontId="48" fillId="0" borderId="15" xfId="8" applyNumberFormat="1" applyFont="1" applyBorder="1" applyAlignment="1">
      <alignment horizontal="center" vertical="center"/>
    </xf>
    <xf numFmtId="1" fontId="48" fillId="0" borderId="15" xfId="8" applyNumberFormat="1" applyFont="1" applyBorder="1" applyAlignment="1">
      <alignment vertical="center" wrapText="1"/>
    </xf>
    <xf numFmtId="1" fontId="29" fillId="0" borderId="15" xfId="8" applyNumberFormat="1" applyFont="1" applyBorder="1" applyAlignment="1">
      <alignment horizontal="center" vertical="center" wrapText="1"/>
    </xf>
    <xf numFmtId="167" fontId="29" fillId="0" borderId="15" xfId="1" applyNumberFormat="1" applyFont="1" applyFill="1" applyBorder="1" applyAlignment="1">
      <alignment horizontal="center" vertical="center"/>
    </xf>
    <xf numFmtId="49" fontId="29" fillId="0" borderId="15" xfId="1" applyNumberFormat="1" applyFont="1" applyFill="1" applyBorder="1" applyAlignment="1">
      <alignment horizontal="center" vertical="center"/>
    </xf>
    <xf numFmtId="1" fontId="29" fillId="0" borderId="15" xfId="8" applyNumberFormat="1" applyFont="1" applyBorder="1" applyAlignment="1">
      <alignment horizontal="right" vertical="center"/>
    </xf>
    <xf numFmtId="1" fontId="29" fillId="0" borderId="0" xfId="8" applyNumberFormat="1" applyFont="1" applyAlignment="1">
      <alignment horizontal="right" vertical="center"/>
    </xf>
    <xf numFmtId="1" fontId="29" fillId="0" borderId="0" xfId="8" applyNumberFormat="1" applyFont="1" applyAlignment="1">
      <alignment vertical="center"/>
    </xf>
    <xf numFmtId="49" fontId="20" fillId="0" borderId="15" xfId="8" applyNumberFormat="1" applyFont="1" applyBorder="1" applyAlignment="1">
      <alignment horizontal="center" vertical="center"/>
    </xf>
    <xf numFmtId="0" fontId="20" fillId="0" borderId="15" xfId="0" applyFont="1" applyBorder="1" applyAlignment="1">
      <alignment vertical="center" wrapText="1"/>
    </xf>
    <xf numFmtId="49" fontId="20" fillId="0" borderId="15" xfId="8" quotePrefix="1" applyNumberFormat="1" applyFont="1" applyBorder="1" applyAlignment="1">
      <alignment horizontal="center" vertical="center" wrapText="1"/>
    </xf>
    <xf numFmtId="1" fontId="20" fillId="0" borderId="15" xfId="8" applyNumberFormat="1" applyFont="1" applyBorder="1" applyAlignment="1">
      <alignment horizontal="center" vertical="center" wrapText="1"/>
    </xf>
    <xf numFmtId="0" fontId="20" fillId="0" borderId="15" xfId="0" applyFont="1" applyBorder="1" applyAlignment="1">
      <alignment horizontal="center" vertical="center" wrapText="1"/>
    </xf>
    <xf numFmtId="167" fontId="20" fillId="0" borderId="15" xfId="1" applyNumberFormat="1" applyFont="1" applyFill="1" applyBorder="1" applyAlignment="1">
      <alignment horizontal="center" vertical="center"/>
    </xf>
    <xf numFmtId="49" fontId="20" fillId="0" borderId="15" xfId="1" applyNumberFormat="1" applyFont="1" applyFill="1" applyBorder="1" applyAlignment="1">
      <alignment horizontal="center" vertical="center"/>
    </xf>
    <xf numFmtId="164" fontId="4" fillId="0" borderId="15" xfId="33" applyFont="1" applyFill="1" applyBorder="1" applyAlignment="1">
      <alignment horizontal="right" vertical="center"/>
    </xf>
    <xf numFmtId="164" fontId="49" fillId="0" borderId="0" xfId="33" applyFont="1" applyFill="1" applyBorder="1" applyAlignment="1">
      <alignment horizontal="center" vertical="center" wrapText="1"/>
    </xf>
    <xf numFmtId="1" fontId="17" fillId="0" borderId="0" xfId="8" applyNumberFormat="1" applyFont="1" applyAlignment="1">
      <alignment vertical="center"/>
    </xf>
    <xf numFmtId="167" fontId="20" fillId="0" borderId="15" xfId="15" applyNumberFormat="1" applyFont="1" applyFill="1" applyBorder="1" applyAlignment="1">
      <alignment horizontal="justify" vertical="center" wrapText="1"/>
    </xf>
    <xf numFmtId="167" fontId="20" fillId="0" borderId="15" xfId="34" applyNumberFormat="1" applyFont="1" applyFill="1" applyBorder="1" applyAlignment="1">
      <alignment horizontal="center" vertical="center" wrapText="1"/>
    </xf>
    <xf numFmtId="167" fontId="20" fillId="0" borderId="15" xfId="1" quotePrefix="1" applyNumberFormat="1" applyFont="1" applyFill="1" applyBorder="1" applyAlignment="1">
      <alignment horizontal="center" vertical="center" wrapText="1"/>
    </xf>
    <xf numFmtId="49" fontId="20" fillId="0" borderId="15" xfId="1" quotePrefix="1" applyNumberFormat="1" applyFont="1" applyFill="1" applyBorder="1" applyAlignment="1">
      <alignment horizontal="center" vertical="center" wrapText="1"/>
    </xf>
    <xf numFmtId="1" fontId="20" fillId="0" borderId="15" xfId="8" applyNumberFormat="1" applyFont="1" applyBorder="1" applyAlignment="1">
      <alignment horizontal="right" vertical="center"/>
    </xf>
    <xf numFmtId="49" fontId="20" fillId="0" borderId="15" xfId="0" applyNumberFormat="1" applyFont="1" applyBorder="1" applyAlignment="1">
      <alignment horizontal="center" vertical="center"/>
    </xf>
    <xf numFmtId="1" fontId="20" fillId="0" borderId="15" xfId="0" applyNumberFormat="1" applyFont="1" applyBorder="1" applyAlignment="1">
      <alignment vertical="center" wrapText="1"/>
    </xf>
    <xf numFmtId="1" fontId="20" fillId="0" borderId="15" xfId="0" applyNumberFormat="1" applyFont="1" applyBorder="1" applyAlignment="1">
      <alignment horizontal="center" vertical="center" wrapText="1"/>
    </xf>
    <xf numFmtId="1" fontId="20" fillId="0" borderId="15" xfId="41" applyNumberFormat="1" applyFont="1" applyBorder="1" applyAlignment="1">
      <alignment horizontal="center" vertical="center" wrapText="1"/>
    </xf>
    <xf numFmtId="1" fontId="20" fillId="0" borderId="15" xfId="0" applyNumberFormat="1" applyFont="1" applyBorder="1" applyAlignment="1">
      <alignment horizontal="right" vertical="center"/>
    </xf>
    <xf numFmtId="1" fontId="4" fillId="0" borderId="15" xfId="8" applyNumberFormat="1" applyFont="1" applyBorder="1" applyAlignment="1">
      <alignment horizontal="center" vertical="center" wrapText="1"/>
    </xf>
    <xf numFmtId="0" fontId="20" fillId="0" borderId="15" xfId="42" applyFont="1" applyBorder="1" applyAlignment="1" applyProtection="1">
      <alignment horizontal="left" vertical="center" wrapText="1"/>
      <protection hidden="1"/>
    </xf>
    <xf numFmtId="1" fontId="20" fillId="0" borderId="15" xfId="8" applyNumberFormat="1" applyFont="1" applyBorder="1" applyAlignment="1">
      <alignment horizontal="center" vertical="center"/>
    </xf>
    <xf numFmtId="1" fontId="20" fillId="0" borderId="0" xfId="8" applyNumberFormat="1" applyFont="1" applyAlignment="1">
      <alignment horizontal="center" vertical="center" wrapText="1"/>
    </xf>
    <xf numFmtId="1" fontId="20" fillId="0" borderId="15" xfId="8" applyNumberFormat="1" applyFont="1" applyBorder="1" applyAlignment="1">
      <alignment vertical="center"/>
    </xf>
    <xf numFmtId="1" fontId="20" fillId="0" borderId="0" xfId="8" applyNumberFormat="1" applyFont="1" applyAlignment="1">
      <alignment horizontal="right" vertical="center"/>
    </xf>
    <xf numFmtId="49" fontId="4" fillId="0" borderId="15" xfId="1" applyNumberFormat="1" applyFont="1" applyFill="1" applyBorder="1" applyAlignment="1">
      <alignment horizontal="center" vertical="center"/>
    </xf>
    <xf numFmtId="1" fontId="20" fillId="0" borderId="15" xfId="8" quotePrefix="1" applyNumberFormat="1" applyFont="1" applyBorder="1" applyAlignment="1">
      <alignment horizontal="center" vertical="center" wrapText="1"/>
    </xf>
    <xf numFmtId="167" fontId="49" fillId="0" borderId="0" xfId="34" applyNumberFormat="1" applyFont="1" applyFill="1" applyBorder="1" applyAlignment="1">
      <alignment horizontal="center" vertical="center" wrapText="1"/>
    </xf>
    <xf numFmtId="1" fontId="49" fillId="0" borderId="0" xfId="8" applyNumberFormat="1" applyFont="1" applyAlignment="1">
      <alignment vertical="center"/>
    </xf>
    <xf numFmtId="1" fontId="49" fillId="0" borderId="0" xfId="8" applyNumberFormat="1" applyFont="1" applyAlignment="1">
      <alignment horizontal="right" vertical="center"/>
    </xf>
    <xf numFmtId="0" fontId="20" fillId="0" borderId="15" xfId="8" applyFont="1" applyBorder="1" applyAlignment="1">
      <alignment horizontal="center" vertical="center" wrapText="1"/>
    </xf>
    <xf numFmtId="49" fontId="20" fillId="0" borderId="15" xfId="35" applyNumberFormat="1" applyFont="1" applyBorder="1" applyAlignment="1">
      <alignment horizontal="center" vertical="center" wrapText="1"/>
    </xf>
    <xf numFmtId="167" fontId="41" fillId="0" borderId="15" xfId="1" applyNumberFormat="1" applyFont="1" applyFill="1" applyBorder="1" applyAlignment="1">
      <alignment horizontal="center" vertical="center"/>
    </xf>
    <xf numFmtId="1" fontId="20" fillId="0" borderId="15" xfId="41" applyNumberFormat="1" applyFont="1" applyBorder="1" applyAlignment="1">
      <alignment vertical="center" wrapText="1"/>
    </xf>
    <xf numFmtId="49" fontId="20" fillId="0" borderId="15" xfId="41" applyNumberFormat="1" applyFont="1" applyBorder="1" applyAlignment="1">
      <alignment horizontal="center" vertical="center" wrapText="1"/>
    </xf>
    <xf numFmtId="167" fontId="20" fillId="0" borderId="15" xfId="10" applyNumberFormat="1" applyFont="1" applyFill="1" applyBorder="1" applyAlignment="1">
      <alignment horizontal="right" vertical="center" wrapText="1"/>
    </xf>
    <xf numFmtId="167" fontId="51" fillId="0" borderId="15" xfId="1" applyNumberFormat="1" applyFont="1" applyFill="1" applyBorder="1"/>
    <xf numFmtId="167" fontId="20" fillId="0" borderId="15" xfId="1" applyNumberFormat="1" applyFont="1" applyFill="1" applyBorder="1" applyAlignment="1">
      <alignment vertical="center"/>
    </xf>
    <xf numFmtId="1" fontId="20" fillId="0" borderId="16" xfId="8" applyNumberFormat="1" applyFont="1" applyBorder="1" applyAlignment="1">
      <alignment vertical="center"/>
    </xf>
    <xf numFmtId="167" fontId="20" fillId="0" borderId="16" xfId="1" applyNumberFormat="1" applyFont="1" applyFill="1" applyBorder="1" applyAlignment="1">
      <alignment horizontal="center" vertical="center"/>
    </xf>
    <xf numFmtId="49" fontId="20" fillId="0" borderId="16" xfId="1" applyNumberFormat="1" applyFont="1" applyFill="1" applyBorder="1" applyAlignment="1">
      <alignment horizontal="center" vertical="center"/>
    </xf>
    <xf numFmtId="1" fontId="20" fillId="0" borderId="0" xfId="8" applyNumberFormat="1" applyFont="1" applyAlignment="1">
      <alignment horizontal="center" vertical="center"/>
    </xf>
    <xf numFmtId="49" fontId="20" fillId="0" borderId="0" xfId="8" applyNumberFormat="1" applyFont="1" applyAlignment="1">
      <alignment horizontal="center" vertical="center"/>
    </xf>
    <xf numFmtId="1" fontId="4" fillId="0" borderId="0" xfId="8" applyNumberFormat="1" applyFont="1" applyAlignment="1">
      <alignment horizontal="center" vertical="center"/>
    </xf>
    <xf numFmtId="49" fontId="20" fillId="0" borderId="0" xfId="8" applyNumberFormat="1" applyFont="1" applyAlignment="1">
      <alignment vertical="center"/>
    </xf>
    <xf numFmtId="1" fontId="20" fillId="0" borderId="0" xfId="8" applyNumberFormat="1" applyFont="1" applyAlignment="1">
      <alignment vertical="center" wrapText="1"/>
    </xf>
    <xf numFmtId="49" fontId="20" fillId="0" borderId="0" xfId="8" applyNumberFormat="1" applyFont="1" applyAlignment="1">
      <alignment horizontal="right" vertical="center"/>
    </xf>
    <xf numFmtId="1" fontId="29" fillId="0" borderId="0" xfId="8" applyNumberFormat="1" applyFont="1" applyAlignment="1">
      <alignment horizontal="center" vertical="center" wrapText="1"/>
    </xf>
    <xf numFmtId="1" fontId="38" fillId="0" borderId="0" xfId="9" applyNumberFormat="1" applyFont="1" applyAlignment="1">
      <alignment vertical="center"/>
    </xf>
    <xf numFmtId="1" fontId="52" fillId="0" borderId="0" xfId="9" applyNumberFormat="1" applyFont="1" applyAlignment="1">
      <alignment horizontal="center" vertical="center"/>
    </xf>
    <xf numFmtId="3" fontId="29" fillId="0" borderId="5" xfId="8" applyNumberFormat="1" applyFont="1" applyBorder="1" applyAlignment="1">
      <alignment vertical="center" wrapText="1"/>
    </xf>
    <xf numFmtId="3" fontId="29" fillId="0" borderId="8" xfId="8" applyNumberFormat="1" applyFont="1" applyBorder="1" applyAlignment="1">
      <alignment vertical="center" wrapText="1"/>
    </xf>
    <xf numFmtId="3" fontId="29" fillId="0" borderId="6" xfId="8" applyNumberFormat="1" applyFont="1" applyBorder="1" applyAlignment="1">
      <alignment vertical="center" wrapText="1"/>
    </xf>
    <xf numFmtId="49" fontId="4" fillId="0" borderId="14" xfId="9" applyNumberFormat="1" applyFont="1" applyBorder="1" applyAlignment="1">
      <alignment horizontal="center" vertical="center"/>
    </xf>
    <xf numFmtId="49" fontId="4" fillId="0" borderId="15" xfId="9" applyNumberFormat="1" applyFont="1" applyBorder="1" applyAlignment="1">
      <alignment horizontal="left" vertical="center"/>
    </xf>
    <xf numFmtId="49" fontId="20" fillId="0" borderId="15" xfId="9" applyNumberFormat="1" applyFont="1" applyBorder="1" applyAlignment="1">
      <alignment horizontal="left" vertical="center"/>
    </xf>
    <xf numFmtId="167" fontId="20" fillId="0" borderId="15" xfId="1" applyNumberFormat="1" applyFont="1" applyFill="1" applyBorder="1" applyAlignment="1">
      <alignment horizontal="right" vertical="center"/>
    </xf>
    <xf numFmtId="0" fontId="49" fillId="2" borderId="15" xfId="0" applyFont="1" applyFill="1" applyBorder="1" applyAlignment="1">
      <alignment horizontal="center" vertical="center" wrapText="1"/>
    </xf>
    <xf numFmtId="0" fontId="49" fillId="0" borderId="15" xfId="0" applyFont="1" applyBorder="1" applyAlignment="1">
      <alignment horizontal="center" vertical="center" wrapText="1"/>
    </xf>
    <xf numFmtId="0" fontId="5" fillId="0" borderId="15" xfId="9" applyFont="1" applyBorder="1" applyAlignment="1">
      <alignment horizontal="center" vertical="center" wrapText="1"/>
    </xf>
    <xf numFmtId="49" fontId="4" fillId="0" borderId="15" xfId="9" applyNumberFormat="1" applyFont="1" applyBorder="1" applyAlignment="1">
      <alignment horizontal="justify" vertical="center"/>
    </xf>
    <xf numFmtId="0" fontId="4" fillId="0" borderId="16" xfId="9" applyFont="1" applyBorder="1" applyAlignment="1">
      <alignment horizontal="center" vertical="center"/>
    </xf>
    <xf numFmtId="49" fontId="4" fillId="0" borderId="16" xfId="9" applyNumberFormat="1" applyFont="1" applyBorder="1" applyAlignment="1">
      <alignment horizontal="left" vertical="center" wrapText="1"/>
    </xf>
    <xf numFmtId="49" fontId="4" fillId="0" borderId="16" xfId="9" applyNumberFormat="1" applyFont="1" applyBorder="1" applyAlignment="1">
      <alignment horizontal="left" vertical="center"/>
    </xf>
    <xf numFmtId="0" fontId="4" fillId="0" borderId="16" xfId="9" applyFont="1" applyBorder="1" applyAlignment="1">
      <alignment horizontal="center" vertical="center" wrapText="1"/>
    </xf>
    <xf numFmtId="167" fontId="4" fillId="0" borderId="16" xfId="1" applyNumberFormat="1" applyFont="1" applyFill="1" applyBorder="1" applyAlignment="1">
      <alignment horizontal="right" vertical="center"/>
    </xf>
    <xf numFmtId="49" fontId="16" fillId="0" borderId="0" xfId="9" applyNumberFormat="1" applyFont="1" applyAlignment="1">
      <alignment vertical="center"/>
    </xf>
    <xf numFmtId="1" fontId="53" fillId="0" borderId="0" xfId="8" applyNumberFormat="1" applyFont="1" applyAlignment="1">
      <alignment vertical="center" wrapText="1"/>
    </xf>
    <xf numFmtId="3" fontId="4" fillId="0" borderId="7" xfId="8" quotePrefix="1" applyNumberFormat="1" applyFont="1" applyBorder="1" applyAlignment="1">
      <alignment horizontal="center" vertical="center" wrapText="1"/>
    </xf>
    <xf numFmtId="3" fontId="4" fillId="0" borderId="7" xfId="8" applyNumberFormat="1" applyFont="1" applyBorder="1" applyAlignment="1">
      <alignment horizontal="center" vertical="center" wrapText="1"/>
    </xf>
    <xf numFmtId="3" fontId="4" fillId="0" borderId="13" xfId="8" applyNumberFormat="1" applyFont="1" applyBorder="1" applyAlignment="1">
      <alignment horizontal="center" vertical="center" wrapText="1"/>
    </xf>
    <xf numFmtId="49" fontId="4" fillId="0" borderId="9" xfId="8" applyNumberFormat="1" applyFont="1" applyBorder="1" applyAlignment="1">
      <alignment horizontal="center" vertical="center" wrapText="1"/>
    </xf>
    <xf numFmtId="3" fontId="20" fillId="0" borderId="7" xfId="8" quotePrefix="1" applyNumberFormat="1" applyFont="1" applyBorder="1" applyAlignment="1">
      <alignment horizontal="center" vertical="center" wrapText="1"/>
    </xf>
    <xf numFmtId="167" fontId="4" fillId="0" borderId="7" xfId="1" quotePrefix="1" applyNumberFormat="1" applyFont="1" applyFill="1" applyBorder="1" applyAlignment="1">
      <alignment horizontal="center" vertical="center" wrapText="1"/>
    </xf>
    <xf numFmtId="3" fontId="4" fillId="0" borderId="14" xfId="8" applyNumberFormat="1" applyFont="1" applyBorder="1" applyAlignment="1">
      <alignment horizontal="left" vertical="center" wrapText="1"/>
    </xf>
    <xf numFmtId="167" fontId="4" fillId="0" borderId="14" xfId="1" quotePrefix="1" applyNumberFormat="1" applyFont="1" applyFill="1" applyBorder="1" applyAlignment="1">
      <alignment horizontal="center" vertical="center" wrapText="1"/>
    </xf>
    <xf numFmtId="3" fontId="29" fillId="0" borderId="0" xfId="8" applyNumberFormat="1" applyFont="1" applyAlignment="1">
      <alignment vertical="center" wrapText="1"/>
    </xf>
    <xf numFmtId="3" fontId="4" fillId="0" borderId="15" xfId="8" applyNumberFormat="1" applyFont="1" applyBorder="1" applyAlignment="1">
      <alignment horizontal="left" vertical="center" wrapText="1"/>
    </xf>
    <xf numFmtId="3" fontId="4" fillId="0" borderId="15" xfId="8" applyNumberFormat="1" applyFont="1" applyBorder="1" applyAlignment="1">
      <alignment horizontal="center" vertical="center" wrapText="1"/>
    </xf>
    <xf numFmtId="49" fontId="4" fillId="0" borderId="15" xfId="8" applyNumberFormat="1" applyFont="1" applyBorder="1" applyAlignment="1">
      <alignment horizontal="center" vertical="center" wrapText="1"/>
    </xf>
    <xf numFmtId="167" fontId="4" fillId="0" borderId="15" xfId="1" quotePrefix="1" applyNumberFormat="1" applyFont="1" applyFill="1" applyBorder="1" applyAlignment="1">
      <alignment horizontal="center" vertical="center" wrapText="1"/>
    </xf>
    <xf numFmtId="167" fontId="4" fillId="0" borderId="13" xfId="1" quotePrefix="1" applyNumberFormat="1" applyFont="1" applyFill="1" applyBorder="1" applyAlignment="1">
      <alignment horizontal="center" vertical="center" wrapText="1"/>
    </xf>
    <xf numFmtId="167" fontId="4" fillId="0" borderId="9" xfId="1" quotePrefix="1" applyNumberFormat="1" applyFont="1" applyFill="1" applyBorder="1" applyAlignment="1">
      <alignment horizontal="center" vertical="center" wrapText="1"/>
    </xf>
    <xf numFmtId="3" fontId="48" fillId="0" borderId="0" xfId="8" applyNumberFormat="1" applyFont="1" applyAlignment="1">
      <alignment vertical="center" wrapText="1"/>
    </xf>
    <xf numFmtId="3" fontId="40" fillId="0" borderId="0" xfId="8" applyNumberFormat="1" applyFont="1" applyAlignment="1">
      <alignment vertical="center" wrapText="1"/>
    </xf>
    <xf numFmtId="3" fontId="20" fillId="0" borderId="15" xfId="8" applyNumberFormat="1" applyFont="1" applyBorder="1" applyAlignment="1">
      <alignment horizontal="left" vertical="center" wrapText="1"/>
    </xf>
    <xf numFmtId="3" fontId="20" fillId="0" borderId="15" xfId="8" applyNumberFormat="1" applyFont="1" applyBorder="1" applyAlignment="1">
      <alignment horizontal="center" vertical="center" wrapText="1"/>
    </xf>
    <xf numFmtId="49" fontId="20" fillId="0" borderId="15" xfId="8" applyNumberFormat="1" applyFont="1" applyBorder="1" applyAlignment="1">
      <alignment horizontal="center" vertical="center" wrapText="1"/>
    </xf>
    <xf numFmtId="3" fontId="29" fillId="0" borderId="15" xfId="8" quotePrefix="1" applyNumberFormat="1" applyFont="1" applyBorder="1" applyAlignment="1">
      <alignment horizontal="center" vertical="center" wrapText="1"/>
    </xf>
    <xf numFmtId="3" fontId="29" fillId="0" borderId="15" xfId="8" applyNumberFormat="1" applyFont="1" applyBorder="1" applyAlignment="1">
      <alignment horizontal="left" vertical="center" wrapText="1"/>
    </xf>
    <xf numFmtId="3" fontId="29" fillId="0" borderId="15" xfId="8" applyNumberFormat="1" applyFont="1" applyBorder="1" applyAlignment="1">
      <alignment horizontal="center" vertical="center" wrapText="1"/>
    </xf>
    <xf numFmtId="49" fontId="29" fillId="0" borderId="15" xfId="8" applyNumberFormat="1" applyFont="1" applyBorder="1" applyAlignment="1">
      <alignment horizontal="center" vertical="center" wrapText="1"/>
    </xf>
    <xf numFmtId="167" fontId="29" fillId="0" borderId="15" xfId="1" quotePrefix="1" applyNumberFormat="1" applyFont="1" applyFill="1" applyBorder="1" applyAlignment="1">
      <alignment horizontal="center" vertical="center" wrapText="1"/>
    </xf>
    <xf numFmtId="3" fontId="20" fillId="0" borderId="15" xfId="8" quotePrefix="1" applyNumberFormat="1" applyFont="1" applyBorder="1" applyAlignment="1">
      <alignment vertical="center" wrapText="1"/>
    </xf>
    <xf numFmtId="1" fontId="20" fillId="0" borderId="16" xfId="8" applyNumberFormat="1" applyFont="1" applyBorder="1" applyAlignment="1">
      <alignment horizontal="center" vertical="center"/>
    </xf>
    <xf numFmtId="1" fontId="20" fillId="0" borderId="16" xfId="8" applyNumberFormat="1" applyFont="1" applyBorder="1" applyAlignment="1">
      <alignment vertical="center" wrapText="1"/>
    </xf>
    <xf numFmtId="49" fontId="20" fillId="0" borderId="16" xfId="8" applyNumberFormat="1" applyFont="1" applyBorder="1" applyAlignment="1">
      <alignment vertical="center" wrapText="1"/>
    </xf>
    <xf numFmtId="1" fontId="20" fillId="0" borderId="16" xfId="8" applyNumberFormat="1" applyFont="1" applyBorder="1" applyAlignment="1">
      <alignment horizontal="center" vertical="center" wrapText="1"/>
    </xf>
    <xf numFmtId="1" fontId="20" fillId="0" borderId="16" xfId="8" applyNumberFormat="1" applyFont="1" applyBorder="1" applyAlignment="1">
      <alignment horizontal="right" vertical="center"/>
    </xf>
    <xf numFmtId="1" fontId="29" fillId="0" borderId="16" xfId="8" applyNumberFormat="1" applyFont="1" applyBorder="1" applyAlignment="1">
      <alignment horizontal="right" vertical="center"/>
    </xf>
    <xf numFmtId="49" fontId="20" fillId="0" borderId="0" xfId="8" applyNumberFormat="1" applyFont="1" applyAlignment="1">
      <alignment vertical="center" wrapText="1"/>
    </xf>
    <xf numFmtId="49" fontId="4" fillId="0" borderId="2" xfId="8" applyNumberFormat="1" applyFont="1" applyBorder="1" applyAlignment="1">
      <alignment horizontal="center" vertical="center" wrapText="1"/>
    </xf>
    <xf numFmtId="167" fontId="4" fillId="0" borderId="2" xfId="43" quotePrefix="1" applyNumberFormat="1" applyFont="1" applyFill="1" applyBorder="1" applyAlignment="1">
      <alignment horizontal="right" vertical="center" wrapText="1"/>
    </xf>
    <xf numFmtId="167" fontId="4" fillId="0" borderId="14" xfId="43" quotePrefix="1" applyNumberFormat="1" applyFont="1" applyFill="1" applyBorder="1" applyAlignment="1">
      <alignment horizontal="right" vertical="center" wrapText="1"/>
    </xf>
    <xf numFmtId="1" fontId="4" fillId="0" borderId="15" xfId="41" applyNumberFormat="1" applyFont="1" applyBorder="1" applyAlignment="1">
      <alignment horizontal="left" vertical="center" wrapText="1"/>
    </xf>
    <xf numFmtId="167" fontId="4" fillId="0" borderId="15" xfId="13" applyNumberFormat="1" applyFont="1" applyFill="1" applyBorder="1" applyAlignment="1">
      <alignment horizontal="center" vertical="center" wrapText="1"/>
    </xf>
    <xf numFmtId="167" fontId="4" fillId="0" borderId="15" xfId="13" applyNumberFormat="1" applyFont="1" applyFill="1" applyBorder="1" applyAlignment="1">
      <alignment horizontal="right" vertical="center" wrapText="1"/>
    </xf>
    <xf numFmtId="167" fontId="20" fillId="0" borderId="15" xfId="43" quotePrefix="1" applyNumberFormat="1" applyFont="1" applyFill="1" applyBorder="1" applyAlignment="1">
      <alignment horizontal="right" vertical="center" wrapText="1"/>
    </xf>
    <xf numFmtId="167" fontId="20" fillId="0" borderId="15" xfId="36" quotePrefix="1" applyNumberFormat="1" applyFont="1" applyFill="1" applyBorder="1" applyAlignment="1">
      <alignment horizontal="right" vertical="center" wrapText="1"/>
    </xf>
    <xf numFmtId="3" fontId="20" fillId="0" borderId="15" xfId="8" applyNumberFormat="1" applyFont="1" applyBorder="1" applyAlignment="1">
      <alignment vertical="center" wrapText="1"/>
    </xf>
    <xf numFmtId="164" fontId="20" fillId="0" borderId="15" xfId="37" applyFont="1" applyFill="1" applyBorder="1" applyAlignment="1">
      <alignment horizontal="right" vertical="center" wrapText="1"/>
    </xf>
    <xf numFmtId="164" fontId="20" fillId="0" borderId="15" xfId="37" applyFont="1" applyFill="1" applyBorder="1" applyAlignment="1">
      <alignment horizontal="right" vertical="center"/>
    </xf>
    <xf numFmtId="3" fontId="20" fillId="0" borderId="15" xfId="8" quotePrefix="1" applyNumberFormat="1" applyFont="1" applyBorder="1" applyAlignment="1">
      <alignment horizontal="right" vertical="center" wrapText="1"/>
    </xf>
    <xf numFmtId="167" fontId="20" fillId="0" borderId="15" xfId="15" applyNumberFormat="1" applyFont="1" applyFill="1" applyBorder="1" applyAlignment="1">
      <alignment horizontal="right" vertical="center" wrapText="1"/>
    </xf>
    <xf numFmtId="167" fontId="20" fillId="0" borderId="15" xfId="43" quotePrefix="1" applyNumberFormat="1" applyFont="1" applyFill="1" applyBorder="1" applyAlignment="1">
      <alignment horizontal="center" vertical="center" wrapText="1"/>
    </xf>
    <xf numFmtId="49" fontId="20" fillId="0" borderId="15" xfId="0" applyNumberFormat="1" applyFont="1" applyBorder="1" applyAlignment="1">
      <alignment horizontal="center" vertical="center" wrapText="1"/>
    </xf>
    <xf numFmtId="167" fontId="20" fillId="0" borderId="15" xfId="0" applyNumberFormat="1" applyFont="1" applyBorder="1" applyAlignment="1">
      <alignment horizontal="right" vertical="center" wrapText="1"/>
    </xf>
    <xf numFmtId="167" fontId="20" fillId="0" borderId="15" xfId="15" applyNumberFormat="1" applyFont="1" applyFill="1" applyBorder="1" applyAlignment="1">
      <alignment horizontal="right" vertical="center"/>
    </xf>
    <xf numFmtId="3" fontId="20" fillId="0" borderId="15" xfId="8" applyNumberFormat="1" applyFont="1" applyBorder="1" applyAlignment="1">
      <alignment horizontal="right" vertical="center" wrapText="1"/>
    </xf>
    <xf numFmtId="170" fontId="4" fillId="0" borderId="15" xfId="8" applyNumberFormat="1" applyFont="1" applyBorder="1" applyAlignment="1">
      <alignment horizontal="right" vertical="center"/>
    </xf>
    <xf numFmtId="167" fontId="4" fillId="0" borderId="15" xfId="43" quotePrefix="1" applyNumberFormat="1" applyFont="1" applyFill="1" applyBorder="1" applyAlignment="1">
      <alignment horizontal="right" vertical="center" wrapText="1"/>
    </xf>
    <xf numFmtId="167" fontId="4" fillId="0" borderId="15" xfId="43" quotePrefix="1" applyNumberFormat="1" applyFont="1" applyFill="1" applyBorder="1" applyAlignment="1">
      <alignment horizontal="center" vertical="center" wrapText="1"/>
    </xf>
    <xf numFmtId="170" fontId="20" fillId="0" borderId="15" xfId="8" applyNumberFormat="1" applyFont="1" applyBorder="1" applyAlignment="1">
      <alignment horizontal="right" vertical="center"/>
    </xf>
    <xf numFmtId="167" fontId="20" fillId="0" borderId="15" xfId="13" applyNumberFormat="1" applyFont="1" applyFill="1" applyBorder="1" applyAlignment="1">
      <alignment horizontal="right" vertical="center" wrapText="1"/>
    </xf>
    <xf numFmtId="3" fontId="20" fillId="0" borderId="15" xfId="15" applyNumberFormat="1" applyFont="1" applyFill="1" applyBorder="1" applyAlignment="1">
      <alignment horizontal="right" vertical="center" wrapText="1"/>
    </xf>
    <xf numFmtId="3" fontId="20" fillId="0" borderId="15" xfId="8" applyNumberFormat="1" applyFont="1" applyBorder="1" applyAlignment="1">
      <alignment horizontal="right" vertical="center"/>
    </xf>
    <xf numFmtId="3" fontId="20" fillId="0" borderId="15" xfId="43" quotePrefix="1" applyNumberFormat="1" applyFont="1" applyFill="1" applyBorder="1" applyAlignment="1">
      <alignment horizontal="right" vertical="center" wrapText="1"/>
    </xf>
    <xf numFmtId="3" fontId="4" fillId="0" borderId="15" xfId="8" applyNumberFormat="1" applyFont="1" applyBorder="1" applyAlignment="1">
      <alignment vertical="center" wrapText="1"/>
    </xf>
    <xf numFmtId="3" fontId="4" fillId="0" borderId="15" xfId="8" applyNumberFormat="1" applyFont="1" applyBorder="1" applyAlignment="1">
      <alignment horizontal="right" vertical="center" wrapText="1"/>
    </xf>
    <xf numFmtId="167" fontId="20" fillId="0" borderId="15" xfId="38" applyNumberFormat="1" applyFont="1" applyFill="1" applyBorder="1" applyAlignment="1">
      <alignment horizontal="right" vertical="center"/>
    </xf>
    <xf numFmtId="167" fontId="20" fillId="0" borderId="15" xfId="34" applyNumberFormat="1" applyFont="1" applyFill="1" applyBorder="1" applyAlignment="1">
      <alignment horizontal="right" vertical="center"/>
    </xf>
    <xf numFmtId="3" fontId="20" fillId="0" borderId="15" xfId="0" applyNumberFormat="1" applyFont="1" applyBorder="1" applyAlignment="1">
      <alignment horizontal="right" vertical="center"/>
    </xf>
    <xf numFmtId="1" fontId="20" fillId="0" borderId="13" xfId="41" applyNumberFormat="1" applyFont="1" applyBorder="1" applyAlignment="1">
      <alignment vertical="center" wrapText="1"/>
    </xf>
    <xf numFmtId="49" fontId="20" fillId="0" borderId="13" xfId="41" applyNumberFormat="1" applyFont="1" applyBorder="1" applyAlignment="1">
      <alignment horizontal="center" vertical="center" wrapText="1"/>
    </xf>
    <xf numFmtId="3" fontId="20" fillId="0" borderId="13" xfId="8" quotePrefix="1" applyNumberFormat="1" applyFont="1" applyBorder="1" applyAlignment="1">
      <alignment horizontal="center" vertical="center" wrapText="1"/>
    </xf>
    <xf numFmtId="167" fontId="20" fillId="0" borderId="13" xfId="43" quotePrefix="1" applyNumberFormat="1" applyFont="1" applyFill="1" applyBorder="1" applyAlignment="1">
      <alignment horizontal="right" vertical="center" wrapText="1"/>
    </xf>
    <xf numFmtId="3" fontId="20" fillId="0" borderId="13" xfId="8" applyNumberFormat="1" applyFont="1" applyBorder="1" applyAlignment="1">
      <alignment horizontal="right" vertical="center" wrapText="1"/>
    </xf>
    <xf numFmtId="3" fontId="20" fillId="0" borderId="13" xfId="0" applyNumberFormat="1" applyFont="1" applyBorder="1" applyAlignment="1">
      <alignment horizontal="right" vertical="center"/>
    </xf>
    <xf numFmtId="167" fontId="20" fillId="0" borderId="13" xfId="15" applyNumberFormat="1" applyFont="1" applyFill="1" applyBorder="1" applyAlignment="1">
      <alignment horizontal="right" vertical="center" wrapText="1"/>
    </xf>
    <xf numFmtId="167" fontId="20" fillId="0" borderId="13" xfId="43" quotePrefix="1" applyNumberFormat="1" applyFont="1" applyFill="1" applyBorder="1" applyAlignment="1">
      <alignment horizontal="center" vertical="center" wrapText="1"/>
    </xf>
    <xf numFmtId="3" fontId="20" fillId="0" borderId="13" xfId="8" applyNumberFormat="1" applyFont="1" applyBorder="1" applyAlignment="1">
      <alignment horizontal="center" vertical="center" wrapText="1"/>
    </xf>
    <xf numFmtId="0" fontId="20" fillId="0" borderId="16" xfId="0" applyFont="1" applyBorder="1" applyAlignment="1">
      <alignment vertical="center" wrapText="1"/>
    </xf>
    <xf numFmtId="49" fontId="20" fillId="0" borderId="16" xfId="0" applyNumberFormat="1" applyFont="1" applyBorder="1" applyAlignment="1">
      <alignment horizontal="center" vertical="center" wrapText="1"/>
    </xf>
    <xf numFmtId="0" fontId="20" fillId="0" borderId="0" xfId="0" applyFont="1" applyAlignment="1">
      <alignment vertical="center" wrapText="1"/>
    </xf>
    <xf numFmtId="49" fontId="20" fillId="0" borderId="0" xfId="0" applyNumberFormat="1" applyFont="1" applyAlignment="1">
      <alignment horizontal="center" vertical="center" wrapText="1"/>
    </xf>
    <xf numFmtId="1" fontId="20" fillId="0" borderId="0" xfId="8" applyNumberFormat="1" applyFont="1" applyAlignment="1">
      <alignment horizontal="left" vertical="center" wrapText="1"/>
    </xf>
    <xf numFmtId="49" fontId="20" fillId="0" borderId="0" xfId="8" applyNumberFormat="1" applyFont="1" applyAlignment="1">
      <alignment horizontal="center" vertical="center" wrapText="1"/>
    </xf>
    <xf numFmtId="0" fontId="54" fillId="0" borderId="0" xfId="0" applyFont="1" applyAlignment="1">
      <alignment vertical="center" wrapText="1"/>
    </xf>
    <xf numFmtId="0" fontId="55" fillId="0" borderId="0" xfId="0" applyFont="1" applyAlignment="1">
      <alignment vertical="center"/>
    </xf>
    <xf numFmtId="0" fontId="36" fillId="0" borderId="0" xfId="0" applyFont="1" applyAlignment="1">
      <alignment horizontal="center" vertical="center" wrapText="1"/>
    </xf>
    <xf numFmtId="167" fontId="20" fillId="0" borderId="2" xfId="1" applyNumberFormat="1" applyFont="1" applyFill="1" applyBorder="1" applyAlignment="1">
      <alignment horizontal="center" vertical="center" wrapText="1"/>
    </xf>
    <xf numFmtId="167" fontId="54" fillId="0" borderId="0" xfId="0" applyNumberFormat="1" applyFont="1" applyAlignment="1">
      <alignment vertical="center" wrapText="1"/>
    </xf>
    <xf numFmtId="0" fontId="44" fillId="0" borderId="0" xfId="0" applyFont="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1" applyNumberFormat="1" applyFont="1" applyFill="1" applyBorder="1" applyAlignment="1">
      <alignment horizontal="center" vertical="center"/>
    </xf>
    <xf numFmtId="0" fontId="4" fillId="0" borderId="2" xfId="0" applyFont="1" applyBorder="1" applyAlignment="1">
      <alignment vertical="center"/>
    </xf>
    <xf numFmtId="0" fontId="4" fillId="0" borderId="2" xfId="1" applyNumberFormat="1" applyFont="1" applyFill="1" applyBorder="1" applyAlignment="1">
      <alignment horizontal="center" vertical="center" wrapText="1"/>
    </xf>
    <xf numFmtId="167" fontId="4" fillId="0" borderId="2" xfId="1" applyNumberFormat="1" applyFont="1" applyFill="1" applyBorder="1" applyAlignment="1">
      <alignment vertical="center"/>
    </xf>
    <xf numFmtId="167" fontId="55" fillId="0" borderId="0" xfId="0" applyNumberFormat="1" applyFont="1" applyAlignment="1">
      <alignmen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4" xfId="1" applyNumberFormat="1" applyFont="1" applyFill="1" applyBorder="1" applyAlignment="1">
      <alignment horizontal="center" vertical="center"/>
    </xf>
    <xf numFmtId="0" fontId="4" fillId="0" borderId="14" xfId="0" applyFont="1" applyBorder="1" applyAlignment="1">
      <alignment vertical="center"/>
    </xf>
    <xf numFmtId="0" fontId="4" fillId="0" borderId="14" xfId="1" applyNumberFormat="1" applyFont="1" applyFill="1" applyBorder="1" applyAlignment="1">
      <alignment horizontal="center" vertical="center" wrapText="1"/>
    </xf>
    <xf numFmtId="167" fontId="4" fillId="0" borderId="14" xfId="1" applyNumberFormat="1" applyFont="1" applyFill="1" applyBorder="1" applyAlignment="1">
      <alignment vertical="center"/>
    </xf>
    <xf numFmtId="167" fontId="4" fillId="0" borderId="7" xfId="1" applyNumberFormat="1" applyFont="1" applyFill="1" applyBorder="1" applyAlignment="1">
      <alignment vertical="center"/>
    </xf>
    <xf numFmtId="0" fontId="20" fillId="0" borderId="15" xfId="0" applyFont="1" applyBorder="1" applyAlignment="1">
      <alignment horizontal="center" vertical="center"/>
    </xf>
    <xf numFmtId="0" fontId="20" fillId="0" borderId="15" xfId="0" applyFont="1" applyBorder="1" applyAlignment="1">
      <alignment vertical="center"/>
    </xf>
    <xf numFmtId="167" fontId="20" fillId="0" borderId="15" xfId="1" applyNumberFormat="1" applyFont="1" applyFill="1" applyBorder="1" applyAlignment="1">
      <alignment vertical="center" wrapText="1"/>
    </xf>
    <xf numFmtId="49" fontId="20" fillId="0" borderId="15" xfId="1" applyNumberFormat="1" applyFont="1" applyFill="1" applyBorder="1" applyAlignment="1">
      <alignment horizontal="center" vertical="center" wrapText="1"/>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5" xfId="1" applyNumberFormat="1" applyFont="1" applyFill="1" applyBorder="1" applyAlignment="1">
      <alignment horizontal="center" vertical="center"/>
    </xf>
    <xf numFmtId="0" fontId="4" fillId="0" borderId="15" xfId="0" applyFont="1" applyBorder="1" applyAlignment="1">
      <alignment vertical="center"/>
    </xf>
    <xf numFmtId="0" fontId="4" fillId="0" borderId="15" xfId="1" applyNumberFormat="1" applyFont="1" applyFill="1" applyBorder="1" applyAlignment="1">
      <alignment horizontal="center" vertical="center" wrapText="1"/>
    </xf>
    <xf numFmtId="167" fontId="4" fillId="0" borderId="15" xfId="1" applyNumberFormat="1" applyFont="1" applyFill="1" applyBorder="1" applyAlignment="1">
      <alignment vertical="center"/>
    </xf>
    <xf numFmtId="167" fontId="4" fillId="0" borderId="15" xfId="0" applyNumberFormat="1" applyFont="1" applyBorder="1" applyAlignment="1">
      <alignment vertical="center"/>
    </xf>
    <xf numFmtId="0" fontId="4" fillId="0" borderId="15" xfId="0" applyFont="1" applyBorder="1" applyAlignment="1">
      <alignment horizontal="left" vertical="center" wrapText="1"/>
    </xf>
    <xf numFmtId="167" fontId="4" fillId="0" borderId="21" xfId="1" applyNumberFormat="1" applyFont="1" applyFill="1" applyBorder="1" applyAlignment="1">
      <alignment vertical="center"/>
    </xf>
    <xf numFmtId="0" fontId="48" fillId="0" borderId="15" xfId="0" applyFont="1" applyBorder="1" applyAlignment="1">
      <alignment horizontal="center" vertical="center"/>
    </xf>
    <xf numFmtId="0" fontId="48" fillId="0" borderId="15" xfId="0" applyFont="1" applyBorder="1" applyAlignment="1">
      <alignment vertical="center" wrapText="1"/>
    </xf>
    <xf numFmtId="0" fontId="48" fillId="0" borderId="15" xfId="1" applyNumberFormat="1" applyFont="1" applyFill="1" applyBorder="1" applyAlignment="1">
      <alignment horizontal="center" vertical="center"/>
    </xf>
    <xf numFmtId="0" fontId="48" fillId="0" borderId="15" xfId="0" applyFont="1" applyBorder="1" applyAlignment="1">
      <alignment vertical="center"/>
    </xf>
    <xf numFmtId="0" fontId="48" fillId="0" borderId="15" xfId="1" applyNumberFormat="1" applyFont="1" applyFill="1" applyBorder="1" applyAlignment="1">
      <alignment horizontal="center" vertical="center" wrapText="1"/>
    </xf>
    <xf numFmtId="167" fontId="48" fillId="0" borderId="15" xfId="1" applyNumberFormat="1" applyFont="1" applyFill="1" applyBorder="1" applyAlignment="1">
      <alignment vertical="center"/>
    </xf>
    <xf numFmtId="49" fontId="48" fillId="0" borderId="15" xfId="1" applyNumberFormat="1" applyFont="1" applyFill="1" applyBorder="1" applyAlignment="1">
      <alignment horizontal="center" vertical="center"/>
    </xf>
    <xf numFmtId="0" fontId="48" fillId="0" borderId="15" xfId="0" applyFont="1" applyBorder="1" applyAlignment="1">
      <alignment horizontal="center" vertical="center" wrapText="1"/>
    </xf>
    <xf numFmtId="167" fontId="48" fillId="0" borderId="15" xfId="1" applyNumberFormat="1" applyFont="1" applyFill="1" applyBorder="1" applyAlignment="1">
      <alignment horizontal="center" vertical="center"/>
    </xf>
    <xf numFmtId="0" fontId="56" fillId="0" borderId="0" xfId="0" applyFont="1" applyAlignment="1">
      <alignment vertical="center" wrapText="1"/>
    </xf>
    <xf numFmtId="0" fontId="57" fillId="0" borderId="0" xfId="0" applyFont="1" applyAlignment="1">
      <alignment vertical="center"/>
    </xf>
    <xf numFmtId="0" fontId="58" fillId="0" borderId="0" xfId="0" applyFont="1"/>
    <xf numFmtId="0" fontId="4" fillId="0" borderId="15" xfId="0" applyFont="1" applyBorder="1" applyAlignment="1">
      <alignment vertical="center" wrapText="1"/>
    </xf>
    <xf numFmtId="0" fontId="41" fillId="0" borderId="15" xfId="0" applyFont="1" applyBorder="1" applyAlignment="1">
      <alignment horizontal="center" vertical="center" wrapText="1"/>
    </xf>
    <xf numFmtId="0" fontId="41" fillId="0" borderId="15" xfId="0" applyFont="1" applyBorder="1" applyAlignment="1">
      <alignment vertical="center" wrapText="1"/>
    </xf>
    <xf numFmtId="0" fontId="41" fillId="0" borderId="15" xfId="0" applyFont="1" applyBorder="1" applyAlignment="1">
      <alignment horizontal="center" vertical="center"/>
    </xf>
    <xf numFmtId="0" fontId="41" fillId="0" borderId="15" xfId="0" applyFont="1" applyBorder="1" applyAlignment="1">
      <alignment vertical="center"/>
    </xf>
    <xf numFmtId="167" fontId="41" fillId="0" borderId="15" xfId="1" applyNumberFormat="1" applyFont="1" applyFill="1" applyBorder="1" applyAlignment="1">
      <alignment vertical="center" wrapText="1"/>
    </xf>
    <xf numFmtId="49" fontId="41" fillId="0" borderId="15" xfId="1" applyNumberFormat="1" applyFont="1" applyFill="1" applyBorder="1" applyAlignment="1">
      <alignment horizontal="center" vertical="center" wrapText="1"/>
    </xf>
    <xf numFmtId="167" fontId="41" fillId="0" borderId="15" xfId="1" applyNumberFormat="1" applyFont="1" applyFill="1" applyBorder="1" applyAlignment="1">
      <alignment horizontal="center" vertical="center" wrapText="1"/>
    </xf>
    <xf numFmtId="167" fontId="54" fillId="0" borderId="0" xfId="0" applyNumberFormat="1" applyFont="1" applyAlignment="1">
      <alignment vertical="center"/>
    </xf>
    <xf numFmtId="0" fontId="54" fillId="0" borderId="0" xfId="0" applyFont="1" applyAlignment="1">
      <alignment vertical="center"/>
    </xf>
    <xf numFmtId="0" fontId="59" fillId="0" borderId="0" xfId="0" applyFont="1"/>
    <xf numFmtId="167" fontId="4" fillId="0" borderId="15" xfId="1" applyNumberFormat="1" applyFont="1" applyFill="1" applyBorder="1" applyAlignment="1">
      <alignment horizontal="center" vertical="center" wrapText="1"/>
    </xf>
    <xf numFmtId="167" fontId="4" fillId="0" borderId="15" xfId="1" applyNumberFormat="1" applyFont="1" applyFill="1" applyBorder="1" applyAlignment="1">
      <alignment vertical="center" wrapText="1"/>
    </xf>
    <xf numFmtId="0" fontId="60" fillId="0" borderId="0" xfId="0" applyFont="1" applyAlignment="1">
      <alignment vertical="center" wrapText="1"/>
    </xf>
    <xf numFmtId="0" fontId="61" fillId="0" borderId="0" xfId="0" applyFont="1" applyAlignment="1">
      <alignment vertical="center"/>
    </xf>
    <xf numFmtId="0" fontId="44" fillId="0" borderId="16" xfId="0" applyFont="1" applyBorder="1" applyAlignment="1">
      <alignment horizontal="center"/>
    </xf>
    <xf numFmtId="49" fontId="44" fillId="0" borderId="16" xfId="0" applyNumberFormat="1" applyFont="1" applyBorder="1" applyAlignment="1">
      <alignment horizontal="center"/>
    </xf>
    <xf numFmtId="167" fontId="44" fillId="0" borderId="16" xfId="1" applyNumberFormat="1" applyFont="1" applyFill="1" applyBorder="1"/>
    <xf numFmtId="0" fontId="20" fillId="0" borderId="16" xfId="0" applyFont="1" applyBorder="1" applyAlignment="1">
      <alignment vertical="center"/>
    </xf>
    <xf numFmtId="0" fontId="5" fillId="0" borderId="0" xfId="0" applyFont="1"/>
    <xf numFmtId="0" fontId="44" fillId="0" borderId="0" xfId="0" applyFont="1" applyAlignment="1">
      <alignment horizontal="center"/>
    </xf>
    <xf numFmtId="49" fontId="44" fillId="0" borderId="0" xfId="0" applyNumberFormat="1" applyFont="1" applyAlignment="1">
      <alignment horizontal="center"/>
    </xf>
    <xf numFmtId="167" fontId="44" fillId="0" borderId="0" xfId="1" applyNumberFormat="1" applyFont="1" applyFill="1"/>
    <xf numFmtId="0" fontId="20" fillId="0" borderId="0" xfId="0" applyFont="1" applyAlignment="1">
      <alignment vertical="center"/>
    </xf>
    <xf numFmtId="0" fontId="4" fillId="0" borderId="0" xfId="0" applyFont="1" applyAlignment="1">
      <alignment horizontal="center" vertical="center"/>
    </xf>
    <xf numFmtId="1" fontId="53" fillId="0" borderId="0" xfId="8" applyNumberFormat="1" applyFont="1" applyAlignment="1">
      <alignment vertical="center"/>
    </xf>
    <xf numFmtId="3" fontId="20" fillId="0" borderId="0" xfId="8" applyNumberFormat="1" applyFont="1" applyAlignment="1">
      <alignment horizontal="center" vertical="center"/>
    </xf>
    <xf numFmtId="3" fontId="20" fillId="0" borderId="0" xfId="8" applyNumberFormat="1" applyFont="1" applyAlignment="1">
      <alignment vertical="center"/>
    </xf>
    <xf numFmtId="49" fontId="4" fillId="0" borderId="15" xfId="8" applyNumberFormat="1" applyFont="1" applyBorder="1" applyAlignment="1">
      <alignment horizontal="left" vertical="center" wrapText="1"/>
    </xf>
    <xf numFmtId="3" fontId="48" fillId="0" borderId="0" xfId="8" applyNumberFormat="1" applyFont="1" applyAlignment="1">
      <alignment vertical="center"/>
    </xf>
    <xf numFmtId="49" fontId="29" fillId="0" borderId="15" xfId="8" applyNumberFormat="1" applyFont="1" applyBorder="1" applyAlignment="1">
      <alignment horizontal="left" vertical="center" wrapText="1"/>
    </xf>
    <xf numFmtId="3" fontId="29" fillId="0" borderId="0" xfId="8" applyNumberFormat="1" applyFont="1" applyAlignment="1">
      <alignment vertical="center"/>
    </xf>
    <xf numFmtId="49" fontId="20" fillId="0" borderId="15" xfId="8" applyNumberFormat="1" applyFont="1" applyBorder="1" applyAlignment="1">
      <alignment horizontal="left" vertical="center" wrapText="1"/>
    </xf>
    <xf numFmtId="3" fontId="4" fillId="0" borderId="0" xfId="8" applyNumberFormat="1" applyFont="1" applyAlignment="1">
      <alignment vertical="center"/>
    </xf>
    <xf numFmtId="1" fontId="38" fillId="0" borderId="1" xfId="8" applyNumberFormat="1" applyFont="1" applyBorder="1" applyAlignment="1">
      <alignment vertical="center"/>
    </xf>
    <xf numFmtId="3" fontId="4" fillId="0" borderId="2" xfId="1" applyNumberFormat="1" applyFont="1" applyFill="1" applyBorder="1" applyAlignment="1">
      <alignment horizontal="right" vertical="center" wrapText="1"/>
    </xf>
    <xf numFmtId="3" fontId="4" fillId="0" borderId="2" xfId="1" applyNumberFormat="1" applyFont="1" applyFill="1" applyBorder="1" applyAlignment="1">
      <alignment horizontal="center" vertical="center" wrapText="1"/>
    </xf>
    <xf numFmtId="3" fontId="4" fillId="0" borderId="14" xfId="1" applyNumberFormat="1" applyFont="1" applyFill="1" applyBorder="1" applyAlignment="1">
      <alignment horizontal="right" vertical="center" wrapText="1"/>
    </xf>
    <xf numFmtId="3" fontId="4" fillId="0" borderId="9" xfId="1" applyNumberFormat="1" applyFont="1" applyFill="1" applyBorder="1" applyAlignment="1">
      <alignment horizontal="center" vertical="center" wrapText="1"/>
    </xf>
    <xf numFmtId="3" fontId="4" fillId="0" borderId="15" xfId="1" applyNumberFormat="1" applyFont="1" applyFill="1" applyBorder="1" applyAlignment="1">
      <alignment horizontal="right" vertical="center" wrapText="1"/>
    </xf>
    <xf numFmtId="3" fontId="4" fillId="0" borderId="21" xfId="1" applyNumberFormat="1" applyFont="1" applyFill="1" applyBorder="1" applyAlignment="1">
      <alignment horizontal="center" vertical="center" wrapText="1"/>
    </xf>
    <xf numFmtId="3" fontId="40" fillId="0" borderId="0" xfId="8" applyNumberFormat="1" applyFont="1" applyAlignment="1">
      <alignment horizontal="left" vertical="center"/>
    </xf>
    <xf numFmtId="49" fontId="20" fillId="0" borderId="15" xfId="32" applyNumberFormat="1" applyFont="1" applyBorder="1" applyAlignment="1">
      <alignment horizontal="justify" vertical="center" wrapText="1"/>
    </xf>
    <xf numFmtId="9" fontId="20" fillId="0" borderId="15" xfId="44" applyFont="1" applyFill="1" applyBorder="1" applyAlignment="1">
      <alignment horizontal="center" vertical="center" wrapText="1"/>
    </xf>
    <xf numFmtId="3" fontId="20" fillId="0" borderId="15" xfId="1" applyNumberFormat="1" applyFont="1" applyFill="1" applyBorder="1" applyAlignment="1">
      <alignment horizontal="right" vertical="center" wrapText="1"/>
    </xf>
    <xf numFmtId="3" fontId="20" fillId="0" borderId="15" xfId="1" applyNumberFormat="1" applyFont="1" applyFill="1" applyBorder="1" applyAlignment="1">
      <alignment horizontal="center" vertical="center" wrapText="1"/>
    </xf>
    <xf numFmtId="1" fontId="40" fillId="0" borderId="0" xfId="8" applyNumberFormat="1" applyFont="1" applyAlignment="1">
      <alignment vertical="center"/>
    </xf>
    <xf numFmtId="167" fontId="20" fillId="0" borderId="0" xfId="1" applyNumberFormat="1" applyFont="1" applyAlignment="1">
      <alignment vertical="center"/>
    </xf>
    <xf numFmtId="1" fontId="20" fillId="0" borderId="15" xfId="8" applyNumberFormat="1" applyFont="1" applyBorder="1" applyAlignment="1">
      <alignment horizontal="justify" vertical="center" wrapText="1"/>
    </xf>
    <xf numFmtId="1" fontId="4" fillId="0" borderId="15" xfId="8" applyNumberFormat="1" applyFont="1" applyBorder="1" applyAlignment="1">
      <alignment horizontal="justify" vertical="center" wrapText="1"/>
    </xf>
    <xf numFmtId="9" fontId="4" fillId="0" borderId="15" xfId="44" applyFont="1" applyFill="1" applyBorder="1" applyAlignment="1">
      <alignment horizontal="center" vertical="center" wrapText="1"/>
    </xf>
    <xf numFmtId="3" fontId="4" fillId="0" borderId="13" xfId="1" applyNumberFormat="1" applyFont="1" applyFill="1" applyBorder="1" applyAlignment="1">
      <alignment horizontal="center" vertical="center" wrapText="1"/>
    </xf>
    <xf numFmtId="3" fontId="4" fillId="0" borderId="16" xfId="8" quotePrefix="1" applyNumberFormat="1" applyFont="1" applyBorder="1" applyAlignment="1">
      <alignment horizontal="center" vertical="center" wrapText="1"/>
    </xf>
    <xf numFmtId="3" fontId="4" fillId="0" borderId="16" xfId="8" applyNumberFormat="1" applyFont="1" applyBorder="1" applyAlignment="1">
      <alignment horizontal="center" vertical="center" wrapText="1"/>
    </xf>
    <xf numFmtId="1" fontId="4" fillId="0" borderId="0" xfId="8" applyNumberFormat="1" applyFont="1" applyAlignment="1">
      <alignment vertical="center" wrapText="1"/>
    </xf>
    <xf numFmtId="3" fontId="12" fillId="2" borderId="0" xfId="18" applyNumberFormat="1" applyFont="1" applyFill="1" applyAlignment="1">
      <alignment vertical="center" wrapText="1"/>
    </xf>
    <xf numFmtId="0" fontId="16" fillId="2" borderId="2" xfId="0" applyFont="1" applyFill="1" applyBorder="1"/>
    <xf numFmtId="167" fontId="7" fillId="0" borderId="0" xfId="1" applyNumberFormat="1" applyFont="1" applyFill="1" applyAlignment="1">
      <alignment horizontal="center" vertical="center" wrapText="1"/>
    </xf>
    <xf numFmtId="3" fontId="17" fillId="0" borderId="0" xfId="18" applyNumberFormat="1" applyFont="1" applyAlignment="1">
      <alignment horizontal="center" vertical="center" wrapText="1"/>
    </xf>
    <xf numFmtId="3" fontId="6" fillId="0" borderId="0" xfId="0" applyNumberFormat="1" applyFont="1" applyAlignment="1">
      <alignment horizontal="center" vertical="center" wrapText="1"/>
    </xf>
    <xf numFmtId="3" fontId="8" fillId="0" borderId="1" xfId="0" applyNumberFormat="1" applyFont="1" applyBorder="1" applyAlignment="1">
      <alignment horizontal="right" vertical="center" wrapText="1"/>
    </xf>
    <xf numFmtId="3" fontId="7"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3" fontId="7" fillId="0" borderId="5"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3" fontId="7" fillId="0" borderId="2" xfId="18" applyNumberFormat="1" applyFont="1" applyBorder="1" applyAlignment="1">
      <alignment horizontal="center" vertical="center" wrapText="1"/>
    </xf>
    <xf numFmtId="0" fontId="17" fillId="2" borderId="0" xfId="18" applyFont="1" applyFill="1" applyAlignment="1">
      <alignment horizontal="right"/>
    </xf>
    <xf numFmtId="0" fontId="17" fillId="2" borderId="0" xfId="18" applyFont="1" applyFill="1" applyAlignment="1">
      <alignment horizontal="center" vertical="center" wrapText="1"/>
    </xf>
    <xf numFmtId="0" fontId="17" fillId="2" borderId="0" xfId="18" applyFont="1" applyFill="1" applyAlignment="1">
      <alignment horizontal="center" vertical="center"/>
    </xf>
    <xf numFmtId="3" fontId="6" fillId="2" borderId="0" xfId="18" applyNumberFormat="1" applyFont="1" applyFill="1" applyAlignment="1">
      <alignment horizontal="center" vertical="center" wrapText="1"/>
    </xf>
    <xf numFmtId="0" fontId="6" fillId="2" borderId="0" xfId="18" applyFont="1" applyFill="1" applyAlignment="1">
      <alignment horizontal="center" vertical="center" wrapText="1"/>
    </xf>
    <xf numFmtId="0" fontId="8" fillId="2" borderId="0" xfId="18" applyFont="1" applyFill="1" applyAlignment="1">
      <alignment horizontal="right" wrapText="1"/>
    </xf>
    <xf numFmtId="0" fontId="13" fillId="2" borderId="2" xfId="18" applyFont="1" applyFill="1" applyBorder="1" applyAlignment="1">
      <alignment horizontal="center" vertical="center" wrapText="1"/>
    </xf>
    <xf numFmtId="3" fontId="4" fillId="2" borderId="0" xfId="0" applyNumberFormat="1" applyFont="1" applyFill="1" applyAlignment="1">
      <alignment horizontal="center" vertical="center" wrapText="1"/>
    </xf>
    <xf numFmtId="3" fontId="6" fillId="2" borderId="0" xfId="0" applyNumberFormat="1" applyFont="1" applyFill="1" applyAlignment="1">
      <alignment horizontal="center" vertical="center" wrapText="1"/>
    </xf>
    <xf numFmtId="3" fontId="8" fillId="2" borderId="0" xfId="0" applyNumberFormat="1" applyFont="1" applyFill="1" applyAlignment="1">
      <alignment horizontal="right" vertical="center" wrapText="1"/>
    </xf>
    <xf numFmtId="3" fontId="7"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3" fontId="7" fillId="2" borderId="0" xfId="0" applyNumberFormat="1" applyFont="1" applyFill="1" applyAlignment="1">
      <alignment horizontal="center" vertical="center" wrapText="1"/>
    </xf>
    <xf numFmtId="0" fontId="13" fillId="0" borderId="0" xfId="0" applyFont="1" applyAlignment="1">
      <alignment horizontal="right" wrapText="1"/>
    </xf>
    <xf numFmtId="0" fontId="13" fillId="0" borderId="2" xfId="0" applyFont="1" applyBorder="1" applyAlignment="1">
      <alignment horizontal="center" vertical="center" wrapText="1"/>
    </xf>
    <xf numFmtId="49" fontId="13" fillId="0" borderId="2"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4" fillId="0" borderId="2" xfId="0" applyFont="1" applyBorder="1" applyAlignment="1">
      <alignment horizontal="center" vertical="center" wrapText="1"/>
    </xf>
    <xf numFmtId="3" fontId="4" fillId="0" borderId="0" xfId="0" applyNumberFormat="1" applyFont="1" applyAlignment="1">
      <alignment horizontal="center"/>
    </xf>
    <xf numFmtId="0" fontId="8" fillId="0" borderId="0" xfId="0" applyFont="1" applyAlignment="1">
      <alignment horizontal="right"/>
    </xf>
    <xf numFmtId="0" fontId="4" fillId="0" borderId="0" xfId="0" applyFont="1" applyAlignment="1">
      <alignment horizontal="center"/>
    </xf>
    <xf numFmtId="167" fontId="19" fillId="2" borderId="0" xfId="1" applyNumberFormat="1" applyFont="1" applyFill="1" applyAlignment="1">
      <alignment horizontal="center" vertical="center" wrapText="1"/>
    </xf>
    <xf numFmtId="167" fontId="17" fillId="2" borderId="0" xfId="1" applyNumberFormat="1" applyFont="1" applyFill="1" applyAlignment="1">
      <alignment horizontal="center" vertical="center" wrapText="1"/>
    </xf>
    <xf numFmtId="167" fontId="6" fillId="2" borderId="0" xfId="1" applyNumberFormat="1" applyFont="1" applyFill="1" applyBorder="1" applyAlignment="1">
      <alignment horizontal="center" vertical="center" wrapText="1"/>
    </xf>
    <xf numFmtId="167" fontId="11" fillId="2" borderId="1" xfId="1" applyNumberFormat="1" applyFont="1" applyFill="1" applyBorder="1" applyAlignment="1">
      <alignment horizontal="center" vertical="center" wrapText="1"/>
    </xf>
    <xf numFmtId="167" fontId="19" fillId="2" borderId="0" xfId="1" applyNumberFormat="1" applyFont="1" applyFill="1" applyBorder="1" applyAlignment="1">
      <alignment horizontal="right" vertical="center" wrapText="1"/>
    </xf>
    <xf numFmtId="167" fontId="7" fillId="2" borderId="0" xfId="1" applyNumberFormat="1" applyFont="1" applyFill="1" applyAlignment="1">
      <alignment horizontal="center" vertical="center" wrapText="1"/>
    </xf>
    <xf numFmtId="0" fontId="7" fillId="2" borderId="0" xfId="0" applyFont="1" applyFill="1" applyAlignment="1">
      <alignment horizontal="center" vertical="center" wrapText="1"/>
    </xf>
    <xf numFmtId="167" fontId="7" fillId="2" borderId="2" xfId="1"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167" fontId="17" fillId="2" borderId="0" xfId="1" applyNumberFormat="1" applyFont="1" applyFill="1" applyBorder="1" applyAlignment="1">
      <alignment horizontal="center" vertical="center" wrapText="1"/>
    </xf>
    <xf numFmtId="167" fontId="8" fillId="2" borderId="1"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3" fontId="7" fillId="0" borderId="0" xfId="0" applyNumberFormat="1" applyFont="1" applyAlignment="1">
      <alignment horizontal="right" vertical="center"/>
    </xf>
    <xf numFmtId="3" fontId="17" fillId="0" borderId="0" xfId="0" applyNumberFormat="1" applyFont="1" applyAlignment="1">
      <alignment horizontal="center" vertical="center"/>
    </xf>
    <xf numFmtId="3" fontId="6" fillId="0" borderId="0" xfId="0" applyNumberFormat="1" applyFont="1" applyAlignment="1">
      <alignment horizontal="center" vertical="center"/>
    </xf>
    <xf numFmtId="3" fontId="13" fillId="0" borderId="2" xfId="0" applyNumberFormat="1" applyFont="1" applyBorder="1" applyAlignment="1">
      <alignment horizontal="center" vertical="center"/>
    </xf>
    <xf numFmtId="3" fontId="8" fillId="0" borderId="1" xfId="0" applyNumberFormat="1" applyFont="1" applyBorder="1" applyAlignment="1">
      <alignment horizontal="right" vertical="center"/>
    </xf>
    <xf numFmtId="3" fontId="7" fillId="0" borderId="0" xfId="0" applyNumberFormat="1" applyFont="1" applyAlignment="1">
      <alignment horizontal="center" vertical="center"/>
    </xf>
    <xf numFmtId="3" fontId="7" fillId="0" borderId="2" xfId="0" applyNumberFormat="1" applyFont="1" applyBorder="1" applyAlignment="1">
      <alignment horizontal="center" vertical="center"/>
    </xf>
    <xf numFmtId="3" fontId="7" fillId="0" borderId="2" xfId="6" applyFont="1" applyBorder="1" applyAlignment="1">
      <alignment horizontal="center" vertical="center" wrapText="1"/>
    </xf>
    <xf numFmtId="3" fontId="29" fillId="0" borderId="0" xfId="0" applyNumberFormat="1" applyFont="1" applyAlignment="1">
      <alignment horizontal="center" vertical="center" wrapText="1"/>
    </xf>
    <xf numFmtId="3" fontId="11" fillId="0" borderId="1" xfId="0" applyNumberFormat="1" applyFont="1" applyBorder="1" applyAlignment="1">
      <alignment horizontal="center" vertical="center" wrapText="1"/>
    </xf>
    <xf numFmtId="3" fontId="13" fillId="0" borderId="0" xfId="0" applyNumberFormat="1" applyFont="1" applyAlignment="1">
      <alignment horizontal="center" vertical="center" wrapText="1"/>
    </xf>
    <xf numFmtId="0" fontId="7" fillId="2" borderId="0" xfId="0" applyFont="1" applyFill="1" applyAlignment="1">
      <alignment horizontal="center"/>
    </xf>
    <xf numFmtId="3" fontId="8" fillId="2" borderId="0" xfId="0" applyNumberFormat="1" applyFont="1" applyFill="1" applyAlignment="1">
      <alignment horizontal="center" vertical="center" wrapText="1"/>
    </xf>
    <xf numFmtId="49" fontId="7" fillId="2" borderId="2" xfId="0" applyNumberFormat="1" applyFont="1" applyFill="1" applyBorder="1" applyAlignment="1">
      <alignment horizontal="center" vertical="center" wrapText="1"/>
    </xf>
    <xf numFmtId="169" fontId="7" fillId="2" borderId="2" xfId="1" applyNumberFormat="1" applyFont="1" applyFill="1" applyBorder="1" applyAlignment="1">
      <alignment horizontal="center" vertical="center" wrapText="1"/>
    </xf>
    <xf numFmtId="169" fontId="8" fillId="2" borderId="1" xfId="1" applyNumberFormat="1" applyFont="1" applyFill="1" applyBorder="1" applyAlignment="1">
      <alignment horizontal="center" vertical="center" wrapText="1"/>
    </xf>
    <xf numFmtId="3" fontId="29" fillId="0" borderId="10" xfId="8" applyNumberFormat="1" applyFont="1" applyBorder="1" applyAlignment="1">
      <alignment horizontal="center" vertical="center" wrapText="1"/>
    </xf>
    <xf numFmtId="3" fontId="29" fillId="0" borderId="12" xfId="8" applyNumberFormat="1" applyFont="1" applyBorder="1" applyAlignment="1">
      <alignment horizontal="center" vertical="center" wrapText="1"/>
    </xf>
    <xf numFmtId="3" fontId="20" fillId="0" borderId="7" xfId="8" applyNumberFormat="1" applyFont="1" applyBorder="1" applyAlignment="1">
      <alignment horizontal="center" vertical="center" wrapText="1"/>
    </xf>
    <xf numFmtId="3" fontId="20" fillId="0" borderId="11" xfId="8" applyNumberFormat="1" applyFont="1" applyBorder="1" applyAlignment="1">
      <alignment horizontal="center" vertical="center" wrapText="1"/>
    </xf>
    <xf numFmtId="0" fontId="4" fillId="0" borderId="0" xfId="9" applyFont="1" applyAlignment="1">
      <alignment horizontal="center" vertical="center" wrapText="1"/>
    </xf>
    <xf numFmtId="3" fontId="29" fillId="0" borderId="2" xfId="8" applyNumberFormat="1" applyFont="1" applyBorder="1" applyAlignment="1">
      <alignment horizontal="center" vertical="center" wrapText="1"/>
    </xf>
    <xf numFmtId="3" fontId="20" fillId="0" borderId="2" xfId="8" applyNumberFormat="1" applyFont="1" applyBorder="1" applyAlignment="1">
      <alignment horizontal="center" vertical="center" wrapText="1"/>
    </xf>
    <xf numFmtId="167" fontId="20" fillId="0" borderId="2" xfId="1" applyNumberFormat="1" applyFont="1" applyBorder="1" applyAlignment="1">
      <alignment horizontal="center" vertical="center" wrapText="1"/>
    </xf>
    <xf numFmtId="0" fontId="20" fillId="0" borderId="2" xfId="11" applyFont="1" applyBorder="1" applyAlignment="1">
      <alignment horizontal="center" vertical="center" wrapText="1"/>
    </xf>
    <xf numFmtId="3" fontId="20" fillId="0" borderId="5" xfId="8" applyNumberFormat="1" applyFont="1" applyBorder="1" applyAlignment="1">
      <alignment horizontal="center" vertical="center" wrapText="1"/>
    </xf>
    <xf numFmtId="3" fontId="20" fillId="0" borderId="6" xfId="8" applyNumberFormat="1" applyFont="1" applyBorder="1" applyAlignment="1">
      <alignment horizontal="center" vertical="center" wrapText="1"/>
    </xf>
    <xf numFmtId="3" fontId="20" fillId="0" borderId="9" xfId="8" applyNumberFormat="1" applyFont="1" applyBorder="1" applyAlignment="1">
      <alignment horizontal="center" vertical="center" wrapText="1"/>
    </xf>
    <xf numFmtId="3" fontId="20" fillId="0" borderId="8" xfId="8" applyNumberFormat="1" applyFont="1" applyBorder="1" applyAlignment="1">
      <alignment horizontal="center" vertical="center" wrapText="1"/>
    </xf>
    <xf numFmtId="49" fontId="20" fillId="0" borderId="7" xfId="8" applyNumberFormat="1" applyFont="1" applyBorder="1" applyAlignment="1">
      <alignment horizontal="center" vertical="center" wrapText="1"/>
    </xf>
    <xf numFmtId="49" fontId="20" fillId="0" borderId="9" xfId="8" applyNumberFormat="1" applyFont="1" applyBorder="1" applyAlignment="1">
      <alignment horizontal="center" vertical="center" wrapText="1"/>
    </xf>
    <xf numFmtId="49" fontId="20" fillId="0" borderId="11" xfId="8" applyNumberFormat="1" applyFont="1" applyBorder="1" applyAlignment="1">
      <alignment horizontal="center" vertical="center" wrapText="1"/>
    </xf>
    <xf numFmtId="0" fontId="39" fillId="0" borderId="2" xfId="11" applyFont="1" applyBorder="1" applyAlignment="1">
      <alignment horizontal="center" vertical="center" wrapText="1"/>
    </xf>
    <xf numFmtId="1" fontId="36" fillId="0" borderId="0" xfId="9" applyNumberFormat="1" applyFont="1" applyAlignment="1">
      <alignment horizontal="center" vertical="center" wrapText="1"/>
    </xf>
    <xf numFmtId="1" fontId="38" fillId="0" borderId="0" xfId="9" applyNumberFormat="1" applyFont="1" applyAlignment="1">
      <alignment horizontal="center" vertical="center" wrapText="1"/>
    </xf>
    <xf numFmtId="0" fontId="38" fillId="0" borderId="0" xfId="9" applyFont="1" applyAlignment="1">
      <alignment horizontal="center" vertical="center" wrapText="1"/>
    </xf>
    <xf numFmtId="1" fontId="38" fillId="0" borderId="0" xfId="9" applyNumberFormat="1" applyFont="1" applyAlignment="1">
      <alignment horizontal="right" vertical="center"/>
    </xf>
    <xf numFmtId="49" fontId="20" fillId="0" borderId="2" xfId="8" applyNumberFormat="1" applyFont="1" applyBorder="1" applyAlignment="1">
      <alignment horizontal="center" vertical="center" wrapText="1"/>
    </xf>
    <xf numFmtId="0" fontId="4" fillId="0" borderId="0" xfId="0" applyFont="1" applyAlignment="1">
      <alignment horizontal="center" wrapText="1"/>
    </xf>
    <xf numFmtId="0" fontId="47" fillId="0" borderId="0" xfId="0" applyFont="1" applyAlignment="1">
      <alignment horizontal="center" wrapText="1"/>
    </xf>
    <xf numFmtId="0" fontId="46" fillId="0" borderId="0" xfId="0" applyFont="1" applyAlignment="1">
      <alignment horizontal="center" vertical="center"/>
    </xf>
    <xf numFmtId="1" fontId="36" fillId="0" borderId="0" xfId="8" applyNumberFormat="1" applyFont="1" applyAlignment="1">
      <alignment horizontal="center" vertical="center"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1" fontId="38" fillId="0" borderId="1" xfId="8" applyNumberFormat="1" applyFont="1" applyBorder="1" applyAlignment="1">
      <alignment horizontal="right" vertical="center"/>
    </xf>
    <xf numFmtId="3" fontId="20" fillId="0" borderId="2" xfId="8" applyNumberFormat="1" applyFont="1" applyBorder="1" applyAlignment="1">
      <alignment horizontal="center" vertical="center"/>
    </xf>
    <xf numFmtId="3" fontId="20" fillId="0" borderId="10" xfId="8" applyNumberFormat="1" applyFont="1" applyBorder="1" applyAlignment="1">
      <alignment horizontal="center" vertical="center" wrapText="1"/>
    </xf>
    <xf numFmtId="3" fontId="20" fillId="0" borderId="17" xfId="8" applyNumberFormat="1" applyFont="1" applyBorder="1" applyAlignment="1">
      <alignment horizontal="center" vertical="center" wrapText="1"/>
    </xf>
    <xf numFmtId="3" fontId="20" fillId="0" borderId="18" xfId="8" applyNumberFormat="1" applyFont="1" applyBorder="1" applyAlignment="1">
      <alignment horizontal="center" vertical="center" wrapText="1"/>
    </xf>
    <xf numFmtId="3" fontId="20" fillId="0" borderId="19" xfId="8" applyNumberFormat="1" applyFont="1" applyBorder="1" applyAlignment="1">
      <alignment horizontal="center" vertical="center" wrapText="1"/>
    </xf>
    <xf numFmtId="1" fontId="4" fillId="0" borderId="0" xfId="8" applyNumberFormat="1" applyFont="1" applyAlignment="1">
      <alignment horizontal="center" vertical="center"/>
    </xf>
    <xf numFmtId="1" fontId="20" fillId="0" borderId="0" xfId="8" applyNumberFormat="1" applyFont="1" applyAlignment="1">
      <alignment horizontal="center" vertical="center"/>
    </xf>
    <xf numFmtId="3" fontId="29" fillId="0" borderId="7" xfId="8" applyNumberFormat="1" applyFont="1" applyBorder="1" applyAlignment="1">
      <alignment horizontal="center" vertical="center" wrapText="1"/>
    </xf>
    <xf numFmtId="3" fontId="29" fillId="0" borderId="9" xfId="8" applyNumberFormat="1" applyFont="1" applyBorder="1" applyAlignment="1">
      <alignment horizontal="center" vertical="center" wrapText="1"/>
    </xf>
    <xf numFmtId="3" fontId="29" fillId="0" borderId="11" xfId="8" applyNumberFormat="1" applyFont="1" applyBorder="1" applyAlignment="1">
      <alignment horizontal="center" vertical="center" wrapText="1"/>
    </xf>
    <xf numFmtId="3" fontId="20" fillId="0" borderId="12" xfId="8" applyNumberFormat="1" applyFont="1" applyBorder="1" applyAlignment="1">
      <alignment horizontal="center" vertical="center" wrapText="1"/>
    </xf>
    <xf numFmtId="3" fontId="29" fillId="0" borderId="2" xfId="8" applyNumberFormat="1" applyFont="1" applyBorder="1" applyAlignment="1">
      <alignment horizontal="left" vertical="center" wrapText="1"/>
    </xf>
    <xf numFmtId="3" fontId="29" fillId="0" borderId="5" xfId="8" applyNumberFormat="1" applyFont="1" applyBorder="1" applyAlignment="1">
      <alignment horizontal="left" vertical="center" wrapText="1"/>
    </xf>
    <xf numFmtId="3" fontId="29" fillId="0" borderId="6" xfId="8" applyNumberFormat="1" applyFont="1" applyBorder="1" applyAlignment="1">
      <alignment horizontal="left" vertical="center" wrapText="1"/>
    </xf>
    <xf numFmtId="3" fontId="20" fillId="0" borderId="4" xfId="8" applyNumberFormat="1" applyFont="1" applyBorder="1" applyAlignment="1">
      <alignment horizontal="center" vertical="center" wrapText="1"/>
    </xf>
    <xf numFmtId="3" fontId="20" fillId="0" borderId="1" xfId="8" applyNumberFormat="1" applyFont="1" applyBorder="1" applyAlignment="1">
      <alignment horizontal="center" vertical="center" wrapText="1"/>
    </xf>
    <xf numFmtId="3" fontId="20" fillId="0" borderId="20" xfId="8" applyNumberFormat="1" applyFont="1" applyBorder="1" applyAlignment="1">
      <alignment horizontal="center" vertical="center" wrapText="1"/>
    </xf>
    <xf numFmtId="3" fontId="29" fillId="0" borderId="17" xfId="8" applyNumberFormat="1" applyFont="1" applyBorder="1" applyAlignment="1">
      <alignment horizontal="center" vertical="center" wrapText="1"/>
    </xf>
    <xf numFmtId="3" fontId="29" fillId="0" borderId="20" xfId="8" applyNumberFormat="1" applyFont="1" applyBorder="1" applyAlignment="1">
      <alignment horizontal="center" vertical="center" wrapText="1"/>
    </xf>
    <xf numFmtId="0" fontId="4" fillId="0" borderId="0" xfId="9" applyFont="1" applyAlignment="1">
      <alignment horizontal="center" vertical="center"/>
    </xf>
    <xf numFmtId="0" fontId="16" fillId="0" borderId="0" xfId="9" applyFont="1" applyAlignment="1">
      <alignment horizontal="center" vertical="center"/>
    </xf>
    <xf numFmtId="0" fontId="20" fillId="0" borderId="2" xfId="0" applyFont="1" applyBorder="1"/>
    <xf numFmtId="1" fontId="38" fillId="0" borderId="1" xfId="9" applyNumberFormat="1" applyFont="1" applyBorder="1" applyAlignment="1">
      <alignment horizontal="center" vertical="center"/>
    </xf>
    <xf numFmtId="3" fontId="20" fillId="0" borderId="7" xfId="8" applyNumberFormat="1" applyFont="1" applyBorder="1" applyAlignment="1">
      <alignment horizontal="center" vertical="center"/>
    </xf>
    <xf numFmtId="3" fontId="20" fillId="0" borderId="9" xfId="8" applyNumberFormat="1" applyFont="1" applyBorder="1" applyAlignment="1">
      <alignment horizontal="center" vertical="center"/>
    </xf>
    <xf numFmtId="3" fontId="20" fillId="0" borderId="11" xfId="8" applyNumberFormat="1" applyFont="1" applyBorder="1" applyAlignment="1">
      <alignment horizontal="center" vertical="center"/>
    </xf>
    <xf numFmtId="1" fontId="20" fillId="0" borderId="2" xfId="8" applyNumberFormat="1" applyFont="1" applyBorder="1" applyAlignment="1">
      <alignment horizontal="center" vertical="center" wrapText="1"/>
    </xf>
    <xf numFmtId="1" fontId="29" fillId="0" borderId="2" xfId="8" applyNumberFormat="1" applyFont="1" applyBorder="1" applyAlignment="1">
      <alignment horizontal="left" vertical="center" wrapText="1"/>
    </xf>
    <xf numFmtId="1" fontId="20" fillId="0" borderId="7" xfId="8" applyNumberFormat="1" applyFont="1" applyBorder="1" applyAlignment="1">
      <alignment horizontal="center" vertical="center" wrapText="1"/>
    </xf>
    <xf numFmtId="1" fontId="20" fillId="0" borderId="9" xfId="8" applyNumberFormat="1" applyFont="1" applyBorder="1" applyAlignment="1">
      <alignment horizontal="center" vertical="center" wrapText="1"/>
    </xf>
    <xf numFmtId="1" fontId="20" fillId="0" borderId="11" xfId="8" applyNumberFormat="1" applyFont="1" applyBorder="1" applyAlignment="1">
      <alignment horizontal="center" vertical="center" wrapText="1"/>
    </xf>
    <xf numFmtId="3" fontId="20" fillId="0" borderId="5" xfId="8" applyNumberFormat="1" applyFont="1" applyBorder="1" applyAlignment="1">
      <alignment horizontal="left" vertical="center" wrapText="1"/>
    </xf>
    <xf numFmtId="3" fontId="20" fillId="0" borderId="6" xfId="8" applyNumberFormat="1" applyFont="1" applyBorder="1" applyAlignment="1">
      <alignment horizontal="left" vertical="center" wrapText="1"/>
    </xf>
    <xf numFmtId="3" fontId="20" fillId="0" borderId="8" xfId="8" applyNumberFormat="1" applyFont="1" applyBorder="1" applyAlignment="1">
      <alignment horizontal="left" vertical="center" wrapText="1"/>
    </xf>
    <xf numFmtId="1" fontId="38" fillId="0" borderId="1" xfId="8" applyNumberFormat="1" applyFont="1" applyBorder="1" applyAlignment="1">
      <alignment horizontal="right" vertical="center" wrapText="1"/>
    </xf>
    <xf numFmtId="167" fontId="20" fillId="0" borderId="2" xfId="1" applyNumberFormat="1" applyFont="1" applyFill="1" applyBorder="1" applyAlignment="1">
      <alignment horizontal="center" vertical="center" wrapText="1"/>
    </xf>
    <xf numFmtId="0" fontId="4" fillId="0" borderId="0" xfId="0" applyFont="1" applyAlignment="1">
      <alignment horizontal="center" vertical="center"/>
    </xf>
    <xf numFmtId="167" fontId="20" fillId="0" borderId="7" xfId="1" applyNumberFormat="1" applyFont="1" applyFill="1" applyBorder="1" applyAlignment="1">
      <alignment horizontal="center" vertical="center" wrapText="1"/>
    </xf>
    <xf numFmtId="167" fontId="20" fillId="0" borderId="9" xfId="1" applyNumberFormat="1" applyFont="1" applyFill="1" applyBorder="1" applyAlignment="1">
      <alignment horizontal="center" vertical="center" wrapText="1"/>
    </xf>
    <xf numFmtId="167" fontId="20" fillId="0" borderId="11" xfId="1" applyNumberFormat="1" applyFont="1" applyFill="1" applyBorder="1" applyAlignment="1">
      <alignment horizontal="center" vertical="center" wrapText="1"/>
    </xf>
    <xf numFmtId="0" fontId="20" fillId="0" borderId="2" xfId="0" applyFont="1" applyBorder="1" applyAlignment="1">
      <alignment horizontal="center" vertical="center" wrapText="1"/>
    </xf>
    <xf numFmtId="167" fontId="29" fillId="0" borderId="2" xfId="1" applyNumberFormat="1" applyFont="1" applyFill="1" applyBorder="1" applyAlignment="1">
      <alignment horizontal="left" vertical="center" wrapText="1"/>
    </xf>
    <xf numFmtId="0" fontId="37" fillId="0" borderId="0" xfId="0" applyFont="1" applyAlignment="1">
      <alignment horizontal="center" vertical="center" wrapText="1"/>
    </xf>
    <xf numFmtId="1" fontId="38" fillId="0" borderId="0" xfId="0" applyNumberFormat="1" applyFont="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right"/>
    </xf>
    <xf numFmtId="1" fontId="37" fillId="0" borderId="0" xfId="8" applyNumberFormat="1" applyFont="1" applyAlignment="1">
      <alignment horizontal="center" vertical="center" wrapText="1"/>
    </xf>
    <xf numFmtId="1" fontId="4" fillId="0" borderId="0" xfId="8" applyNumberFormat="1" applyFont="1" applyAlignment="1">
      <alignment horizontal="center" vertical="center" wrapText="1"/>
    </xf>
    <xf numFmtId="1" fontId="20" fillId="0" borderId="0" xfId="8" applyNumberFormat="1" applyFont="1" applyAlignment="1">
      <alignment horizontal="center" vertical="center" wrapText="1"/>
    </xf>
  </cellXfs>
  <cellStyles count="45">
    <cellStyle name="Comma" xfId="1" builtinId="3"/>
    <cellStyle name="Comma [0] 2" xfId="33"/>
    <cellStyle name="Comma [0] 2 10" xfId="37"/>
    <cellStyle name="Comma 10 10 2" xfId="34"/>
    <cellStyle name="Comma 10 2" xfId="10"/>
    <cellStyle name="Comma 13" xfId="31"/>
    <cellStyle name="Comma 16 3 2 2" xfId="15"/>
    <cellStyle name="Comma 2" xfId="4"/>
    <cellStyle name="Comma 26" xfId="2"/>
    <cellStyle name="Comma 3" xfId="5"/>
    <cellStyle name="Comma 3 5" xfId="24"/>
    <cellStyle name="Comma 30" xfId="16"/>
    <cellStyle name="Comma 30 2 3" xfId="36"/>
    <cellStyle name="Comma 4" xfId="21"/>
    <cellStyle name="Comma 4 2" xfId="40"/>
    <cellStyle name="Comma 4 3 4" xfId="38"/>
    <cellStyle name="Comma 5" xfId="29"/>
    <cellStyle name="Comma 5 21" xfId="13"/>
    <cellStyle name="Comma 75" xfId="14"/>
    <cellStyle name="Comma 76" xfId="12"/>
    <cellStyle name="Comma 76 5" xfId="43"/>
    <cellStyle name="Comma 8" xfId="25"/>
    <cellStyle name="Comma 9" xfId="26"/>
    <cellStyle name="Ledger 17 x 11 in 2" xfId="27"/>
    <cellStyle name="Normal" xfId="0" builtinId="0"/>
    <cellStyle name="Normal 10" xfId="6"/>
    <cellStyle name="Normal 14" xfId="22"/>
    <cellStyle name="Normal 2" xfId="7"/>
    <cellStyle name="Normal 2 2" xfId="9"/>
    <cellStyle name="Normal 2 2 2" xfId="3"/>
    <cellStyle name="Normal 2 2 33 4" xfId="11"/>
    <cellStyle name="Normal 24 2 2 2" xfId="32"/>
    <cellStyle name="Normal 26" xfId="17"/>
    <cellStyle name="Normal 26 4" xfId="35"/>
    <cellStyle name="Normal 3" xfId="18"/>
    <cellStyle name="Normal 7" xfId="23"/>
    <cellStyle name="Normal_Bieu mau (CV )" xfId="8"/>
    <cellStyle name="Normal_Bieu mau (CV ) 2" xfId="41"/>
    <cellStyle name="Normal_Bieu so 2(DPsua)" xfId="42"/>
    <cellStyle name="Normal_h021223 Bieu giao nhiem vu khac" xfId="28"/>
    <cellStyle name="Percent" xfId="39" builtinId="5"/>
    <cellStyle name="Percent 2" xfId="19"/>
    <cellStyle name="Percent 2 2" xfId="20"/>
    <cellStyle name="Percent 3" xfId="30"/>
    <cellStyle name="Phần trăm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s>
</file>

<file path=xl/drawings/_rels/drawing1.xml.rels><?xml version="1.0" encoding="UTF-8" standalone="yes"?>
<Relationships xmlns="http://schemas.openxmlformats.org/package/2006/relationships"><Relationship Id="rId8" Type="http://schemas.openxmlformats.org/officeDocument/2006/relationships/hyperlink" Target="http://[s4l7];/" TargetMode="External"/><Relationship Id="rId13" Type="http://schemas.openxmlformats.org/officeDocument/2006/relationships/hyperlink" Target="http://[s4l12];/" TargetMode="External"/><Relationship Id="rId18" Type="http://schemas.openxmlformats.org/officeDocument/2006/relationships/hyperlink" Target="http://[s4l17];/" TargetMode="External"/><Relationship Id="rId26" Type="http://schemas.openxmlformats.org/officeDocument/2006/relationships/hyperlink" Target="http://[s4l25];/" TargetMode="External"/><Relationship Id="rId3" Type="http://schemas.openxmlformats.org/officeDocument/2006/relationships/hyperlink" Target="http://[s4l2];/" TargetMode="External"/><Relationship Id="rId21" Type="http://schemas.openxmlformats.org/officeDocument/2006/relationships/hyperlink" Target="http://[s4l20];/" TargetMode="External"/><Relationship Id="rId7" Type="http://schemas.openxmlformats.org/officeDocument/2006/relationships/hyperlink" Target="http://[s4l6];/" TargetMode="External"/><Relationship Id="rId12" Type="http://schemas.openxmlformats.org/officeDocument/2006/relationships/hyperlink" Target="http://[s4l11];/" TargetMode="External"/><Relationship Id="rId17" Type="http://schemas.openxmlformats.org/officeDocument/2006/relationships/hyperlink" Target="http://[s4l16];/" TargetMode="External"/><Relationship Id="rId25" Type="http://schemas.openxmlformats.org/officeDocument/2006/relationships/hyperlink" Target="http://[s4l24];/" TargetMode="External"/><Relationship Id="rId2" Type="http://schemas.openxmlformats.org/officeDocument/2006/relationships/hyperlink" Target="http://[s4l1];/" TargetMode="External"/><Relationship Id="rId16" Type="http://schemas.openxmlformats.org/officeDocument/2006/relationships/hyperlink" Target="http://[s4l15];/" TargetMode="External"/><Relationship Id="rId20" Type="http://schemas.openxmlformats.org/officeDocument/2006/relationships/hyperlink" Target="http://[s4l19];/" TargetMode="External"/><Relationship Id="rId1" Type="http://schemas.openxmlformats.org/officeDocument/2006/relationships/hyperlink" Target="http://[s4l0];/" TargetMode="External"/><Relationship Id="rId6" Type="http://schemas.openxmlformats.org/officeDocument/2006/relationships/hyperlink" Target="http://[s4l5];/" TargetMode="External"/><Relationship Id="rId11" Type="http://schemas.openxmlformats.org/officeDocument/2006/relationships/hyperlink" Target="http://[s4l10];/" TargetMode="External"/><Relationship Id="rId24" Type="http://schemas.openxmlformats.org/officeDocument/2006/relationships/hyperlink" Target="http://[s4l23];/" TargetMode="External"/><Relationship Id="rId5" Type="http://schemas.openxmlformats.org/officeDocument/2006/relationships/hyperlink" Target="http://[s4l4];/" TargetMode="External"/><Relationship Id="rId15" Type="http://schemas.openxmlformats.org/officeDocument/2006/relationships/hyperlink" Target="http://[s4l14];/" TargetMode="External"/><Relationship Id="rId23" Type="http://schemas.openxmlformats.org/officeDocument/2006/relationships/hyperlink" Target="http://[s4l22];/" TargetMode="External"/><Relationship Id="rId10" Type="http://schemas.openxmlformats.org/officeDocument/2006/relationships/hyperlink" Target="http://[s4l9];/" TargetMode="External"/><Relationship Id="rId19" Type="http://schemas.openxmlformats.org/officeDocument/2006/relationships/hyperlink" Target="http://[s4l18];/" TargetMode="External"/><Relationship Id="rId4" Type="http://schemas.openxmlformats.org/officeDocument/2006/relationships/hyperlink" Target="http://[s4l3];/" TargetMode="External"/><Relationship Id="rId9" Type="http://schemas.openxmlformats.org/officeDocument/2006/relationships/hyperlink" Target="http://[s4l8];/" TargetMode="External"/><Relationship Id="rId14" Type="http://schemas.openxmlformats.org/officeDocument/2006/relationships/hyperlink" Target="http://[s4l13];/" TargetMode="External"/><Relationship Id="rId22" Type="http://schemas.openxmlformats.org/officeDocument/2006/relationships/hyperlink" Target="http://[s4l21];/"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304800</xdr:colOff>
      <xdr:row>35</xdr:row>
      <xdr:rowOff>161925</xdr:rowOff>
    </xdr:to>
    <xdr:sp macro="" textlink="">
      <xdr:nvSpPr>
        <xdr:cNvPr id="2" name="AutoShape 13" descr="https://hscvsld.hatinh.gov.vn/sold/VBdi.nsf/pdf.gif">
          <a:hlinkClick xmlns:r="http://schemas.openxmlformats.org/officeDocument/2006/relationships" r:id="rId1"/>
          <a:extLst>
            <a:ext uri="{FF2B5EF4-FFF2-40B4-BE49-F238E27FC236}">
              <a16:creationId xmlns:a16="http://schemas.microsoft.com/office/drawing/2014/main" id="{6FDDD0F6-CC34-4E9F-9664-760DCB10E7BF}"/>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3" name="AutoShape 15" descr="https://hscvsld.hatinh.gov.vn/sold/VBdi.nsf/doc.gif">
          <a:hlinkClick xmlns:r="http://schemas.openxmlformats.org/officeDocument/2006/relationships" r:id="rId2"/>
          <a:extLst>
            <a:ext uri="{FF2B5EF4-FFF2-40B4-BE49-F238E27FC236}">
              <a16:creationId xmlns:a16="http://schemas.microsoft.com/office/drawing/2014/main" id="{91D3CA60-E318-4611-ABA9-BB9C75E6DBF8}"/>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4" name="AutoShape 17" descr="https://hscvsld.hatinh.gov.vn/sold/VBdi.nsf/xls.gif">
          <a:hlinkClick xmlns:r="http://schemas.openxmlformats.org/officeDocument/2006/relationships" r:id="rId3"/>
          <a:extLst>
            <a:ext uri="{FF2B5EF4-FFF2-40B4-BE49-F238E27FC236}">
              <a16:creationId xmlns:a16="http://schemas.microsoft.com/office/drawing/2014/main" id="{86DF1E05-B8E3-4686-A241-B38F2FCB8824}"/>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5" name="AutoShape 18" descr="https://hscvsld.hatinh.gov.vn/sold/VBdi.nsf/xls.gif">
          <a:hlinkClick xmlns:r="http://schemas.openxmlformats.org/officeDocument/2006/relationships" r:id="rId4"/>
          <a:extLst>
            <a:ext uri="{FF2B5EF4-FFF2-40B4-BE49-F238E27FC236}">
              <a16:creationId xmlns:a16="http://schemas.microsoft.com/office/drawing/2014/main" id="{75774F51-0F0A-4B63-9441-EE50AF9E370D}"/>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 name="AutoShape 19" descr="https://hscvsld.hatinh.gov.vn/sold/VBdi.nsf/xls.gif">
          <a:hlinkClick xmlns:r="http://schemas.openxmlformats.org/officeDocument/2006/relationships" r:id="rId5"/>
          <a:extLst>
            <a:ext uri="{FF2B5EF4-FFF2-40B4-BE49-F238E27FC236}">
              <a16:creationId xmlns:a16="http://schemas.microsoft.com/office/drawing/2014/main" id="{59D54694-1E24-4A4B-9CE8-4D9381EB817C}"/>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971550</xdr:colOff>
      <xdr:row>35</xdr:row>
      <xdr:rowOff>161925</xdr:rowOff>
    </xdr:to>
    <xdr:sp macro="" textlink="">
      <xdr:nvSpPr>
        <xdr:cNvPr id="7" name="AutoShape 20" descr="https://hscvsld.hatinh.gov.vn/sold/VBdi.nsf/star_grey.png">
          <a:extLst>
            <a:ext uri="{FF2B5EF4-FFF2-40B4-BE49-F238E27FC236}">
              <a16:creationId xmlns:a16="http://schemas.microsoft.com/office/drawing/2014/main" id="{1D107FB3-6FF9-4B81-BCD8-E633C5CF6169}"/>
            </a:ext>
          </a:extLst>
        </xdr:cNvPr>
        <xdr:cNvSpPr>
          <a:spLocks noChangeAspect="1" noChangeArrowheads="1"/>
        </xdr:cNvSpPr>
      </xdr:nvSpPr>
      <xdr:spPr bwMode="auto">
        <a:xfrm>
          <a:off x="0" y="246602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 name="AutoShape 21" descr="https://hscvsld.hatinh.gov.vn/sold/VBdi.nsf/doc.gif">
          <a:hlinkClick xmlns:r="http://schemas.openxmlformats.org/officeDocument/2006/relationships" r:id="rId6"/>
          <a:extLst>
            <a:ext uri="{FF2B5EF4-FFF2-40B4-BE49-F238E27FC236}">
              <a16:creationId xmlns:a16="http://schemas.microsoft.com/office/drawing/2014/main" id="{EE1E0DC6-54F7-4E51-A39F-09D57B9A755F}"/>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9" name="AutoShape 22" descr="https://hscvsld.hatinh.gov.vn/sold/VBdi.nsf/doc.gif">
          <a:hlinkClick xmlns:r="http://schemas.openxmlformats.org/officeDocument/2006/relationships" r:id="rId7"/>
          <a:extLst>
            <a:ext uri="{FF2B5EF4-FFF2-40B4-BE49-F238E27FC236}">
              <a16:creationId xmlns:a16="http://schemas.microsoft.com/office/drawing/2014/main" id="{CB508D1A-5F1C-4309-94AC-21912FF68F0D}"/>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0" name="AutoShape 23" descr="https://hscvsld.hatinh.gov.vn/sold/VBdi.nsf/xls.gif">
          <a:hlinkClick xmlns:r="http://schemas.openxmlformats.org/officeDocument/2006/relationships" r:id="rId8"/>
          <a:extLst>
            <a:ext uri="{FF2B5EF4-FFF2-40B4-BE49-F238E27FC236}">
              <a16:creationId xmlns:a16="http://schemas.microsoft.com/office/drawing/2014/main" id="{8869004B-265F-4614-9E8C-C0A936BE14D9}"/>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971550</xdr:colOff>
      <xdr:row>35</xdr:row>
      <xdr:rowOff>161925</xdr:rowOff>
    </xdr:to>
    <xdr:sp macro="" textlink="">
      <xdr:nvSpPr>
        <xdr:cNvPr id="11" name="AutoShape 24" descr="https://hscvsld.hatinh.gov.vn/sold/VBdi.nsf/star_grey.png">
          <a:extLst>
            <a:ext uri="{FF2B5EF4-FFF2-40B4-BE49-F238E27FC236}">
              <a16:creationId xmlns:a16="http://schemas.microsoft.com/office/drawing/2014/main" id="{3AD10957-4AAA-46B3-8014-519A21F7CBFB}"/>
            </a:ext>
          </a:extLst>
        </xdr:cNvPr>
        <xdr:cNvSpPr>
          <a:spLocks noChangeAspect="1" noChangeArrowheads="1"/>
        </xdr:cNvSpPr>
      </xdr:nvSpPr>
      <xdr:spPr bwMode="auto">
        <a:xfrm>
          <a:off x="0" y="246602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2" name="AutoShape 25" descr="https://hscvsld.hatinh.gov.vn/sold/VBdi.nsf/doc.gif">
          <a:hlinkClick xmlns:r="http://schemas.openxmlformats.org/officeDocument/2006/relationships" r:id="rId9"/>
          <a:extLst>
            <a:ext uri="{FF2B5EF4-FFF2-40B4-BE49-F238E27FC236}">
              <a16:creationId xmlns:a16="http://schemas.microsoft.com/office/drawing/2014/main" id="{4E288C4F-67C4-4A24-9FDB-FFDD06E89736}"/>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3" name="AutoShape 26" descr="https://hscvsld.hatinh.gov.vn/sold/VBdi.nsf/xls.gif">
          <a:hlinkClick xmlns:r="http://schemas.openxmlformats.org/officeDocument/2006/relationships" r:id="rId10"/>
          <a:extLst>
            <a:ext uri="{FF2B5EF4-FFF2-40B4-BE49-F238E27FC236}">
              <a16:creationId xmlns:a16="http://schemas.microsoft.com/office/drawing/2014/main" id="{01F00456-295C-493C-92F1-34869DA2BCCB}"/>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4" name="AutoShape 27" descr="https://hscvsld.hatinh.gov.vn/sold/VBdi.nsf/pdf.gif">
          <a:hlinkClick xmlns:r="http://schemas.openxmlformats.org/officeDocument/2006/relationships" r:id="rId11"/>
          <a:extLst>
            <a:ext uri="{FF2B5EF4-FFF2-40B4-BE49-F238E27FC236}">
              <a16:creationId xmlns:a16="http://schemas.microsoft.com/office/drawing/2014/main" id="{A6635A92-A709-4DFB-94A3-2293DF08076F}"/>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5" name="AutoShape 29" descr="https://hscvsld.hatinh.gov.vn/sold/VBdi.nsf/doc.gif">
          <a:hlinkClick xmlns:r="http://schemas.openxmlformats.org/officeDocument/2006/relationships" r:id="rId12"/>
          <a:extLst>
            <a:ext uri="{FF2B5EF4-FFF2-40B4-BE49-F238E27FC236}">
              <a16:creationId xmlns:a16="http://schemas.microsoft.com/office/drawing/2014/main" id="{0B7E1565-9AF8-4197-A31C-2CD6216968CC}"/>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6" name="AutoShape 30" descr="https://hscvsld.hatinh.gov.vn/sold/VBdi.nsf/pdf.gif">
          <a:hlinkClick xmlns:r="http://schemas.openxmlformats.org/officeDocument/2006/relationships" r:id="rId13"/>
          <a:extLst>
            <a:ext uri="{FF2B5EF4-FFF2-40B4-BE49-F238E27FC236}">
              <a16:creationId xmlns:a16="http://schemas.microsoft.com/office/drawing/2014/main" id="{5AC97A97-0BA2-4A10-9CD1-2060E2E05F61}"/>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7" name="AutoShape 13" descr="https://hscvsld.hatinh.gov.vn/sold/VBdi.nsf/pdf.gif">
          <a:hlinkClick xmlns:r="http://schemas.openxmlformats.org/officeDocument/2006/relationships" r:id="rId14"/>
          <a:extLst>
            <a:ext uri="{FF2B5EF4-FFF2-40B4-BE49-F238E27FC236}">
              <a16:creationId xmlns:a16="http://schemas.microsoft.com/office/drawing/2014/main" id="{EC0EAF5C-8B4B-4AB2-BB8B-00551432B876}"/>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8" name="AutoShape 15" descr="https://hscvsld.hatinh.gov.vn/sold/VBdi.nsf/doc.gif">
          <a:hlinkClick xmlns:r="http://schemas.openxmlformats.org/officeDocument/2006/relationships" r:id="rId15"/>
          <a:extLst>
            <a:ext uri="{FF2B5EF4-FFF2-40B4-BE49-F238E27FC236}">
              <a16:creationId xmlns:a16="http://schemas.microsoft.com/office/drawing/2014/main" id="{3B0F1963-954B-4A5B-B715-A605D408C4E7}"/>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35</xdr:row>
      <xdr:rowOff>0</xdr:rowOff>
    </xdr:from>
    <xdr:to>
      <xdr:col>1</xdr:col>
      <xdr:colOff>990600</xdr:colOff>
      <xdr:row>35</xdr:row>
      <xdr:rowOff>161925</xdr:rowOff>
    </xdr:to>
    <xdr:sp macro="" textlink="">
      <xdr:nvSpPr>
        <xdr:cNvPr id="19" name="AutoShape 16" descr="https://hscvsld.hatinh.gov.vn/sold/VBdi.nsf/star_grey.png">
          <a:extLst>
            <a:ext uri="{FF2B5EF4-FFF2-40B4-BE49-F238E27FC236}">
              <a16:creationId xmlns:a16="http://schemas.microsoft.com/office/drawing/2014/main" id="{4BCA1E89-DCFE-4043-9FE5-08C41DA6775B}"/>
            </a:ext>
          </a:extLst>
        </xdr:cNvPr>
        <xdr:cNvSpPr>
          <a:spLocks noChangeAspect="1" noChangeArrowheads="1"/>
        </xdr:cNvSpPr>
      </xdr:nvSpPr>
      <xdr:spPr bwMode="auto">
        <a:xfrm>
          <a:off x="19050" y="246602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0" name="AutoShape 17" descr="https://hscvsld.hatinh.gov.vn/sold/VBdi.nsf/xls.gif">
          <a:hlinkClick xmlns:r="http://schemas.openxmlformats.org/officeDocument/2006/relationships" r:id="rId16"/>
          <a:extLst>
            <a:ext uri="{FF2B5EF4-FFF2-40B4-BE49-F238E27FC236}">
              <a16:creationId xmlns:a16="http://schemas.microsoft.com/office/drawing/2014/main" id="{1E515FDA-4CC6-485E-8F04-FC48E3CABBD7}"/>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1" name="AutoShape 18" descr="https://hscvsld.hatinh.gov.vn/sold/VBdi.nsf/xls.gif">
          <a:hlinkClick xmlns:r="http://schemas.openxmlformats.org/officeDocument/2006/relationships" r:id="rId17"/>
          <a:extLst>
            <a:ext uri="{FF2B5EF4-FFF2-40B4-BE49-F238E27FC236}">
              <a16:creationId xmlns:a16="http://schemas.microsoft.com/office/drawing/2014/main" id="{8F477CD6-7122-40A8-9C0E-371E6131B559}"/>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2" name="AutoShape 19" descr="https://hscvsld.hatinh.gov.vn/sold/VBdi.nsf/xls.gif">
          <a:hlinkClick xmlns:r="http://schemas.openxmlformats.org/officeDocument/2006/relationships" r:id="rId18"/>
          <a:extLst>
            <a:ext uri="{FF2B5EF4-FFF2-40B4-BE49-F238E27FC236}">
              <a16:creationId xmlns:a16="http://schemas.microsoft.com/office/drawing/2014/main" id="{D1D749FD-C99D-4628-B617-D614324D1767}"/>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971550</xdr:colOff>
      <xdr:row>35</xdr:row>
      <xdr:rowOff>161925</xdr:rowOff>
    </xdr:to>
    <xdr:sp macro="" textlink="">
      <xdr:nvSpPr>
        <xdr:cNvPr id="23" name="AutoShape 20" descr="https://hscvsld.hatinh.gov.vn/sold/VBdi.nsf/star_grey.png">
          <a:extLst>
            <a:ext uri="{FF2B5EF4-FFF2-40B4-BE49-F238E27FC236}">
              <a16:creationId xmlns:a16="http://schemas.microsoft.com/office/drawing/2014/main" id="{072369A3-98D2-472D-9408-0885932C7FE3}"/>
            </a:ext>
          </a:extLst>
        </xdr:cNvPr>
        <xdr:cNvSpPr>
          <a:spLocks noChangeAspect="1" noChangeArrowheads="1"/>
        </xdr:cNvSpPr>
      </xdr:nvSpPr>
      <xdr:spPr bwMode="auto">
        <a:xfrm>
          <a:off x="0" y="246602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4" name="AutoShape 21" descr="https://hscvsld.hatinh.gov.vn/sold/VBdi.nsf/doc.gif">
          <a:hlinkClick xmlns:r="http://schemas.openxmlformats.org/officeDocument/2006/relationships" r:id="rId19"/>
          <a:extLst>
            <a:ext uri="{FF2B5EF4-FFF2-40B4-BE49-F238E27FC236}">
              <a16:creationId xmlns:a16="http://schemas.microsoft.com/office/drawing/2014/main" id="{BD36080B-835F-4623-9F2D-D15A47D9D8EB}"/>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5" name="AutoShape 22" descr="https://hscvsld.hatinh.gov.vn/sold/VBdi.nsf/doc.gif">
          <a:hlinkClick xmlns:r="http://schemas.openxmlformats.org/officeDocument/2006/relationships" r:id="rId20"/>
          <a:extLst>
            <a:ext uri="{FF2B5EF4-FFF2-40B4-BE49-F238E27FC236}">
              <a16:creationId xmlns:a16="http://schemas.microsoft.com/office/drawing/2014/main" id="{E0EF5821-F6E6-4628-8B6D-CC78C077C064}"/>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6" name="AutoShape 23" descr="https://hscvsld.hatinh.gov.vn/sold/VBdi.nsf/xls.gif">
          <a:hlinkClick xmlns:r="http://schemas.openxmlformats.org/officeDocument/2006/relationships" r:id="rId21"/>
          <a:extLst>
            <a:ext uri="{FF2B5EF4-FFF2-40B4-BE49-F238E27FC236}">
              <a16:creationId xmlns:a16="http://schemas.microsoft.com/office/drawing/2014/main" id="{2CAE1CCA-3DD3-4FA0-81F5-EDC2561BB860}"/>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971550</xdr:colOff>
      <xdr:row>35</xdr:row>
      <xdr:rowOff>161925</xdr:rowOff>
    </xdr:to>
    <xdr:sp macro="" textlink="">
      <xdr:nvSpPr>
        <xdr:cNvPr id="27" name="AutoShape 24" descr="https://hscvsld.hatinh.gov.vn/sold/VBdi.nsf/star_grey.png">
          <a:extLst>
            <a:ext uri="{FF2B5EF4-FFF2-40B4-BE49-F238E27FC236}">
              <a16:creationId xmlns:a16="http://schemas.microsoft.com/office/drawing/2014/main" id="{F3E5432C-0D56-4A02-B9F0-32D87B40E0D6}"/>
            </a:ext>
          </a:extLst>
        </xdr:cNvPr>
        <xdr:cNvSpPr>
          <a:spLocks noChangeAspect="1" noChangeArrowheads="1"/>
        </xdr:cNvSpPr>
      </xdr:nvSpPr>
      <xdr:spPr bwMode="auto">
        <a:xfrm>
          <a:off x="0" y="246602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8" name="AutoShape 25" descr="https://hscvsld.hatinh.gov.vn/sold/VBdi.nsf/doc.gif">
          <a:hlinkClick xmlns:r="http://schemas.openxmlformats.org/officeDocument/2006/relationships" r:id="rId22"/>
          <a:extLst>
            <a:ext uri="{FF2B5EF4-FFF2-40B4-BE49-F238E27FC236}">
              <a16:creationId xmlns:a16="http://schemas.microsoft.com/office/drawing/2014/main" id="{4475B587-29D9-4A26-B07A-43C3347DFC23}"/>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9" name="AutoShape 26" descr="https://hscvsld.hatinh.gov.vn/sold/VBdi.nsf/xls.gif">
          <a:hlinkClick xmlns:r="http://schemas.openxmlformats.org/officeDocument/2006/relationships" r:id="rId23"/>
          <a:extLst>
            <a:ext uri="{FF2B5EF4-FFF2-40B4-BE49-F238E27FC236}">
              <a16:creationId xmlns:a16="http://schemas.microsoft.com/office/drawing/2014/main" id="{C562B4A6-59CC-4947-BBEA-7F1FB8ADBAA6}"/>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30" name="AutoShape 27" descr="https://hscvsld.hatinh.gov.vn/sold/VBdi.nsf/pdf.gif">
          <a:hlinkClick xmlns:r="http://schemas.openxmlformats.org/officeDocument/2006/relationships" r:id="rId24"/>
          <a:extLst>
            <a:ext uri="{FF2B5EF4-FFF2-40B4-BE49-F238E27FC236}">
              <a16:creationId xmlns:a16="http://schemas.microsoft.com/office/drawing/2014/main" id="{0C0F9613-9B40-47CF-86C2-71206BD16872}"/>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31" name="AutoShape 29" descr="https://hscvsld.hatinh.gov.vn/sold/VBdi.nsf/doc.gif">
          <a:hlinkClick xmlns:r="http://schemas.openxmlformats.org/officeDocument/2006/relationships" r:id="rId25"/>
          <a:extLst>
            <a:ext uri="{FF2B5EF4-FFF2-40B4-BE49-F238E27FC236}">
              <a16:creationId xmlns:a16="http://schemas.microsoft.com/office/drawing/2014/main" id="{D9ECBFD9-D97B-452E-8F65-0D4241CF3D1D}"/>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32" name="AutoShape 30" descr="https://hscvsld.hatinh.gov.vn/sold/VBdi.nsf/pdf.gif">
          <a:hlinkClick xmlns:r="http://schemas.openxmlformats.org/officeDocument/2006/relationships" r:id="rId26"/>
          <a:extLst>
            <a:ext uri="{FF2B5EF4-FFF2-40B4-BE49-F238E27FC236}">
              <a16:creationId xmlns:a16="http://schemas.microsoft.com/office/drawing/2014/main" id="{38032107-16AC-4C68-A490-78A14DA5F522}"/>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35</xdr:row>
      <xdr:rowOff>0</xdr:rowOff>
    </xdr:from>
    <xdr:to>
      <xdr:col>1</xdr:col>
      <xdr:colOff>63500</xdr:colOff>
      <xdr:row>35</xdr:row>
      <xdr:rowOff>102592</xdr:rowOff>
    </xdr:to>
    <xdr:sp macro="" textlink="">
      <xdr:nvSpPr>
        <xdr:cNvPr id="33" name="Hộp Văn bản 32">
          <a:extLst>
            <a:ext uri="{FF2B5EF4-FFF2-40B4-BE49-F238E27FC236}">
              <a16:creationId xmlns:a16="http://schemas.microsoft.com/office/drawing/2014/main" id="{C003A4DA-E556-4722-A310-4FB3C6C942A3}"/>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4" name="Hộp Văn bản 33">
          <a:extLst>
            <a:ext uri="{FF2B5EF4-FFF2-40B4-BE49-F238E27FC236}">
              <a16:creationId xmlns:a16="http://schemas.microsoft.com/office/drawing/2014/main" id="{D122ED18-B3E9-4B5B-A67F-B86390C18D3F}"/>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5" name="Hộp Văn bản 34">
          <a:extLst>
            <a:ext uri="{FF2B5EF4-FFF2-40B4-BE49-F238E27FC236}">
              <a16:creationId xmlns:a16="http://schemas.microsoft.com/office/drawing/2014/main" id="{5EDA65A5-BC8A-4F82-AF9F-B500B81B0BB1}"/>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6" name="Hộp Văn bản 35">
          <a:extLst>
            <a:ext uri="{FF2B5EF4-FFF2-40B4-BE49-F238E27FC236}">
              <a16:creationId xmlns:a16="http://schemas.microsoft.com/office/drawing/2014/main" id="{D1D64A62-F5BA-40EB-B891-8B6F4B686B51}"/>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7" name="Hộp Văn bản 36">
          <a:extLst>
            <a:ext uri="{FF2B5EF4-FFF2-40B4-BE49-F238E27FC236}">
              <a16:creationId xmlns:a16="http://schemas.microsoft.com/office/drawing/2014/main" id="{350A9B31-1540-473D-AB90-2F4F0D4C942B}"/>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8" name="Hộp Văn bản 37">
          <a:extLst>
            <a:ext uri="{FF2B5EF4-FFF2-40B4-BE49-F238E27FC236}">
              <a16:creationId xmlns:a16="http://schemas.microsoft.com/office/drawing/2014/main" id="{09832D34-C6FA-461E-AE5D-C2D22E47C9E6}"/>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X4A5H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9" name="Hộp Văn bản 38">
          <a:extLst>
            <a:ext uri="{FF2B5EF4-FFF2-40B4-BE49-F238E27FC236}">
              <a16:creationId xmlns:a16="http://schemas.microsoft.com/office/drawing/2014/main" id="{3161804E-BB2F-4692-9C37-F5CDB0EEE79C}"/>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X4A6H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0" name="Hộp Văn bản 39">
          <a:extLst>
            <a:ext uri="{FF2B5EF4-FFF2-40B4-BE49-F238E27FC236}">
              <a16:creationId xmlns:a16="http://schemas.microsoft.com/office/drawing/2014/main" id="{47E6107D-C568-4984-B85F-3DF0CB0E754E}"/>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X4A7H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1" name="Hộp Văn bản 40">
          <a:extLst>
            <a:ext uri="{FF2B5EF4-FFF2-40B4-BE49-F238E27FC236}">
              <a16:creationId xmlns:a16="http://schemas.microsoft.com/office/drawing/2014/main" id="{20934436-69D1-415B-AD73-70694FD9D6C0}"/>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X4A8H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2" name="Hộp Văn bản 41">
          <a:extLst>
            <a:ext uri="{FF2B5EF4-FFF2-40B4-BE49-F238E27FC236}">
              <a16:creationId xmlns:a16="http://schemas.microsoft.com/office/drawing/2014/main" id="{D8DF75EF-0BEE-4476-BC13-F8CBF3F77507}"/>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X4A9H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3" name="Hộp Văn bản 42">
          <a:extLst>
            <a:ext uri="{FF2B5EF4-FFF2-40B4-BE49-F238E27FC236}">
              <a16:creationId xmlns:a16="http://schemas.microsoft.com/office/drawing/2014/main" id="{61FC7CB4-7FE5-4433-9ADD-613145103690}"/>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4" name="Hộp Văn bản 43">
          <a:extLst>
            <a:ext uri="{FF2B5EF4-FFF2-40B4-BE49-F238E27FC236}">
              <a16:creationId xmlns:a16="http://schemas.microsoft.com/office/drawing/2014/main" id="{291D23B9-A403-4CA7-8064-95477FE40A3F}"/>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5" name="Hộp Văn bản 44">
          <a:extLst>
            <a:ext uri="{FF2B5EF4-FFF2-40B4-BE49-F238E27FC236}">
              <a16:creationId xmlns:a16="http://schemas.microsoft.com/office/drawing/2014/main" id="{3E795496-360D-4F50-8DA5-F2182925CB66}"/>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6" name="Hộp Văn bản 45">
          <a:extLst>
            <a:ext uri="{FF2B5EF4-FFF2-40B4-BE49-F238E27FC236}">
              <a16:creationId xmlns:a16="http://schemas.microsoft.com/office/drawing/2014/main" id="{D5B993CF-90E5-4929-AE8F-A924BDA9FFD3}"/>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7" name="Hộp Văn bản 46">
          <a:extLst>
            <a:ext uri="{FF2B5EF4-FFF2-40B4-BE49-F238E27FC236}">
              <a16:creationId xmlns:a16="http://schemas.microsoft.com/office/drawing/2014/main" id="{B59FBFEF-3300-4DE3-AB99-6B85773501D4}"/>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8" name="Hộp Văn bản 47">
          <a:extLst>
            <a:ext uri="{FF2B5EF4-FFF2-40B4-BE49-F238E27FC236}">
              <a16:creationId xmlns:a16="http://schemas.microsoft.com/office/drawing/2014/main" id="{0320C458-09AF-40B0-80F4-8F8D1A39BE7B}"/>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X4A15H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9" name="Hộp Văn bản 48">
          <a:extLst>
            <a:ext uri="{FF2B5EF4-FFF2-40B4-BE49-F238E27FC236}">
              <a16:creationId xmlns:a16="http://schemas.microsoft.com/office/drawing/2014/main" id="{5ED4DD37-D447-4C46-A797-E37DD27B9C3E}"/>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X4A16H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0" name="Hộp Văn bản 49">
          <a:extLst>
            <a:ext uri="{FF2B5EF4-FFF2-40B4-BE49-F238E27FC236}">
              <a16:creationId xmlns:a16="http://schemas.microsoft.com/office/drawing/2014/main" id="{6B178D45-2A46-4014-9C98-E7CEE5FD0B3C}"/>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X4A17H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1" name="Hộp Văn bản 50">
          <a:extLst>
            <a:ext uri="{FF2B5EF4-FFF2-40B4-BE49-F238E27FC236}">
              <a16:creationId xmlns:a16="http://schemas.microsoft.com/office/drawing/2014/main" id="{0FDD408E-6088-4FA7-914E-F44B40AD1318}"/>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X4A18H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2" name="Hộp Văn bản 51">
          <a:extLst>
            <a:ext uri="{FF2B5EF4-FFF2-40B4-BE49-F238E27FC236}">
              <a16:creationId xmlns:a16="http://schemas.microsoft.com/office/drawing/2014/main" id="{BC18219A-BB60-40DA-BE4E-CD9AD976A02F}"/>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X4A19H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3" name="Hộp Văn bản 52">
          <a:extLst>
            <a:ext uri="{FF2B5EF4-FFF2-40B4-BE49-F238E27FC236}">
              <a16:creationId xmlns:a16="http://schemas.microsoft.com/office/drawing/2014/main" id="{F45276E7-F5BC-4F81-9350-47762FF9C24D}"/>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4" name="Hộp Văn bản 53">
          <a:extLst>
            <a:ext uri="{FF2B5EF4-FFF2-40B4-BE49-F238E27FC236}">
              <a16:creationId xmlns:a16="http://schemas.microsoft.com/office/drawing/2014/main" id="{226579CB-8150-476E-A4E7-6F802E98F721}"/>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5" name="Hộp Văn bản 54">
          <a:extLst>
            <a:ext uri="{FF2B5EF4-FFF2-40B4-BE49-F238E27FC236}">
              <a16:creationId xmlns:a16="http://schemas.microsoft.com/office/drawing/2014/main" id="{D53B7425-0ED6-4E45-9275-E00BAFE5972D}"/>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6" name="Hộp Văn bản 55">
          <a:extLst>
            <a:ext uri="{FF2B5EF4-FFF2-40B4-BE49-F238E27FC236}">
              <a16:creationId xmlns:a16="http://schemas.microsoft.com/office/drawing/2014/main" id="{C82EA79E-9587-4490-B4E0-3EE19F57E430}"/>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7" name="Hộp Văn bản 56">
          <a:extLst>
            <a:ext uri="{FF2B5EF4-FFF2-40B4-BE49-F238E27FC236}">
              <a16:creationId xmlns:a16="http://schemas.microsoft.com/office/drawing/2014/main" id="{E6F84C0B-D38B-4186-B9AA-6DDF49AA1F37}"/>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8" name="Hộp Văn bản 57">
          <a:extLst>
            <a:ext uri="{FF2B5EF4-FFF2-40B4-BE49-F238E27FC236}">
              <a16:creationId xmlns:a16="http://schemas.microsoft.com/office/drawing/2014/main" id="{0EBBDF40-C18A-4509-9A42-C799D5BAAD99}"/>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X4A25H</a:t>
          </a:r>
        </a:p>
      </xdr:txBody>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59" name="AutoShape 13" descr="https://hscvsld.hatinh.gov.vn/sold/VBdi.nsf/pdf.gif">
          <a:hlinkClick xmlns:r="http://schemas.openxmlformats.org/officeDocument/2006/relationships" r:id="rId1"/>
          <a:extLst>
            <a:ext uri="{FF2B5EF4-FFF2-40B4-BE49-F238E27FC236}">
              <a16:creationId xmlns:a16="http://schemas.microsoft.com/office/drawing/2014/main" id="{2B09DD79-7AE6-4F89-B143-1CAF18593170}"/>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0" name="AutoShape 15" descr="https://hscvsld.hatinh.gov.vn/sold/VBdi.nsf/doc.gif">
          <a:hlinkClick xmlns:r="http://schemas.openxmlformats.org/officeDocument/2006/relationships" r:id="rId2"/>
          <a:extLst>
            <a:ext uri="{FF2B5EF4-FFF2-40B4-BE49-F238E27FC236}">
              <a16:creationId xmlns:a16="http://schemas.microsoft.com/office/drawing/2014/main" id="{C1166F34-3A52-49C0-9061-0934B8C6CD36}"/>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1" name="AutoShape 17" descr="https://hscvsld.hatinh.gov.vn/sold/VBdi.nsf/xls.gif">
          <a:hlinkClick xmlns:r="http://schemas.openxmlformats.org/officeDocument/2006/relationships" r:id="rId3"/>
          <a:extLst>
            <a:ext uri="{FF2B5EF4-FFF2-40B4-BE49-F238E27FC236}">
              <a16:creationId xmlns:a16="http://schemas.microsoft.com/office/drawing/2014/main" id="{03C800C2-A5F1-426A-8514-56637E6301B1}"/>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2" name="AutoShape 18" descr="https://hscvsld.hatinh.gov.vn/sold/VBdi.nsf/xls.gif">
          <a:hlinkClick xmlns:r="http://schemas.openxmlformats.org/officeDocument/2006/relationships" r:id="rId4"/>
          <a:extLst>
            <a:ext uri="{FF2B5EF4-FFF2-40B4-BE49-F238E27FC236}">
              <a16:creationId xmlns:a16="http://schemas.microsoft.com/office/drawing/2014/main" id="{0D064E6F-EFA6-42EC-9AD3-EB097D36E54E}"/>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3" name="AutoShape 19" descr="https://hscvsld.hatinh.gov.vn/sold/VBdi.nsf/xls.gif">
          <a:hlinkClick xmlns:r="http://schemas.openxmlformats.org/officeDocument/2006/relationships" r:id="rId5"/>
          <a:extLst>
            <a:ext uri="{FF2B5EF4-FFF2-40B4-BE49-F238E27FC236}">
              <a16:creationId xmlns:a16="http://schemas.microsoft.com/office/drawing/2014/main" id="{39445CA2-969B-4D58-B650-C30A10389636}"/>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981075</xdr:colOff>
      <xdr:row>35</xdr:row>
      <xdr:rowOff>161925</xdr:rowOff>
    </xdr:to>
    <xdr:sp macro="" textlink="">
      <xdr:nvSpPr>
        <xdr:cNvPr id="64" name="AutoShape 20" descr="https://hscvsld.hatinh.gov.vn/sold/VBdi.nsf/star_grey.png">
          <a:extLst>
            <a:ext uri="{FF2B5EF4-FFF2-40B4-BE49-F238E27FC236}">
              <a16:creationId xmlns:a16="http://schemas.microsoft.com/office/drawing/2014/main" id="{D96AFA1D-33B9-4468-8DE7-033F2E4CA49A}"/>
            </a:ext>
          </a:extLst>
        </xdr:cNvPr>
        <xdr:cNvSpPr>
          <a:spLocks noChangeAspect="1" noChangeArrowheads="1"/>
        </xdr:cNvSpPr>
      </xdr:nvSpPr>
      <xdr:spPr bwMode="auto">
        <a:xfrm>
          <a:off x="0" y="2466022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5" name="AutoShape 21" descr="https://hscvsld.hatinh.gov.vn/sold/VBdi.nsf/doc.gif">
          <a:hlinkClick xmlns:r="http://schemas.openxmlformats.org/officeDocument/2006/relationships" r:id="rId6"/>
          <a:extLst>
            <a:ext uri="{FF2B5EF4-FFF2-40B4-BE49-F238E27FC236}">
              <a16:creationId xmlns:a16="http://schemas.microsoft.com/office/drawing/2014/main" id="{62F27280-7B96-4160-884D-F913415699DF}"/>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6" name="AutoShape 22" descr="https://hscvsld.hatinh.gov.vn/sold/VBdi.nsf/doc.gif">
          <a:hlinkClick xmlns:r="http://schemas.openxmlformats.org/officeDocument/2006/relationships" r:id="rId7"/>
          <a:extLst>
            <a:ext uri="{FF2B5EF4-FFF2-40B4-BE49-F238E27FC236}">
              <a16:creationId xmlns:a16="http://schemas.microsoft.com/office/drawing/2014/main" id="{421522AC-7AA0-42AD-A79E-EC94DBD2CDD9}"/>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7" name="AutoShape 23" descr="https://hscvsld.hatinh.gov.vn/sold/VBdi.nsf/xls.gif">
          <a:hlinkClick xmlns:r="http://schemas.openxmlformats.org/officeDocument/2006/relationships" r:id="rId8"/>
          <a:extLst>
            <a:ext uri="{FF2B5EF4-FFF2-40B4-BE49-F238E27FC236}">
              <a16:creationId xmlns:a16="http://schemas.microsoft.com/office/drawing/2014/main" id="{7DAA1F6A-0FD9-4910-93D1-DA5268091667}"/>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981075</xdr:colOff>
      <xdr:row>35</xdr:row>
      <xdr:rowOff>161925</xdr:rowOff>
    </xdr:to>
    <xdr:sp macro="" textlink="">
      <xdr:nvSpPr>
        <xdr:cNvPr id="68" name="AutoShape 24" descr="https://hscvsld.hatinh.gov.vn/sold/VBdi.nsf/star_grey.png">
          <a:extLst>
            <a:ext uri="{FF2B5EF4-FFF2-40B4-BE49-F238E27FC236}">
              <a16:creationId xmlns:a16="http://schemas.microsoft.com/office/drawing/2014/main" id="{1DA21D0C-38B6-4DE9-AD35-375EA48B5720}"/>
            </a:ext>
          </a:extLst>
        </xdr:cNvPr>
        <xdr:cNvSpPr>
          <a:spLocks noChangeAspect="1" noChangeArrowheads="1"/>
        </xdr:cNvSpPr>
      </xdr:nvSpPr>
      <xdr:spPr bwMode="auto">
        <a:xfrm>
          <a:off x="0" y="2466022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9" name="AutoShape 25" descr="https://hscvsld.hatinh.gov.vn/sold/VBdi.nsf/doc.gif">
          <a:hlinkClick xmlns:r="http://schemas.openxmlformats.org/officeDocument/2006/relationships" r:id="rId9"/>
          <a:extLst>
            <a:ext uri="{FF2B5EF4-FFF2-40B4-BE49-F238E27FC236}">
              <a16:creationId xmlns:a16="http://schemas.microsoft.com/office/drawing/2014/main" id="{80EC9DF0-F6B5-404D-84E0-F43A275FC0CF}"/>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0" name="AutoShape 26" descr="https://hscvsld.hatinh.gov.vn/sold/VBdi.nsf/xls.gif">
          <a:hlinkClick xmlns:r="http://schemas.openxmlformats.org/officeDocument/2006/relationships" r:id="rId10"/>
          <a:extLst>
            <a:ext uri="{FF2B5EF4-FFF2-40B4-BE49-F238E27FC236}">
              <a16:creationId xmlns:a16="http://schemas.microsoft.com/office/drawing/2014/main" id="{03AE4209-C527-4168-8A78-0899F42B305B}"/>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1" name="AutoShape 27" descr="https://hscvsld.hatinh.gov.vn/sold/VBdi.nsf/pdf.gif">
          <a:hlinkClick xmlns:r="http://schemas.openxmlformats.org/officeDocument/2006/relationships" r:id="rId11"/>
          <a:extLst>
            <a:ext uri="{FF2B5EF4-FFF2-40B4-BE49-F238E27FC236}">
              <a16:creationId xmlns:a16="http://schemas.microsoft.com/office/drawing/2014/main" id="{C75A0404-9EA4-44CB-AD2F-4F5F86F73B25}"/>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2" name="AutoShape 29" descr="https://hscvsld.hatinh.gov.vn/sold/VBdi.nsf/doc.gif">
          <a:hlinkClick xmlns:r="http://schemas.openxmlformats.org/officeDocument/2006/relationships" r:id="rId12"/>
          <a:extLst>
            <a:ext uri="{FF2B5EF4-FFF2-40B4-BE49-F238E27FC236}">
              <a16:creationId xmlns:a16="http://schemas.microsoft.com/office/drawing/2014/main" id="{AB0AACB1-515C-42F8-A915-954E6964841A}"/>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3" name="AutoShape 30" descr="https://hscvsld.hatinh.gov.vn/sold/VBdi.nsf/pdf.gif">
          <a:hlinkClick xmlns:r="http://schemas.openxmlformats.org/officeDocument/2006/relationships" r:id="rId13"/>
          <a:extLst>
            <a:ext uri="{FF2B5EF4-FFF2-40B4-BE49-F238E27FC236}">
              <a16:creationId xmlns:a16="http://schemas.microsoft.com/office/drawing/2014/main" id="{24266ADB-2E68-43CE-B481-BCBF3B2FF4C9}"/>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4" name="AutoShape 13" descr="https://hscvsld.hatinh.gov.vn/sold/VBdi.nsf/pdf.gif">
          <a:hlinkClick xmlns:r="http://schemas.openxmlformats.org/officeDocument/2006/relationships" r:id="rId14"/>
          <a:extLst>
            <a:ext uri="{FF2B5EF4-FFF2-40B4-BE49-F238E27FC236}">
              <a16:creationId xmlns:a16="http://schemas.microsoft.com/office/drawing/2014/main" id="{12AD89F2-CD78-47FC-B41E-48E6A2D02A9D}"/>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5" name="AutoShape 15" descr="https://hscvsld.hatinh.gov.vn/sold/VBdi.nsf/doc.gif">
          <a:hlinkClick xmlns:r="http://schemas.openxmlformats.org/officeDocument/2006/relationships" r:id="rId15"/>
          <a:extLst>
            <a:ext uri="{FF2B5EF4-FFF2-40B4-BE49-F238E27FC236}">
              <a16:creationId xmlns:a16="http://schemas.microsoft.com/office/drawing/2014/main" id="{FE5EE7CC-6AB9-4F86-BE57-2FB76D8F178A}"/>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35</xdr:row>
      <xdr:rowOff>0</xdr:rowOff>
    </xdr:from>
    <xdr:to>
      <xdr:col>1</xdr:col>
      <xdr:colOff>1000125</xdr:colOff>
      <xdr:row>35</xdr:row>
      <xdr:rowOff>161925</xdr:rowOff>
    </xdr:to>
    <xdr:sp macro="" textlink="">
      <xdr:nvSpPr>
        <xdr:cNvPr id="76" name="AutoShape 16" descr="https://hscvsld.hatinh.gov.vn/sold/VBdi.nsf/star_grey.png">
          <a:extLst>
            <a:ext uri="{FF2B5EF4-FFF2-40B4-BE49-F238E27FC236}">
              <a16:creationId xmlns:a16="http://schemas.microsoft.com/office/drawing/2014/main" id="{626A6FAA-956A-492B-9C7A-A22BD792CF63}"/>
            </a:ext>
          </a:extLst>
        </xdr:cNvPr>
        <xdr:cNvSpPr>
          <a:spLocks noChangeAspect="1" noChangeArrowheads="1"/>
        </xdr:cNvSpPr>
      </xdr:nvSpPr>
      <xdr:spPr bwMode="auto">
        <a:xfrm>
          <a:off x="19050" y="2466022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7" name="AutoShape 17" descr="https://hscvsld.hatinh.gov.vn/sold/VBdi.nsf/xls.gif">
          <a:hlinkClick xmlns:r="http://schemas.openxmlformats.org/officeDocument/2006/relationships" r:id="rId16"/>
          <a:extLst>
            <a:ext uri="{FF2B5EF4-FFF2-40B4-BE49-F238E27FC236}">
              <a16:creationId xmlns:a16="http://schemas.microsoft.com/office/drawing/2014/main" id="{F4DF2D6D-B20B-4A92-AEE4-FBEB374400EE}"/>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8" name="AutoShape 18" descr="https://hscvsld.hatinh.gov.vn/sold/VBdi.nsf/xls.gif">
          <a:hlinkClick xmlns:r="http://schemas.openxmlformats.org/officeDocument/2006/relationships" r:id="rId17"/>
          <a:extLst>
            <a:ext uri="{FF2B5EF4-FFF2-40B4-BE49-F238E27FC236}">
              <a16:creationId xmlns:a16="http://schemas.microsoft.com/office/drawing/2014/main" id="{79354AEB-2641-442B-9094-E97B4D1CAEBB}"/>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9" name="AutoShape 19" descr="https://hscvsld.hatinh.gov.vn/sold/VBdi.nsf/xls.gif">
          <a:hlinkClick xmlns:r="http://schemas.openxmlformats.org/officeDocument/2006/relationships" r:id="rId18"/>
          <a:extLst>
            <a:ext uri="{FF2B5EF4-FFF2-40B4-BE49-F238E27FC236}">
              <a16:creationId xmlns:a16="http://schemas.microsoft.com/office/drawing/2014/main" id="{F4814244-1974-484A-9C13-FC857FCD333A}"/>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981075</xdr:colOff>
      <xdr:row>35</xdr:row>
      <xdr:rowOff>161925</xdr:rowOff>
    </xdr:to>
    <xdr:sp macro="" textlink="">
      <xdr:nvSpPr>
        <xdr:cNvPr id="80" name="AutoShape 20" descr="https://hscvsld.hatinh.gov.vn/sold/VBdi.nsf/star_grey.png">
          <a:extLst>
            <a:ext uri="{FF2B5EF4-FFF2-40B4-BE49-F238E27FC236}">
              <a16:creationId xmlns:a16="http://schemas.microsoft.com/office/drawing/2014/main" id="{0C41F9CC-A06F-4693-8096-215D5C65B6E8}"/>
            </a:ext>
          </a:extLst>
        </xdr:cNvPr>
        <xdr:cNvSpPr>
          <a:spLocks noChangeAspect="1" noChangeArrowheads="1"/>
        </xdr:cNvSpPr>
      </xdr:nvSpPr>
      <xdr:spPr bwMode="auto">
        <a:xfrm>
          <a:off x="0" y="2466022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1" name="AutoShape 21" descr="https://hscvsld.hatinh.gov.vn/sold/VBdi.nsf/doc.gif">
          <a:hlinkClick xmlns:r="http://schemas.openxmlformats.org/officeDocument/2006/relationships" r:id="rId19"/>
          <a:extLst>
            <a:ext uri="{FF2B5EF4-FFF2-40B4-BE49-F238E27FC236}">
              <a16:creationId xmlns:a16="http://schemas.microsoft.com/office/drawing/2014/main" id="{5AC875C2-90B2-4A54-B8E3-7A56E0175909}"/>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2" name="AutoShape 22" descr="https://hscvsld.hatinh.gov.vn/sold/VBdi.nsf/doc.gif">
          <a:hlinkClick xmlns:r="http://schemas.openxmlformats.org/officeDocument/2006/relationships" r:id="rId20"/>
          <a:extLst>
            <a:ext uri="{FF2B5EF4-FFF2-40B4-BE49-F238E27FC236}">
              <a16:creationId xmlns:a16="http://schemas.microsoft.com/office/drawing/2014/main" id="{38E404E3-96C5-4A73-89DA-379A9026E6AC}"/>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3" name="AutoShape 23" descr="https://hscvsld.hatinh.gov.vn/sold/VBdi.nsf/xls.gif">
          <a:hlinkClick xmlns:r="http://schemas.openxmlformats.org/officeDocument/2006/relationships" r:id="rId21"/>
          <a:extLst>
            <a:ext uri="{FF2B5EF4-FFF2-40B4-BE49-F238E27FC236}">
              <a16:creationId xmlns:a16="http://schemas.microsoft.com/office/drawing/2014/main" id="{7B14C022-005A-4375-B1C7-C344732858A1}"/>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981075</xdr:colOff>
      <xdr:row>35</xdr:row>
      <xdr:rowOff>161925</xdr:rowOff>
    </xdr:to>
    <xdr:sp macro="" textlink="">
      <xdr:nvSpPr>
        <xdr:cNvPr id="84" name="AutoShape 24" descr="https://hscvsld.hatinh.gov.vn/sold/VBdi.nsf/star_grey.png">
          <a:extLst>
            <a:ext uri="{FF2B5EF4-FFF2-40B4-BE49-F238E27FC236}">
              <a16:creationId xmlns:a16="http://schemas.microsoft.com/office/drawing/2014/main" id="{DD709321-DED1-4F06-967A-B357C7BCCC1A}"/>
            </a:ext>
          </a:extLst>
        </xdr:cNvPr>
        <xdr:cNvSpPr>
          <a:spLocks noChangeAspect="1" noChangeArrowheads="1"/>
        </xdr:cNvSpPr>
      </xdr:nvSpPr>
      <xdr:spPr bwMode="auto">
        <a:xfrm>
          <a:off x="0" y="2466022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5" name="AutoShape 25" descr="https://hscvsld.hatinh.gov.vn/sold/VBdi.nsf/doc.gif">
          <a:hlinkClick xmlns:r="http://schemas.openxmlformats.org/officeDocument/2006/relationships" r:id="rId22"/>
          <a:extLst>
            <a:ext uri="{FF2B5EF4-FFF2-40B4-BE49-F238E27FC236}">
              <a16:creationId xmlns:a16="http://schemas.microsoft.com/office/drawing/2014/main" id="{BBBD5172-9030-4760-B4DD-5B68CB273682}"/>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6" name="AutoShape 26" descr="https://hscvsld.hatinh.gov.vn/sold/VBdi.nsf/xls.gif">
          <a:hlinkClick xmlns:r="http://schemas.openxmlformats.org/officeDocument/2006/relationships" r:id="rId23"/>
          <a:extLst>
            <a:ext uri="{FF2B5EF4-FFF2-40B4-BE49-F238E27FC236}">
              <a16:creationId xmlns:a16="http://schemas.microsoft.com/office/drawing/2014/main" id="{7F1D82A5-16FF-4D2A-9247-D02BB31B9FB7}"/>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7" name="AutoShape 27" descr="https://hscvsld.hatinh.gov.vn/sold/VBdi.nsf/pdf.gif">
          <a:hlinkClick xmlns:r="http://schemas.openxmlformats.org/officeDocument/2006/relationships" r:id="rId24"/>
          <a:extLst>
            <a:ext uri="{FF2B5EF4-FFF2-40B4-BE49-F238E27FC236}">
              <a16:creationId xmlns:a16="http://schemas.microsoft.com/office/drawing/2014/main" id="{F90461B2-ECD7-4421-B491-75079F18CA68}"/>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8" name="AutoShape 29" descr="https://hscvsld.hatinh.gov.vn/sold/VBdi.nsf/doc.gif">
          <a:hlinkClick xmlns:r="http://schemas.openxmlformats.org/officeDocument/2006/relationships" r:id="rId25"/>
          <a:extLst>
            <a:ext uri="{FF2B5EF4-FFF2-40B4-BE49-F238E27FC236}">
              <a16:creationId xmlns:a16="http://schemas.microsoft.com/office/drawing/2014/main" id="{EFBB5A59-65FE-4C3B-8AF6-97D9CA21008D}"/>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9" name="AutoShape 30" descr="https://hscvsld.hatinh.gov.vn/sold/VBdi.nsf/pdf.gif">
          <a:hlinkClick xmlns:r="http://schemas.openxmlformats.org/officeDocument/2006/relationships" r:id="rId26"/>
          <a:extLst>
            <a:ext uri="{FF2B5EF4-FFF2-40B4-BE49-F238E27FC236}">
              <a16:creationId xmlns:a16="http://schemas.microsoft.com/office/drawing/2014/main" id="{C77962E5-339F-4768-B646-63F2A4919B89}"/>
            </a:ext>
          </a:extLst>
        </xdr:cNvPr>
        <xdr:cNvSpPr>
          <a:spLocks noChangeAspect="1" noChangeArrowheads="1"/>
        </xdr:cNvSpPr>
      </xdr:nvSpPr>
      <xdr:spPr bwMode="auto">
        <a:xfrm>
          <a:off x="600075" y="246602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35</xdr:row>
      <xdr:rowOff>0</xdr:rowOff>
    </xdr:from>
    <xdr:to>
      <xdr:col>1</xdr:col>
      <xdr:colOff>63500</xdr:colOff>
      <xdr:row>35</xdr:row>
      <xdr:rowOff>102592</xdr:rowOff>
    </xdr:to>
    <xdr:sp macro="" textlink="">
      <xdr:nvSpPr>
        <xdr:cNvPr id="90" name="Hộp Văn bản 89">
          <a:extLst>
            <a:ext uri="{FF2B5EF4-FFF2-40B4-BE49-F238E27FC236}">
              <a16:creationId xmlns:a16="http://schemas.microsoft.com/office/drawing/2014/main" id="{D1961A4A-1B26-4B67-88B5-9DB687C08277}"/>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1" name="Hộp Văn bản 90">
          <a:extLst>
            <a:ext uri="{FF2B5EF4-FFF2-40B4-BE49-F238E27FC236}">
              <a16:creationId xmlns:a16="http://schemas.microsoft.com/office/drawing/2014/main" id="{14335242-7E51-4A09-8DAC-BF3009B1285E}"/>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2" name="Hộp Văn bản 91">
          <a:extLst>
            <a:ext uri="{FF2B5EF4-FFF2-40B4-BE49-F238E27FC236}">
              <a16:creationId xmlns:a16="http://schemas.microsoft.com/office/drawing/2014/main" id="{B17110AA-FB06-4478-89C4-A3CE62192C0D}"/>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3" name="Hộp Văn bản 92">
          <a:extLst>
            <a:ext uri="{FF2B5EF4-FFF2-40B4-BE49-F238E27FC236}">
              <a16:creationId xmlns:a16="http://schemas.microsoft.com/office/drawing/2014/main" id="{8BD489B0-16AA-47C8-99EF-0614557473F1}"/>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4" name="Hộp Văn bản 93">
          <a:extLst>
            <a:ext uri="{FF2B5EF4-FFF2-40B4-BE49-F238E27FC236}">
              <a16:creationId xmlns:a16="http://schemas.microsoft.com/office/drawing/2014/main" id="{DECE9A97-AD69-462B-B61E-6736645CDCEB}"/>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5" name="Hộp Văn bản 94">
          <a:extLst>
            <a:ext uri="{FF2B5EF4-FFF2-40B4-BE49-F238E27FC236}">
              <a16:creationId xmlns:a16="http://schemas.microsoft.com/office/drawing/2014/main" id="{69FDF0D5-A5A6-49B1-938E-B2357D2AB345}"/>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X4A5H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6" name="Hộp Văn bản 95">
          <a:extLst>
            <a:ext uri="{FF2B5EF4-FFF2-40B4-BE49-F238E27FC236}">
              <a16:creationId xmlns:a16="http://schemas.microsoft.com/office/drawing/2014/main" id="{96483AFB-197D-46B0-955C-A9B8E7D80B65}"/>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X4A6H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7" name="Hộp Văn bản 96">
          <a:extLst>
            <a:ext uri="{FF2B5EF4-FFF2-40B4-BE49-F238E27FC236}">
              <a16:creationId xmlns:a16="http://schemas.microsoft.com/office/drawing/2014/main" id="{91AAACFD-7320-4938-801C-AF141C1F9EE3}"/>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X4A7H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8" name="Hộp Văn bản 97">
          <a:extLst>
            <a:ext uri="{FF2B5EF4-FFF2-40B4-BE49-F238E27FC236}">
              <a16:creationId xmlns:a16="http://schemas.microsoft.com/office/drawing/2014/main" id="{51A5CD07-8A8B-417D-848A-58EFE6B51D4E}"/>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X4A8H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9" name="Hộp Văn bản 98">
          <a:extLst>
            <a:ext uri="{FF2B5EF4-FFF2-40B4-BE49-F238E27FC236}">
              <a16:creationId xmlns:a16="http://schemas.microsoft.com/office/drawing/2014/main" id="{1F7F4A5B-9894-44FB-8D89-AC740D7EB211}"/>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X4A9H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0" name="Hộp Văn bản 99">
          <a:extLst>
            <a:ext uri="{FF2B5EF4-FFF2-40B4-BE49-F238E27FC236}">
              <a16:creationId xmlns:a16="http://schemas.microsoft.com/office/drawing/2014/main" id="{F40A3B3D-6FA2-42B9-B9D4-6C36548DE412}"/>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1" name="Hộp Văn bản 100">
          <a:extLst>
            <a:ext uri="{FF2B5EF4-FFF2-40B4-BE49-F238E27FC236}">
              <a16:creationId xmlns:a16="http://schemas.microsoft.com/office/drawing/2014/main" id="{B84D53DC-6B31-4E6D-B942-AC949B05A9B2}"/>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2" name="Hộp Văn bản 101">
          <a:extLst>
            <a:ext uri="{FF2B5EF4-FFF2-40B4-BE49-F238E27FC236}">
              <a16:creationId xmlns:a16="http://schemas.microsoft.com/office/drawing/2014/main" id="{623BAAE5-204B-43DE-9C24-1B7F9BDFDA45}"/>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3" name="Hộp Văn bản 102">
          <a:extLst>
            <a:ext uri="{FF2B5EF4-FFF2-40B4-BE49-F238E27FC236}">
              <a16:creationId xmlns:a16="http://schemas.microsoft.com/office/drawing/2014/main" id="{A9375B71-406C-4F60-84FB-47394CBD49CF}"/>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4" name="Hộp Văn bản 103">
          <a:extLst>
            <a:ext uri="{FF2B5EF4-FFF2-40B4-BE49-F238E27FC236}">
              <a16:creationId xmlns:a16="http://schemas.microsoft.com/office/drawing/2014/main" id="{47DCC8B4-DB53-45F0-BF3F-253AC5E42C59}"/>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5" name="Hộp Văn bản 104">
          <a:extLst>
            <a:ext uri="{FF2B5EF4-FFF2-40B4-BE49-F238E27FC236}">
              <a16:creationId xmlns:a16="http://schemas.microsoft.com/office/drawing/2014/main" id="{A054F7A6-A14D-4FE8-AA37-5F34A4AC9632}"/>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X4A15H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6" name="Hộp Văn bản 105">
          <a:extLst>
            <a:ext uri="{FF2B5EF4-FFF2-40B4-BE49-F238E27FC236}">
              <a16:creationId xmlns:a16="http://schemas.microsoft.com/office/drawing/2014/main" id="{E278FDFA-398C-49C7-9C4E-98336DC9B930}"/>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X4A16H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7" name="Hộp Văn bản 106">
          <a:extLst>
            <a:ext uri="{FF2B5EF4-FFF2-40B4-BE49-F238E27FC236}">
              <a16:creationId xmlns:a16="http://schemas.microsoft.com/office/drawing/2014/main" id="{EF5D3760-06C2-4508-8A9A-7CDC9354350A}"/>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X4A17H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8" name="Hộp Văn bản 107">
          <a:extLst>
            <a:ext uri="{FF2B5EF4-FFF2-40B4-BE49-F238E27FC236}">
              <a16:creationId xmlns:a16="http://schemas.microsoft.com/office/drawing/2014/main" id="{AE2A4F11-3B33-4637-932A-2A30C94FC7DC}"/>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X4A18H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9" name="Hộp Văn bản 108">
          <a:extLst>
            <a:ext uri="{FF2B5EF4-FFF2-40B4-BE49-F238E27FC236}">
              <a16:creationId xmlns:a16="http://schemas.microsoft.com/office/drawing/2014/main" id="{3EE38BB7-4465-4AF3-ACBB-1FBC0B8204DC}"/>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X4A19H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0" name="Hộp Văn bản 109">
          <a:extLst>
            <a:ext uri="{FF2B5EF4-FFF2-40B4-BE49-F238E27FC236}">
              <a16:creationId xmlns:a16="http://schemas.microsoft.com/office/drawing/2014/main" id="{ACB7E657-2898-461F-9918-ACC3A2AE7FE5}"/>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1" name="Hộp Văn bản 110">
          <a:extLst>
            <a:ext uri="{FF2B5EF4-FFF2-40B4-BE49-F238E27FC236}">
              <a16:creationId xmlns:a16="http://schemas.microsoft.com/office/drawing/2014/main" id="{2C64DD7F-A030-47A2-B367-F7852B53197B}"/>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2" name="Hộp Văn bản 111">
          <a:extLst>
            <a:ext uri="{FF2B5EF4-FFF2-40B4-BE49-F238E27FC236}">
              <a16:creationId xmlns:a16="http://schemas.microsoft.com/office/drawing/2014/main" id="{94643BB4-A3D6-48E3-9524-A1CB647EAEF8}"/>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3" name="Hộp Văn bản 112">
          <a:extLst>
            <a:ext uri="{FF2B5EF4-FFF2-40B4-BE49-F238E27FC236}">
              <a16:creationId xmlns:a16="http://schemas.microsoft.com/office/drawing/2014/main" id="{DB22AD84-11D4-4B78-8D86-0855BD1DBA2C}"/>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4" name="Hộp Văn bản 113">
          <a:extLst>
            <a:ext uri="{FF2B5EF4-FFF2-40B4-BE49-F238E27FC236}">
              <a16:creationId xmlns:a16="http://schemas.microsoft.com/office/drawing/2014/main" id="{4049FEBA-407B-4DFD-94E9-39E788F7F75C}"/>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5" name="Hộp Văn bản 114">
          <a:extLst>
            <a:ext uri="{FF2B5EF4-FFF2-40B4-BE49-F238E27FC236}">
              <a16:creationId xmlns:a16="http://schemas.microsoft.com/office/drawing/2014/main" id="{7DC5C01F-5225-4DF0-8D21-37352AFB7840}"/>
            </a:ext>
          </a:extLst>
        </xdr:cNvPr>
        <xdr:cNvSpPr txBox="1"/>
      </xdr:nvSpPr>
      <xdr:spPr>
        <a:xfrm>
          <a:off x="600075" y="2466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X4A25H</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4\SharedDocs\LAN\Ha%20Tay\QuangNinh\NGOCHA\TBGieng\GiengH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2F14288C\TH%202016-2020%200910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H2C\Downloads\TPC\AppData\Local\Microsoft\Windows\Temporary%20Internet%20Files\Content.IE5\ZRITJB1Y\KH%202016%20(NSTW%20-%20NSDP)%20Ch&#237;nh%20th&#7913;c%20nhap%20bieu%208123%20ngay%2026-11-2015%20ok.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Sonla\DTOAN\phong%20nen\DT-THL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Gia%20VL%20den%20HT"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Qlxd2\c\BCNCKT\B_Can\Ba_b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Users\H2C\Downloads\nguyenduy\Downloads\giangdtt318a\THANH%20SON\KE%20HOACH%202016\TRUC%20GUI\ke%20hoach%202016.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hda\news\DOCUME~1\VTDKHO~1.VIN\LOCALS~1\Temp\Rar$DI00.375\ANH\BCDT-05\BANRA\BCDT-05\LE\03-05(KHAITHU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DD95149\TH%202017%20BC%20QH%2016.1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u%20lieu%20Phuc\Ph&#250;c%20NS\B&#225;o%20c&#225;o\UBND%20t&#7881;nh\H&#7885;p%20H&#272;ND%20t&#7881;nh\N&#259;m%202023\K&#7923;%20h&#7885;p%20cu&#7889;i%20n&#259;m%202023\B&#225;o%20c&#225;o%20thu%20chi%202023_2024\Ho&#224;n%20thi&#7879;n%20sau%20H&#7885;p%20Ban%20KTNS\BC%20thu%20chi%20NSNN%202024\PL.BC%20DT%20NSNN%202024_ng&#224;y%20%2030.11.202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u%20lieu%20Phuc\Ph&#250;c%20NS\B&#225;o%20c&#225;o\UBND%20t&#7881;nh\H&#7885;p%20H&#272;ND%20t&#7881;nh\N&#259;m%202023\K&#7923;%20h&#7885;p%20cu&#7889;i%20n&#259;m%202023\B&#225;o%20c&#225;o%20thu%20chi%202023_2024\Ho&#224;n%20thi&#7879;n%20sau%20H&#7885;p%20Ban%20KTNS,%20BTV,%20BCH\H&#249;ng%20g&#7917;i\Phu%20luc%20BC.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ia%20giao%20VL%20den%20HT"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CTHUY-TC-09.dwg"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02\d\Tuan_829\DThau_CaiLan\469\DTC.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ROSSHEADp16-b14n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8ADE18F0\CSDLmoi_2011-2020_25.8.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Bia "/>
      <sheetName val="th17"/>
      <sheetName val="H17"/>
      <sheetName val="XXXXXXXX"/>
      <sheetName val="XL4Poppy"/>
      <sheetName val="SL"/>
      <sheetName val="dongia (2)"/>
      <sheetName val="thao-go"/>
    </sheetNames>
    <sheetDataSet>
      <sheetData sheetId="0" refreshError="1"/>
      <sheetData sheetId="1"/>
      <sheetData sheetId="2"/>
      <sheetData sheetId="3"/>
      <sheetData sheetId="4" refreshError="1"/>
      <sheetData sheetId="5">
        <row r="4">
          <cell r="C4" t="str">
            <v>Delete</v>
          </cell>
        </row>
      </sheetData>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XL4Poppy"/>
      <sheetName val="Dinh muc du toan"/>
      <sheetName val="Config"/>
      <sheetName val="AutoClose"/>
      <sheetName val="Lç khoan LK1"/>
      <sheetName val="NC"/>
      <sheetName val="M"/>
      <sheetName val="TSo"/>
      <sheetName val="PC"/>
      <sheetName val="Vua"/>
      <sheetName val="KL"/>
      <sheetName val="VC"/>
      <sheetName val="DGduong"/>
      <sheetName val="DT"/>
      <sheetName val="TH"/>
      <sheetName val="Thu"/>
      <sheetName val="XXXXXXXX"/>
      <sheetName val="TSCD DUNG CHUNG "/>
      <sheetName val="KHKHAUHAOTSCHUNG"/>
      <sheetName val="TSCDTOAN NHA MAY"/>
      <sheetName val="CPSXTOAN BO SP"/>
      <sheetName val="PBCPCHUNG CHO CAC DTUONG"/>
      <sheetName val="VLieu"/>
      <sheetName val="CT"/>
      <sheetName val="DToan"/>
      <sheetName val="Tong hop"/>
      <sheetName val="Cuoc V.chuyen"/>
      <sheetName val="TH An ca"/>
      <sheetName val="XN SL An ca"/>
      <sheetName val="Dang ky an ca"/>
      <sheetName val="Dang ky an ca T2"/>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sheetName val="THND"/>
      <sheetName val="klcong"/>
      <sheetName val="THMD"/>
      <sheetName val="Phtro1"/>
      <sheetName val="DTKS1"/>
      <sheetName val="CT1m"/>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PIPE-03E"/>
      <sheetName val="Chart1"/>
      <sheetName val="Interim payment"/>
      <sheetName val="Letter"/>
      <sheetName val="Bid Sum"/>
      <sheetName val="Item B"/>
      <sheetName val="Dg A"/>
      <sheetName val="Dg B&amp;C"/>
      <sheetName val="Rates&amp;Prices"/>
      <sheetName val="Material at site"/>
      <sheetName val="XL4Poppy"/>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Gia VL"/>
      <sheetName val="Bang gia ca may"/>
      <sheetName val="Bang luong CB"/>
      <sheetName val="Bang P.tich CT"/>
      <sheetName val="D.toan chi tiet"/>
      <sheetName val="Bang TH Dtoan"/>
      <sheetName val="XXXXXXXX"/>
      <sheetName val="BC_KKTSCD"/>
      <sheetName val="Chitiet"/>
      <sheetName val="Sheet2 (2)"/>
      <sheetName val="Mau_BC_KKTSCD"/>
      <sheetName val="KH 2003 (moi max)"/>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0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MD"/>
      <sheetName val="ND"/>
      <sheetName val="CONG"/>
      <sheetName val="DGCT"/>
      <sheetName val="cd viaK0-T6"/>
      <sheetName val="cdvia T6-Tc24"/>
      <sheetName val="cdvia Tc24-T46"/>
      <sheetName val="cdbtnL2ko-k0+361"/>
      <sheetName val="cd btnL2k0+361-T19"/>
      <sheetName val="XL4Test5"/>
      <sheetName val="DTHH"/>
      <sheetName val="Bang1"/>
      <sheetName val="TAI TRONG"/>
      <sheetName val="NOI LUC"/>
      <sheetName val="TINH DUYET THTT CHINH"/>
      <sheetName val="TDUYET THTT PHU"/>
      <sheetName val="TINH DAO DONG VA DO VONG"/>
      <sheetName val="TINH NEO"/>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Chi tiet - Dv lap"/>
      <sheetName val="TH KHTC"/>
      <sheetName val="000"/>
      <sheetName val="Dong Dau"/>
      <sheetName val="Dong Dau (2)"/>
      <sheetName val="Sau dong"/>
      <sheetName val="Ma xa"/>
      <sheetName val="My dinh"/>
      <sheetName val="Tong cong"/>
      <sheetName val="Chart2"/>
      <sheetName val="1"/>
      <sheetName val="be tong"/>
      <sheetName val="Thep"/>
      <sheetName val="Tong hop thep"/>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CHIT"/>
      <sheetName val="THXH"/>
      <sheetName val="BHXH"/>
      <sheetName val="PTCT"/>
      <sheetName val="CDghino"/>
      <sheetName val="Tonghop"/>
      <sheetName val="TH (T1-6)"/>
      <sheetName val="ThueTB"/>
      <sheetName val="SCD5"/>
      <sheetName val=" NL"/>
      <sheetName val="CPVL-CPM"/>
      <sheetName val="PTVL"/>
      <sheetName val="CD1"/>
      <sheetName val=" NL (2)"/>
      <sheetName val="CDTHCT"/>
      <sheetName val="CDTHCT (3)"/>
      <sheetName val="01"/>
      <sheetName val="02"/>
      <sheetName val="03"/>
      <sheetName val="04"/>
      <sheetName val="05"/>
      <sheetName val="Sheet13"/>
      <sheetName val="Sheet14"/>
      <sheetName val="Sheet15"/>
      <sheetName val="Sheet16"/>
      <sheetName val="Sheet17"/>
      <sheetName val="Sheet18"/>
      <sheetName val="Sheet19"/>
      <sheetName val="Sheet20"/>
      <sheetName val="Congty"/>
      <sheetName val="VPPN"/>
      <sheetName val="XN74"/>
      <sheetName val="XN54"/>
      <sheetName val="XN33"/>
      <sheetName val="NK96"/>
      <sheetName val="KH12"/>
      <sheetName val="CN12"/>
      <sheetName val="HD12"/>
      <sheetName val="KH1"/>
      <sheetName val="THCT"/>
      <sheetName val="cap cho cac DT"/>
      <sheetName val="Ung - hoan"/>
      <sheetName val="CP may"/>
      <sheetName val="SS"/>
      <sheetName val="NVL"/>
      <sheetName val="10000000"/>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cong Q2"/>
      <sheetName val="T.U luong Q1"/>
      <sheetName val="T.U luong Q2"/>
      <sheetName val="T.U luong Q3"/>
      <sheetName val="VL"/>
      <sheetName val="CTXD"/>
      <sheetName val=".."/>
      <sheetName val="CTDN"/>
      <sheetName val="san vuon"/>
      <sheetName val="khu phu tro"/>
      <sheetName val="Thuyet minh"/>
      <sheetName val="CQ-HQ"/>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Phu luc"/>
      <sheetName val="Gia trÞ"/>
      <sheetName val="Thep "/>
      <sheetName val="Chi tiet Khoi luong"/>
      <sheetName val="TH khoi luong"/>
      <sheetName val="Chiet tinh vat lieu "/>
      <sheetName val="TH KL VL"/>
      <sheetName val="Q1-02"/>
      <sheetName val="Q2-02"/>
      <sheetName val="Q3-02"/>
      <sheetName val="DS them luong qui 4-2002"/>
      <sheetName val="Phuc loi 2-9-02"/>
      <sheetName val="PCLB-2002"/>
      <sheetName val="Thuong nhan dip 21-12-02"/>
      <sheetName val="Thuong dip nhan danh hieu AHL§"/>
      <sheetName val="Thang luong thu 13 nam 2002"/>
      <sheetName val="Luong SX# dip Tet Qui Mui(dong)"/>
      <sheetName val="sent to"/>
      <sheetName val="dutoan1"/>
      <sheetName val="Anhtoan"/>
      <sheetName val="dutoan2"/>
      <sheetName val="vat tu"/>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an tich DG"/>
      <sheetName val="gia vat lieu"/>
      <sheetName val="gia xe may"/>
      <sheetName val="gia nhan cong"/>
      <sheetName val="Quang Tri"/>
      <sheetName val="TTHue"/>
      <sheetName val="Da Nang"/>
      <sheetName val="Quang Nam"/>
      <sheetName val="Quang Ngai"/>
      <sheetName val="TH DH-QN"/>
      <sheetName val="KP HD"/>
      <sheetName val="DB HD"/>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KM"/>
      <sheetName val="KHOANMUC"/>
      <sheetName val="CPQL"/>
      <sheetName val="SANLUONG"/>
      <sheetName val="SSCP-SL"/>
      <sheetName val="CPSX"/>
      <sheetName val="KQKD"/>
      <sheetName val="CDSL (2)"/>
      <sheetName val="00000001"/>
      <sheetName val="00000002"/>
      <sheetName val="00000003"/>
      <sheetName val="00000004"/>
      <sheetName val="9"/>
      <sheetName val="10"/>
      <sheetName val="KL VL"/>
      <sheetName val="KHCTiet"/>
      <sheetName val="QT 9-6"/>
      <sheetName val="Thuong luu HB"/>
      <sheetName val="QT03"/>
      <sheetName val="QT"/>
      <sheetName val="PTmay"/>
      <sheetName val="KK"/>
      <sheetName val="QT Ky T"/>
      <sheetName val="BCKT"/>
      <sheetName val="bc vt TON BAI"/>
      <sheetName val="XXXXXXX0"/>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T1(T1)04"/>
      <sheetName val="THDT"/>
      <sheetName val="DM-Goc"/>
      <sheetName val="Gia-CT"/>
      <sheetName val="PTCP"/>
      <sheetName val="cphoi"/>
      <sheetName val="VAT TU NHAN TXQN"/>
      <sheetName val="bang tong ke khoi luong vat tu"/>
      <sheetName val="hcong tkhe"/>
      <sheetName val="VAT TU NHAN TKHE"/>
      <sheetName val="hcong qn"/>
      <sheetName val="VAT TU NHAN (2)"/>
      <sheetName val="XN79"/>
      <sheetName val="CTMT"/>
      <sheetName val="Phu luc HD"/>
      <sheetName val="Gia du thau"/>
      <sheetName val="PTDG"/>
      <sheetName val="Ca xe"/>
      <sheetName val="Quyet toan"/>
      <sheetName val="Thu hoi"/>
      <sheetName val="Lai vay"/>
      <sheetName val="Tien vay"/>
      <sheetName val="Cong no"/>
      <sheetName val="Cop pha"/>
      <sheetName val="20000000"/>
      <sheetName val="Cau 2(3)"/>
      <sheetName val="Tien ung"/>
      <sheetName val="phi luong3"/>
      <sheetName val="D.Da0"/>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KH-2001"/>
      <sheetName val="KH-2002"/>
      <sheetName val="KH-2003"/>
      <sheetName val="DGTL"/>
      <sheetName val="KTCB"/>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clvl"/>
      <sheetName val="Chenh lech"/>
      <sheetName val="Kinh phí"/>
      <sheetName val="CT xa"/>
      <sheetName val="TLGC"/>
      <sheetName val="BL"/>
      <sheetName val="tc"/>
      <sheetName val="TDT"/>
      <sheetName val="®¬ngi¸"/>
      <sheetName val="dongle"/>
      <sheetName val="XE DAU"/>
      <sheetName val="XE XANG"/>
      <sheetName val="Thang 12"/>
      <sheetName val="Thang 1"/>
      <sheetName val="moi"/>
      <sheetName val="Thang 12 (2)"/>
      <sheetName val="Thang 01"/>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C45A-BH"/>
      <sheetName val="C46A-BH"/>
      <sheetName val="C47A-BH"/>
      <sheetName val="C48A-BH"/>
      <sheetName val="S-53-1"/>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pt0-1"/>
      <sheetName val="kp0-1"/>
      <sheetName val="0-1"/>
      <sheetName val="pt2-3"/>
      <sheetName val="thkp2-3"/>
      <sheetName val="2-3"/>
      <sheetName val="cl1-2"/>
      <sheetName val="thkp1-2"/>
      <sheetName val="clvl1-2"/>
      <sheetName val="1-2"/>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_MGT-DRT_MGT-IMPR_MGT-SC@_BA039"/>
      <sheetName val="T_x0003_"/>
      <sheetName val="_N_MGT-DRT_MGT-IMPR_MGT-SC@_BA0"/>
      <sheetName val="_PIPE-03E.XLSÝ26+960-27+150.4(k"/>
      <sheetName val="BU13-_x0003_"/>
      <sheetName val="tph AAHSTOT27"/>
      <sheetName val="TPH10x20"/>
      <sheetName val="TPH5x10"/>
      <sheetName val="TPH0x5"/>
      <sheetName val="TPHCVang"/>
      <sheetName val="TPHBDa"/>
      <sheetName val="TH VL, NC, DDHT Thanhphuoc"/>
      <sheetName val="??-BLDG"/>
      <sheetName val="Cong n"/>
      <sheetName val="Du_lieu"/>
      <sheetName val="Luong 4 SPH"/>
      <sheetName val="D.HopKL"/>
      <sheetName val="MTL$-INTER"/>
      <sheetName val="27*920-28+160.Su3"/>
      <sheetName val="NGUYEN 1"/>
      <sheetName val="TIEP 1"/>
      <sheetName val="HUNG 1"/>
      <sheetName val="BIEU DO"/>
      <sheetName val="Chi tieu 11"/>
      <sheetName val="HE SO LUONG"/>
      <sheetName val="SCAU"/>
      <sheetName val="DUOC"/>
      <sheetName val="TOC"/>
      <sheetName val="TU"/>
      <sheetName val="BINH"/>
      <sheetName val="HAN"/>
      <sheetName val="DIEU"/>
      <sheetName val="PHUNG"/>
      <sheetName val="TRI"/>
      <sheetName val="VAN"/>
      <sheetName val="NGUYEN"/>
      <sheetName val="TIEP"/>
      <sheetName val="HUNG"/>
      <sheetName val="Chart3"/>
      <sheetName val="LUONG 12"/>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lvÃ"/>
      <sheetName val="Q1-0_x0005_"/>
      <sheetName val="Q1-0þ"/>
      <sheetName val=" o "/>
      <sheetName val="PNT-QUOT-#3"/>
      <sheetName val="CBR"/>
      <sheetName val="Analysis"/>
      <sheetName val="C-C"/>
      <sheetName val="D-D"/>
      <sheetName val="QG"/>
      <sheetName val="Check C"/>
      <sheetName val="Bang luong _x0011_"/>
      <sheetName val="TIEN GOI"/>
      <sheetName val="tra-vat-lieu"/>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SOLIEU"/>
      <sheetName val="ၔonghop"/>
      <sheetName val="B"/>
      <sheetName val="C"/>
      <sheetName val="D"/>
      <sheetName val="F"/>
      <sheetName val="G"/>
      <sheetName val="I"/>
      <sheetName val="K"/>
      <sheetName val="L"/>
      <sheetName val="M"/>
      <sheetName val="N"/>
      <sheetName val="O"/>
      <sheetName val="P"/>
      <sheetName val="S"/>
      <sheetName val="U"/>
      <sheetName val="T"/>
      <sheetName val="XNT"/>
      <sheetName val="BBKKT11"/>
      <sheetName val="0"/>
      <sheetName val="A6,MAY"/>
      <sheetName val="Sheet2 (&quot;)"/>
      <sheetName val=" 4"/>
      <sheetName val="Thang01"/>
      <sheetName val="Thang02"/>
      <sheetName val="Thang03"/>
      <sheetName val="Thang04"/>
      <sheetName val="Thang05"/>
      <sheetName val="Thang06"/>
      <sheetName val="Thang07"/>
      <sheetName val="Thang08"/>
      <sheetName val="Thang09"/>
      <sheetName val="Thang10"/>
      <sheetName val="Thang11"/>
      <sheetName val="Thang12"/>
      <sheetName val="Ketchuyen"/>
      <sheetName val="klctiet"/>
      <sheetName val="VC MONG"/>
      <sheetName val="LUONG NC"/>
      <sheetName val="30000000"/>
      <sheetName val="TD"/>
      <sheetName val="253 K98"/>
      <sheetName val="MD 1-&quot;"/>
      <sheetName val="HTSD6Lþ"/>
      <sheetName val="T1(T1)0_x0000_"/>
      <sheetName val="Caod_x0000_"/>
      <sheetName val="Caod_x0005_"/>
      <sheetName val="Caodþ"/>
      <sheetName val="ctbetong"/>
      <sheetName val="datacot"/>
      <sheetName val="datamong"/>
      <sheetName val="COT"/>
      <sheetName val="MONG"/>
      <sheetName val="Liệt kê"/>
      <sheetName val="CLVC"/>
      <sheetName val="Dieuchinh"/>
      <sheetName val="kich thuoc"/>
      <sheetName val="DG CANTHO"/>
      <sheetName val="Dutoan KL"/>
      <sheetName val="PT VATTU"/>
      <sheetName val="CT-35"/>
      <sheetName val="g-vl"/>
      <sheetName val="Level"/>
      <sheetName val="기계시공"/>
      <sheetName val="BLR 1"/>
      <sheetName val="GEN"/>
      <sheetName val="GAS"/>
      <sheetName val="DEAE"/>
      <sheetName val="BLR2"/>
      <sheetName val="BLR3"/>
      <sheetName val="BLR4"/>
      <sheetName val="BLR5"/>
      <sheetName val="SAM"/>
      <sheetName val="CHEM"/>
      <sheetName val="COP"/>
      <sheetName val="bugiatheùpmong"/>
      <sheetName val="gia phan mong"/>
      <sheetName val="SILICAT_x0005_"/>
      <sheetName val="ND13-13+374"/>
      <sheetName val="MTO REV.0"/>
      <sheetName val="CostBook"/>
      <sheetName val="BANGMTC"/>
      <sheetName val="Bang gia NC"/>
      <sheetName val="THDZ0,4"/>
      <sheetName val="TH DZ35"/>
      <sheetName val="THTram"/>
      <sheetName val="B3D"/>
      <sheetName val="402"/>
      <sheetName val="Div. A"/>
      <sheetName val="nphuၯck"/>
      <sheetName val="Pipe"/>
      <sheetName val="Summary"/>
      <sheetName val="Dec3X"/>
      <sheetName val="THV CHI 6"/>
      <sheetName val="27+500-700.4(k85)"/>
      <sheetName val="n`nh"/>
      <sheetName val="CHIET TINH TBA"/>
      <sheetName val="CHIET TINH DZ 0,4"/>
      <sheetName val="CHIET TINH CCT"/>
      <sheetName val="GIAVLIEU"/>
      <sheetName val="cong bien t1&lt;"/>
      <sheetName val="Bang 2B"/>
      <sheetName val="GiaVL"/>
      <sheetName val="DG"/>
      <sheetName val="Dgia vat tu"/>
      <sheetName val="Don gia_III"/>
      <sheetName val="Dgia VT"/>
      <sheetName val="dnc4"/>
      <sheetName val="LUAN_CHUYEN"/>
      <sheetName val="KE_QUY"/>
      <sheetName val="LUONGGIAN_TIEP"/>
      <sheetName val="VAY_VON"/>
      <sheetName val="O_THAO"/>
      <sheetName val="Q_TRUNG"/>
      <sheetName val="Y_THANH"/>
      <sheetName val="Gia_VL"/>
      <sheetName val="Bang_gia_ca_may"/>
      <sheetName val="Bang_luong_CB"/>
      <sheetName val="Bang_P_tich_CT"/>
      <sheetName val="D_toan_chi_tiet"/>
      <sheetName val="Bang_TH_Dtoan"/>
      <sheetName val="Interim_payment"/>
      <sheetName val="Bid_Sum"/>
      <sheetName val="Item_B"/>
      <sheetName val="Dg_A"/>
      <sheetName val="Dg_B&amp;C"/>
      <sheetName val="Material_at_site"/>
      <sheetName val="KL_XL2000"/>
      <sheetName val="Chiet_tinh"/>
      <sheetName val="Van_chuyen"/>
      <sheetName val="THKP_(2)"/>
      <sheetName val="T_Bi"/>
      <sheetName val="Thiet_ke"/>
      <sheetName val="K_luong"/>
      <sheetName val="TT_L2"/>
      <sheetName val="TT_L1"/>
      <sheetName val="Thue_Ngoai"/>
      <sheetName val="Sheet2_(2)"/>
      <sheetName val="KH_2003_(moi_max)"/>
      <sheetName val="Quang_Tri"/>
      <sheetName val="Da_Nang"/>
      <sheetName val="Quang_Nam"/>
      <sheetName val="Quang_Ngai"/>
      <sheetName val="TH_DH-QN"/>
      <sheetName val="KP_HD"/>
      <sheetName val="DB_HD"/>
      <sheetName val="BCC_(2)"/>
      <sheetName val="Bao_cao"/>
      <sheetName val="Bao_cao_2"/>
      <sheetName val="Khoi_luong"/>
      <sheetName val="Khoi_luong_mat"/>
      <sheetName val="Bang_ke"/>
      <sheetName val="T_HopKL"/>
      <sheetName val="S_Luong"/>
      <sheetName val="D_Dap"/>
      <sheetName val="Q_Toan"/>
      <sheetName val="Phan_tich_chi_phi"/>
      <sheetName val="Chi_phi_nen_theo_BVTC"/>
      <sheetName val="nhan_cong_phu"/>
      <sheetName val="nhan_cong_Hung"/>
      <sheetName val="Nhan_cong"/>
      <sheetName val="Khoi_luong_nen_theo_BVTC"/>
      <sheetName val="Chi_tiet_-_Dv_lap"/>
      <sheetName val="TH_KHTC"/>
      <sheetName val="CDTHU_CHI_T1"/>
      <sheetName val="THUCHI_2"/>
      <sheetName val="THU_CHI3"/>
      <sheetName val="THU_CHI_4"/>
      <sheetName val="THU_CHI5"/>
      <sheetName val="THU_CHI_6"/>
      <sheetName val="TU_CHI_7"/>
      <sheetName val="THU_CHI9"/>
      <sheetName val="THU_CHI_8"/>
      <sheetName val="THU_CHI_10"/>
      <sheetName val="THU_CHI_11"/>
      <sheetName val="THU_CHI_12"/>
      <sheetName val="tong_hop_thanh_toan_thue"/>
      <sheetName val="bang_ke_nop_thue"/>
      <sheetName val="Tonh_hop_chi_phi"/>
      <sheetName val="BK_chi_phi"/>
      <sheetName val="KTra_DS_va_thue_GTGT"/>
      <sheetName val="Kiãøm_tra_DS_thue_GTGT"/>
      <sheetName val="XUAT(gia_von)"/>
      <sheetName val="Xuat_(gia_ban)"/>
      <sheetName val="Dchinh_TH_N-X-T"/>
      <sheetName val="Tong_hop_N-X-T"/>
      <sheetName val="thue_TH"/>
      <sheetName val="tong_hop_2001"/>
      <sheetName val="qUYET_TOAN_THUE"/>
      <sheetName val="DG_SOC"/>
      <sheetName val="DG_HQ"/>
      <sheetName val="Bot_Giat_C"/>
      <sheetName val="Bot_Giat_P_"/>
      <sheetName val="THAY_THUNG_H"/>
      <sheetName val="thi_nghiem"/>
      <sheetName val="BU_CTPH"/>
      <sheetName val="BU_tran3+360_22"/>
      <sheetName val="Tran3+360_22"/>
      <sheetName val="BU_tran2+386_4"/>
      <sheetName val="Tran2+386_4"/>
      <sheetName val="DTcong_4-5"/>
      <sheetName val="Bu_1-2"/>
      <sheetName val="Bu_12-13"/>
      <sheetName val="DTcong_12-13"/>
      <sheetName val="DT_cong13-13+"/>
      <sheetName val="BU-_nhanh"/>
      <sheetName val="dtcong_nh1-2"/>
      <sheetName val="dtcong_nh0-1"/>
      <sheetName val="BU_11-12"/>
      <sheetName val="DTcong_11-12"/>
      <sheetName val="Pr-_CC"/>
      <sheetName val="MD_3-4"/>
      <sheetName val="ND_3-4"/>
      <sheetName val="MD_1-2"/>
      <sheetName val="ND_1-2"/>
      <sheetName val="MD_0-1"/>
      <sheetName val="ND_0-1"/>
      <sheetName val="Tong_hop"/>
      <sheetName val="KL_tong"/>
      <sheetName val="AC_PC"/>
      <sheetName val="Bang_VL"/>
      <sheetName val="VL(No_V-c)"/>
      <sheetName val="He_so"/>
      <sheetName val="PL_Vua"/>
      <sheetName val="Chitieu-dam_cac_loai"/>
      <sheetName val="DG_Dam"/>
      <sheetName val="DG_chung"/>
      <sheetName val="VL-dac_chung"/>
      <sheetName val="CT_1md_&amp;_dau_cong"/>
      <sheetName val="CT_cong"/>
      <sheetName val="dg_cong"/>
      <sheetName val="Dong_Dau"/>
      <sheetName val="Dong_Dau_(2)"/>
      <sheetName val="Sau_dong"/>
      <sheetName val="Ma_xa"/>
      <sheetName val="My_dinh"/>
      <sheetName val="Tong_cong"/>
      <sheetName val="__"/>
      <sheetName val="san_vuon"/>
      <sheetName val="khu_phu_tro"/>
      <sheetName val="26+180-400_2"/>
      <sheetName val="26+180_Sub1"/>
      <sheetName val="26+180_Sub4"/>
      <sheetName val="26+180-400_5(k95)"/>
      <sheetName val="26+400-620_3(k95)"/>
      <sheetName val="26+400-640_1(k95)"/>
      <sheetName val="26+960-27+150_9"/>
      <sheetName val="26+960-27+150_10"/>
      <sheetName val="26+960-27+150_11"/>
      <sheetName val="26+960-27+150_12"/>
      <sheetName val="26+960-27+150_5(k95)"/>
      <sheetName val="26+960-27+150_4(k95)"/>
      <sheetName val="26+960-27+150_1(k95)"/>
      <sheetName val="27+500-700_5(k95)"/>
      <sheetName val="27+500-700_4(k95)"/>
      <sheetName val="27+500-700_3(k95)"/>
      <sheetName val="27+500-700_1(k95)"/>
      <sheetName val="27+740-920_3(k95)"/>
      <sheetName val="27+740-920_21"/>
      <sheetName val="27+920-28+040_6,7"/>
      <sheetName val="27+920-28+040_10"/>
      <sheetName val="27+920-28+160_Su3"/>
      <sheetName val="28+160-28+420_5K95"/>
      <sheetName val="28+430-657_7"/>
      <sheetName val="Km28+430-657_8"/>
      <sheetName val="28+430-657_9"/>
      <sheetName val="28+430-667_10"/>
      <sheetName val="28+430-657_11"/>
      <sheetName val="28+430-657_4k95"/>
      <sheetName val="28+500-657_18"/>
      <sheetName val="28+520-657_19"/>
      <sheetName val="be_tong"/>
      <sheetName val="Tong_hop_thep"/>
      <sheetName val="Thuyet_minh"/>
      <sheetName val="TAI_TRONG"/>
      <sheetName val="NOI_LUC"/>
      <sheetName val="TINH_DUYET_THTT_CHINH"/>
      <sheetName val="TDUYET_THTT_PHU"/>
      <sheetName val="TINH_DAO_DONG_VA_DO_VONG"/>
      <sheetName val="TINH_NEO"/>
      <sheetName val="Phu_luc"/>
      <sheetName val="Gia_trÞ"/>
      <sheetName val="TH_(T1-6)"/>
      <sheetName val="_NL"/>
      <sheetName val="_NL_(2)"/>
      <sheetName val="CDTHCT_(3)"/>
      <sheetName val="thkl_(2)"/>
      <sheetName val="long_tec"/>
      <sheetName val="CDSL_(2)"/>
      <sheetName val="Thep_"/>
      <sheetName val="Chi_tiet_Khoi_luong"/>
      <sheetName val="TH_khoi_luong"/>
      <sheetName val="Chiet_tinh_vat_lieu_"/>
      <sheetName val="TH_KL_VL"/>
      <sheetName val="DS_them_luong_qui_4-2002"/>
      <sheetName val="Phuc_loi_2-9-02"/>
      <sheetName val="Thuong_nhan_dip_21-12-02"/>
      <sheetName val="Thuong_dip_nhan_danh_hieu_AHL§"/>
      <sheetName val="Thang_luong_thu_13_nam_2002"/>
      <sheetName val="Luong_SX#_dip_Tet_Qui_Mui(dong)"/>
      <sheetName val="cap_cho_cac_DT"/>
      <sheetName val="Ung_-_hoan"/>
      <sheetName val="CP_may"/>
      <sheetName val="vat_tu"/>
      <sheetName val="sent_to"/>
      <sheetName val="CT_Duong"/>
      <sheetName val="D_gia"/>
      <sheetName val="T_hop"/>
      <sheetName val="CtP_tro"/>
      <sheetName val="Nha_moi"/>
      <sheetName val="TT-T_Tron_So_2"/>
      <sheetName val="Ct_Dam_"/>
      <sheetName val="Ct_Duoi"/>
      <sheetName val="Ct_Tren"/>
      <sheetName val="D_giaMay"/>
      <sheetName val="C_TIEU"/>
      <sheetName val="T_Luong"/>
      <sheetName val="T_HAO"/>
      <sheetName val="DT_TUYEN"/>
      <sheetName val="DT_GIA"/>
      <sheetName val="KHDT_(2)"/>
      <sheetName val="CL_"/>
      <sheetName val="KQ_(2)"/>
      <sheetName val="phan_tich_DG"/>
      <sheetName val="gia_vat_lieu"/>
      <sheetName val="gia_xe_may"/>
      <sheetName val="gia_nhan_cong"/>
      <sheetName val="cd_viaK0-T6"/>
      <sheetName val="cdvia_T6-Tc24"/>
      <sheetName val="cdvia_Tc24-T46"/>
      <sheetName val="cd_btnL2k0+361-T19"/>
      <sheetName val="Dc_Dau"/>
      <sheetName val="_o_to_Hien_8"/>
      <sheetName val="_o_to_Hien9"/>
      <sheetName val="_o_to_Hien10"/>
      <sheetName val="_o_to_Hien11"/>
      <sheetName val="_o_to_Hien12)"/>
      <sheetName val="_o_to_Hien1"/>
      <sheetName val="_o_to_Hien2"/>
      <sheetName val="_o_to_Hien3"/>
      <sheetName val="_o_to_Hien4"/>
      <sheetName val="_o_to_Hien5"/>
      <sheetName val="_o_to_Phong_8"/>
      <sheetName val="_o_to_Phong9"/>
      <sheetName val="_o_to_Phong10"/>
      <sheetName val="_o_to_Phong11"/>
      <sheetName val="_o_to_Phong12)"/>
      <sheetName val="_o_to_Phong1"/>
      <sheetName val="_o_to_Phong2"/>
      <sheetName val="_o_to_Phong3"/>
      <sheetName val="_o_to_Phong4"/>
      <sheetName val="_o_to_Phong5"/>
      <sheetName val="_o_to_Dung_8_"/>
      <sheetName val="_D_tt_dau8"/>
      <sheetName val="_o_to_Dung_9"/>
      <sheetName val="_D9_tt_dau"/>
      <sheetName val="_D10_tt_dau"/>
      <sheetName val="_o_to_Dung_10"/>
      <sheetName val="_o_to_Dung_11"/>
      <sheetName val="_o_to_Dung_12)"/>
      <sheetName val="_o_to_Dung_1"/>
      <sheetName val="_o_to_Dung2"/>
      <sheetName val="_o_to_Dung3"/>
      <sheetName val="_o_to_Dung4"/>
      <sheetName val="_o_totrongT10-12"/>
      <sheetName val="_o_totrongT2"/>
      <sheetName val="_o_totrungT10-12"/>
      <sheetName val="_o_toMinhT10-12_"/>
      <sheetName val="_o_toMinhT2"/>
      <sheetName val="_o_toTrieuT10-12__"/>
      <sheetName val="Luong_8_SP"/>
      <sheetName val="Luong_9_SP_"/>
      <sheetName val="Luong_10_SP_"/>
      <sheetName val="Luong_11_SP_"/>
      <sheetName val="Luong_12_SP"/>
      <sheetName val="Luong_1_SP1"/>
      <sheetName val="Luong_2_SP2"/>
      <sheetName val="Luong_3_SP3"/>
      <sheetName val="Luong_4_SP4"/>
      <sheetName val="Luong_4_SP5"/>
      <sheetName val="K249_K98"/>
      <sheetName val="K249_K98_(2)"/>
      <sheetName val="K251_K98"/>
      <sheetName val="K251_SBase"/>
      <sheetName val="K251_AC"/>
      <sheetName val="K252_K98"/>
      <sheetName val="K252_SBase"/>
      <sheetName val="K252_AC"/>
      <sheetName val="K253_K98"/>
      <sheetName val="K253_Subbase"/>
      <sheetName val="K253_Base_"/>
      <sheetName val="K253_SBase"/>
      <sheetName val="K253_AC"/>
      <sheetName val="K255_SBase"/>
      <sheetName val="K259_K98"/>
      <sheetName val="K259_Subbase"/>
      <sheetName val="K259_Base_"/>
      <sheetName val="K259_AC"/>
      <sheetName val="K260_K98"/>
      <sheetName val="K260_Subbase"/>
      <sheetName val="K260_Base"/>
      <sheetName val="K260_AC"/>
      <sheetName val="K261_K98"/>
      <sheetName val="K261_Base"/>
      <sheetName val="K261_AC"/>
      <sheetName val="cong_Q2"/>
      <sheetName val="T_U_luong_Q1"/>
      <sheetName val="T_U_luong_Q2"/>
      <sheetName val="T_U_luong_Q3"/>
      <sheetName val="Xep_hang_201"/>
      <sheetName val="toan_Cty"/>
      <sheetName val="Cong_ty"/>
      <sheetName val="XN_2"/>
      <sheetName val="XN_ong_CHi"/>
      <sheetName val="N_XDCT&amp;_XKLD"/>
      <sheetName val="CN_HCM"/>
      <sheetName val="TT_XKLD(Nhan)"/>
      <sheetName val="Ong_Hong"/>
      <sheetName val="CN_hung_yen"/>
      <sheetName val="Dong_nai"/>
      <sheetName val="Gia_DAN"/>
      <sheetName val="KLTong_hop"/>
      <sheetName val="Lan_can"/>
      <sheetName val="Ranh_doc_(2)"/>
      <sheetName val="Ranh_doc"/>
      <sheetName val="Coc_tieu"/>
      <sheetName val="Bien_bao"/>
      <sheetName val="Nan_tuyen"/>
      <sheetName val="Lan_1"/>
      <sheetName val="Lan__2"/>
      <sheetName val="Lan_3"/>
      <sheetName val="Gia_tri"/>
      <sheetName val="Lan_5"/>
      <sheetName val="KL_VL"/>
      <sheetName val="QT_9-6"/>
      <sheetName val="Thuong_luu_HB"/>
      <sheetName val="QT_Ky_T"/>
      <sheetName val="bc_vt_TON_BAI"/>
      <sheetName val="binh_do"/>
      <sheetName val="cot_lieu"/>
      <sheetName val="van_khuon"/>
      <sheetName val="CT_BT"/>
      <sheetName val="lay_mau"/>
      <sheetName val="mat_ngoai_goi"/>
      <sheetName val="coc_tram-bt"/>
      <sheetName val="Cong_hop"/>
      <sheetName val="kldukien_(107)"/>
      <sheetName val="qui1_(2)"/>
      <sheetName val="Phu_luc_HD"/>
      <sheetName val="Gia_du_thau"/>
      <sheetName val="Ca_xe"/>
      <sheetName val="Cau_2(3)"/>
      <sheetName val="Quyet_toan"/>
      <sheetName val="Thu_hoi"/>
      <sheetName val="Lai_vay"/>
      <sheetName val="Tien_vay"/>
      <sheetName val="Cong_no"/>
      <sheetName val="Cop_pha"/>
      <sheetName val="Tien_ung"/>
      <sheetName val="phi_luong3"/>
      <sheetName val="CT_xa"/>
      <sheetName val="Hat_1"/>
      <sheetName val="_H8_duong"/>
      <sheetName val="Hat_7dg"/>
      <sheetName val="TH_duong_1B"/>
      <sheetName val="TH_cau_1B"/>
      <sheetName val="cau_H1"/>
      <sheetName val="Son_dg"/>
      <sheetName val="THKL_H9"/>
      <sheetName val="THKL_H4"/>
      <sheetName val="TH_du_toan_"/>
      <sheetName val="Du_toan_"/>
      <sheetName val="C_Tinh"/>
      <sheetName val="KH_200³_(moi_max)"/>
      <sheetName val="KL_Tram_Cty"/>
      <sheetName val="Gam_may_Cty"/>
      <sheetName val="KL_tram_KH"/>
      <sheetName val="Gam_may_KH"/>
      <sheetName val="Cach_dien"/>
      <sheetName val="Mang_tai"/>
      <sheetName val="KL_DDK"/>
      <sheetName val="Mang_tai_DDK"/>
      <sheetName val="KL_DDK0,4"/>
      <sheetName val="TT_Ky_thuat"/>
      <sheetName val="CT_moi"/>
      <sheetName val="Tu_dien"/>
      <sheetName val="May_cat"/>
      <sheetName val="Dao_Cly"/>
      <sheetName val="Dao_Ptai"/>
      <sheetName val="Tu_RMU"/>
      <sheetName val="C_set"/>
      <sheetName val="Sco_Cap"/>
      <sheetName val="Sco_TB"/>
      <sheetName val="THVT_T5"/>
      <sheetName val="XL1_t5"/>
      <sheetName val="XL2_T5"/>
      <sheetName val="XL3_T5"/>
      <sheetName val="XL5_T5"/>
      <sheetName val="CC_XL1"/>
      <sheetName val="KKTS_04"/>
      <sheetName val="nha_kct"/>
      <sheetName val="TN_tram"/>
      <sheetName val="TN_C_set"/>
      <sheetName val="TN_TD_DDay"/>
      <sheetName val="Phan_chung"/>
      <sheetName val="cap_so_lan_2"/>
      <sheetName val="cap_so_BHXH"/>
      <sheetName val="tru_tien"/>
      <sheetName val="yt_q2"/>
      <sheetName val="c45_t3"/>
      <sheetName val="c45_t6"/>
      <sheetName val="BHYT_Q3_2003"/>
      <sheetName val="C45_t7"/>
      <sheetName val="C47-t07_2003"/>
      <sheetName val="C45_t8"/>
      <sheetName val="C47-t08_2003"/>
      <sheetName val="C45_t09"/>
      <sheetName val="C47-t09_2003"/>
      <sheetName val="C47_T12"/>
      <sheetName val="BHYT_Q4-2003"/>
      <sheetName val="C45_T10"/>
      <sheetName val="cong_bien_t10"/>
      <sheetName val="luong_t9_"/>
      <sheetName val="bb_t9"/>
      <sheetName val="XE_DAU"/>
      <sheetName val="XE_XANG"/>
      <sheetName val="Thang_12"/>
      <sheetName val="Thang_1"/>
      <sheetName val="Thang_12_(2)"/>
      <sheetName val="Thang_01"/>
      <sheetName val="Co_quan_TCT"/>
      <sheetName val="BOT_(PA_chon)"/>
      <sheetName val="Yaly_&amp;_Ri_Ninh"/>
      <sheetName val="Thuy_dien_Na_Loi"/>
      <sheetName val="bang_so_sanh_tong_hop"/>
      <sheetName val="bang_so_sanh_tong_hop_(ty_le)"/>
      <sheetName val="thu_nhap_binh_quan_(2)"/>
      <sheetName val="dang_huong"/>
      <sheetName val="phuong_an_1"/>
      <sheetName val="phuong_an_1_(2)"/>
      <sheetName val="phuong_an2"/>
      <sheetName val="tong_hop_BQ"/>
      <sheetName val="tong_hop_BQ-1"/>
      <sheetName val="phuong_an_chon"/>
      <sheetName val="bang_so_sanh_tong_hop_(_PA_chon"/>
      <sheetName val="dang_ap_dung"/>
      <sheetName val="bang_tong_hop_(dang_huong)"/>
      <sheetName val="CO_SO_DU_LIEU_PTVL"/>
      <sheetName val="huy_dong_von"/>
      <sheetName val="Lai_vayxd"/>
      <sheetName val="Lai_vayphaitra"/>
      <sheetName val="Lai_vay_"/>
      <sheetName val="tra_von"/>
      <sheetName val="KH_chi_tiet"/>
      <sheetName val="nguyen_lieu"/>
      <sheetName val="soi_tho_soi_det"/>
      <sheetName val="soi_thuong"/>
      <sheetName val="vai_det"/>
      <sheetName val="chi_phi_1tan"/>
      <sheetName val="von_luu_dong"/>
      <sheetName val="thue_VAT"/>
      <sheetName val="doanh_thu"/>
      <sheetName val="doanh_thu_loi_nhuan"/>
      <sheetName val="dong_tien"/>
      <sheetName val="thu_hoi_von"/>
      <sheetName val="hoan_von"/>
      <sheetName val="dothi_npv"/>
      <sheetName val="diem_hoa_von"/>
      <sheetName val="nop_ngan_sach"/>
      <sheetName val="chi_tieu"/>
      <sheetName val="congtac_vien-uy"/>
      <sheetName val="Nhan_luc2001"/>
      <sheetName val="CT_03"/>
      <sheetName val="TH_03"/>
      <sheetName val="Chenh_lech"/>
      <sheetName val="Kinh_phí"/>
      <sheetName val="NAM_2004"/>
      <sheetName val="L D1704"/>
      <sheetName val="LM"/>
      <sheetName val="DGchitiet "/>
      <sheetName val="LUAN_CHUYEN1"/>
      <sheetName val="KE_QUY1"/>
      <sheetName val="LUONGGIAN_TIEP1"/>
      <sheetName val="VAY_VON1"/>
      <sheetName val="O_THAO1"/>
      <sheetName val="Q_TRUNG1"/>
      <sheetName val="Y_THANH1"/>
      <sheetName val="Interim_payment1"/>
      <sheetName val="Bid_Sum1"/>
      <sheetName val="Item_B1"/>
      <sheetName val="Dg_A1"/>
      <sheetName val="Dg_B&amp;C1"/>
      <sheetName val="Material_at_site1"/>
      <sheetName val="KL_XL20001"/>
      <sheetName val="Chiet_tinh1"/>
      <sheetName val="Van_chuyen1"/>
      <sheetName val="THKP_(2)1"/>
      <sheetName val="T_Bi1"/>
      <sheetName val="Thiet_ke1"/>
      <sheetName val="K_luong1"/>
      <sheetName val="TT_L21"/>
      <sheetName val="TT_L11"/>
      <sheetName val="Thue_Ngoai1"/>
      <sheetName val="Chi_tiet_-_Dv_lap1"/>
      <sheetName val="TH_KHTC1"/>
      <sheetName val="be_tong1"/>
      <sheetName val="Tong_hop_thep1"/>
      <sheetName val="Sheet2_(2)1"/>
      <sheetName val="KH_2003_(moi_max)1"/>
      <sheetName val="Dong_Dau1"/>
      <sheetName val="Dong_Dau_(2)1"/>
      <sheetName val="Sau_dong1"/>
      <sheetName val="Ma_xa1"/>
      <sheetName val="My_dinh1"/>
      <sheetName val="Tong_cong1"/>
      <sheetName val="BCC_(2)1"/>
      <sheetName val="Bao_cao1"/>
      <sheetName val="Bao_cao_21"/>
      <sheetName val="Khoi_luong1"/>
      <sheetName val="Khoi_luong_mat1"/>
      <sheetName val="Bang_ke1"/>
      <sheetName val="T_HopKL1"/>
      <sheetName val="S_Luong1"/>
      <sheetName val="D_Dap1"/>
      <sheetName val="Q_Toan1"/>
      <sheetName val="Phan_tich_chi_phi1"/>
      <sheetName val="Chi_phi_nen_theo_BVTC1"/>
      <sheetName val="nhan_cong_phu1"/>
      <sheetName val="nhan_cong_Hung1"/>
      <sheetName val="Nhan_cong1"/>
      <sheetName val="Khoi_luong_nen_theo_BVTC1"/>
      <sheetName val="Bang_VL1"/>
      <sheetName val="VL(No_V-c)1"/>
      <sheetName val="He_so1"/>
      <sheetName val="PL_Vua1"/>
      <sheetName val="Chitieu-dam_cac_loai1"/>
      <sheetName val="DG_Dam1"/>
      <sheetName val="DG_chung1"/>
      <sheetName val="VL-dac_chung1"/>
      <sheetName val="CT_1md_&amp;_dau_cong1"/>
      <sheetName val="Tong_hop1"/>
      <sheetName val="CT_cong1"/>
      <sheetName val="dg_cong1"/>
      <sheetName val="Gia_VL1"/>
      <sheetName val="Bang_gia_ca_may1"/>
      <sheetName val="Bang_luong_CB1"/>
      <sheetName val="Bang_P_tich_CT1"/>
      <sheetName val="D_toan_chi_tiet1"/>
      <sheetName val="Bang_TH_Dtoan1"/>
      <sheetName val="BU_CTPH1"/>
      <sheetName val="BU_tran3+360_221"/>
      <sheetName val="Tran3+360_221"/>
      <sheetName val="BU_tran2+386_41"/>
      <sheetName val="Tran2+386_41"/>
      <sheetName val="DTcong_4-51"/>
      <sheetName val="Bu_1-21"/>
      <sheetName val="Bu_12-131"/>
      <sheetName val="DTcong_12-131"/>
      <sheetName val="DT_cong13-13+1"/>
      <sheetName val="BU-_nhanh1"/>
      <sheetName val="dtcong_nh1-21"/>
      <sheetName val="dtcong_nh0-11"/>
      <sheetName val="BU_11-121"/>
      <sheetName val="DTcong_11-121"/>
      <sheetName val="Pr-_CC1"/>
      <sheetName val="MD_3-41"/>
      <sheetName val="ND_3-41"/>
      <sheetName val="MD_1-21"/>
      <sheetName val="ND_1-21"/>
      <sheetName val="MD_0-11"/>
      <sheetName val="ND_0-11"/>
      <sheetName val="KL_tong1"/>
      <sheetName val="AC_PC1"/>
      <sheetName val="cd_viaK0-T61"/>
      <sheetName val="cdvia_T6-Tc241"/>
      <sheetName val="cdvia_Tc24-T461"/>
      <sheetName val="cd_btnL2k0+361-T191"/>
      <sheetName val="TAI_TRONG1"/>
      <sheetName val="NOI_LUC1"/>
      <sheetName val="TINH_DUYET_THTT_CHINH1"/>
      <sheetName val="TDUYET_THTT_PHU1"/>
      <sheetName val="TINH_DAO_DONG_VA_DO_VONG1"/>
      <sheetName val="TINH_NEO1"/>
      <sheetName val="26+180-400_21"/>
      <sheetName val="26+180_Sub11"/>
      <sheetName val="26+180_Sub41"/>
      <sheetName val="26+180-400_5(k95)1"/>
      <sheetName val="26+400-620_3(k95)1"/>
      <sheetName val="26+400-640_1(k95)1"/>
      <sheetName val="26+960-27+150_91"/>
      <sheetName val="26+960-27+150_101"/>
      <sheetName val="26+960-27+150_111"/>
      <sheetName val="26+960-27+150_121"/>
      <sheetName val="26+960-27+150_5(k95)1"/>
      <sheetName val="26+960-27+150_4(k95)1"/>
      <sheetName val="26+960-27+150_1(k95)1"/>
      <sheetName val="27+500-700_5(k95)1"/>
      <sheetName val="27+500-700_4(k95)1"/>
      <sheetName val="27+500-700_3(k95)1"/>
      <sheetName val="27+500-700_1(k95)1"/>
      <sheetName val="27+740-920_3(k95)1"/>
      <sheetName val="27+740-920_211"/>
      <sheetName val="27+920-28+040_6,71"/>
      <sheetName val="27+920-28+040_101"/>
      <sheetName val="27+920-28+160_Su31"/>
      <sheetName val="28+160-28+420_5K951"/>
      <sheetName val="28+430-657_71"/>
      <sheetName val="Km28+430-657_81"/>
      <sheetName val="28+430-657_91"/>
      <sheetName val="28+430-667_101"/>
      <sheetName val="28+430-657_111"/>
      <sheetName val="28+430-657_4k951"/>
      <sheetName val="28+500-657_181"/>
      <sheetName val="28+520-657_191"/>
      <sheetName val="__1"/>
      <sheetName val="san_vuon1"/>
      <sheetName val="khu_phu_tro1"/>
      <sheetName val="Thuyet_minh1"/>
      <sheetName val="Quang_Tri1"/>
      <sheetName val="Da_Nang1"/>
      <sheetName val="Quang_Nam1"/>
      <sheetName val="Quang_Ngai1"/>
      <sheetName val="TH_DH-QN1"/>
      <sheetName val="KP_HD1"/>
      <sheetName val="DB_HD1"/>
      <sheetName val="Phu_luc1"/>
      <sheetName val="Gia_trÞ1"/>
      <sheetName val="thkl_(2)1"/>
      <sheetName val="long_tec1"/>
      <sheetName val="DS_them_luong_qui_4-20021"/>
      <sheetName val="Phuc_loi_2-9-021"/>
      <sheetName val="Thuong_nhan_dip_21-12-021"/>
      <sheetName val="Thuong_dip_nhan_danh_hieu_AHL§1"/>
      <sheetName val="Thang_luong_thu_13_nam_20021"/>
      <sheetName val="Luong_SX#_dip_Tet_Qui_Mui(dong1"/>
      <sheetName val="vat_tu1"/>
      <sheetName val="CDSL_(2)1"/>
      <sheetName val="cap_cho_cac_DT1"/>
      <sheetName val="Ung_-_hoan1"/>
      <sheetName val="CP_may1"/>
      <sheetName val="CT_xa1"/>
      <sheetName val="CT_Duong1"/>
      <sheetName val="D_gia1"/>
      <sheetName val="T_hop1"/>
      <sheetName val="CtP_tro1"/>
      <sheetName val="Nha_moi1"/>
      <sheetName val="TT-T_Tron_So_21"/>
      <sheetName val="Ct_Dam_1"/>
      <sheetName val="Ct_Duoi1"/>
      <sheetName val="Ct_Tren1"/>
      <sheetName val="D_giaMay1"/>
      <sheetName val="Dc_Dau1"/>
      <sheetName val="_o_to_Hien_81"/>
      <sheetName val="_o_to_Hien91"/>
      <sheetName val="_o_to_Hien101"/>
      <sheetName val="_o_to_Hien111"/>
      <sheetName val="_o_to_Hien12)1"/>
      <sheetName val="_o_to_Hien12"/>
      <sheetName val="_o_to_Hien21"/>
      <sheetName val="_o_to_Hien31"/>
      <sheetName val="_o_to_Hien41"/>
      <sheetName val="_o_to_Hien51"/>
      <sheetName val="_o_to_Phong_81"/>
      <sheetName val="_o_to_Phong91"/>
      <sheetName val="_o_to_Phong101"/>
      <sheetName val="_o_to_Phong111"/>
      <sheetName val="_o_to_Phong12)1"/>
      <sheetName val="_o_to_Phong12"/>
      <sheetName val="_o_to_Phong21"/>
      <sheetName val="_o_to_Phong31"/>
      <sheetName val="_o_to_Phong41"/>
      <sheetName val="_o_to_Phong51"/>
      <sheetName val="_o_to_Dung_8_1"/>
      <sheetName val="_D_tt_dau81"/>
      <sheetName val="_o_to_Dung_91"/>
      <sheetName val="_D9_tt_dau1"/>
      <sheetName val="_D10_tt_dau1"/>
      <sheetName val="_o_to_Dung_101"/>
      <sheetName val="_o_to_Dung_111"/>
      <sheetName val="_o_to_Dung_12)1"/>
      <sheetName val="_o_to_Dung_12"/>
      <sheetName val="_o_to_Dung21"/>
      <sheetName val="_o_to_Dung31"/>
      <sheetName val="_o_to_Dung41"/>
      <sheetName val="_o_totrongT10-121"/>
      <sheetName val="_o_totrongT21"/>
      <sheetName val="_o_totrungT10-121"/>
      <sheetName val="_o_toMinhT10-12_1"/>
      <sheetName val="_o_toMinhT21"/>
      <sheetName val="_o_toTrieuT10-12__1"/>
      <sheetName val="Luong_8_SP1"/>
      <sheetName val="Luong_9_SP_1"/>
      <sheetName val="Luong_10_SP_1"/>
      <sheetName val="Luong_11_SP_1"/>
      <sheetName val="Luong_12_SP1"/>
      <sheetName val="Luong_1_SP11"/>
      <sheetName val="Luong_2_SP21"/>
      <sheetName val="Luong_3_SP31"/>
      <sheetName val="Luong_4_SP41"/>
      <sheetName val="Luong_4_SP51"/>
      <sheetName val="TH_(T1-6)1"/>
      <sheetName val="_NL1"/>
      <sheetName val="_NL_(2)1"/>
      <sheetName val="CDTHCT_(3)1"/>
      <sheetName val="K249_K981"/>
      <sheetName val="K249_K98_(2)1"/>
      <sheetName val="K251_K981"/>
      <sheetName val="K251_SBase1"/>
      <sheetName val="K251_AC1"/>
      <sheetName val="K252_K981"/>
      <sheetName val="K252_SBase1"/>
      <sheetName val="K252_AC1"/>
      <sheetName val="K253_K981"/>
      <sheetName val="K253_Subbase1"/>
      <sheetName val="K253_Base_1"/>
      <sheetName val="K253_SBase1"/>
      <sheetName val="K253_AC1"/>
      <sheetName val="K255_SBase1"/>
      <sheetName val="K259_K981"/>
      <sheetName val="K259_Subbase1"/>
      <sheetName val="K259_Base_1"/>
      <sheetName val="K259_AC1"/>
      <sheetName val="K260_K981"/>
      <sheetName val="K260_Subbase1"/>
      <sheetName val="K260_Base1"/>
      <sheetName val="K260_AC1"/>
      <sheetName val="K261_K981"/>
      <sheetName val="K261_Base1"/>
      <sheetName val="K261_AC1"/>
      <sheetName val="tong_hop_thanh_toan_thue1"/>
      <sheetName val="bang_ke_nop_thue1"/>
      <sheetName val="Tonh_hop_chi_phi1"/>
      <sheetName val="BK_chi_phi1"/>
      <sheetName val="KTra_DS_va_thue_GTGT1"/>
      <sheetName val="Kiãøm_tra_DS_thue_GTGT1"/>
      <sheetName val="XUAT(gia_von)1"/>
      <sheetName val="Xuat_(gia_ban)1"/>
      <sheetName val="Dchinh_TH_N-X-T1"/>
      <sheetName val="Tong_hop_N-X-T1"/>
      <sheetName val="thue_TH1"/>
      <sheetName val="tong_hop_20011"/>
      <sheetName val="qUYET_TOAN_THUE1"/>
      <sheetName val="Thep_1"/>
      <sheetName val="Chi_tiet_Khoi_luong1"/>
      <sheetName val="TH_khoi_luong1"/>
      <sheetName val="Chiet_tinh_vat_lieu_1"/>
      <sheetName val="TH_KL_VL1"/>
      <sheetName val="Cong_hop1"/>
      <sheetName val="kldukien_(107)1"/>
      <sheetName val="qui1_(2)1"/>
      <sheetName val="Gia_DAN1"/>
      <sheetName val="KLTong_hop1"/>
      <sheetName val="Lan_can1"/>
      <sheetName val="Ranh_doc_(2)1"/>
      <sheetName val="Ranh_doc1"/>
      <sheetName val="Coc_tieu1"/>
      <sheetName val="Bien_bao1"/>
      <sheetName val="Nan_tuyen1"/>
      <sheetName val="Lan_11"/>
      <sheetName val="Lan__21"/>
      <sheetName val="Lan_31"/>
      <sheetName val="Gia_tri1"/>
      <sheetName val="Lan_51"/>
      <sheetName val="phan_tich_DG1"/>
      <sheetName val="gia_vat_lieu1"/>
      <sheetName val="gia_xe_may1"/>
      <sheetName val="gia_nhan_cong1"/>
      <sheetName val="KL_VL1"/>
      <sheetName val="QT_9-61"/>
      <sheetName val="Thuong_luu_HB1"/>
      <sheetName val="QT_Ky_T1"/>
      <sheetName val="bc_vt_TON_BAI1"/>
      <sheetName val="cong_Q21"/>
      <sheetName val="T_U_luong_Q11"/>
      <sheetName val="T_U_luong_Q21"/>
      <sheetName val="T_U_luong_Q31"/>
      <sheetName val="sent_to1"/>
      <sheetName val="CDTHU_CHI_T11"/>
      <sheetName val="THUCHI_21"/>
      <sheetName val="THU_CHI31"/>
      <sheetName val="THU_CHI_41"/>
      <sheetName val="THU_CHI51"/>
      <sheetName val="THU_CHI_61"/>
      <sheetName val="TU_CHI_71"/>
      <sheetName val="THU_CHI91"/>
      <sheetName val="THU_CHI_81"/>
      <sheetName val="THU_CHI_101"/>
      <sheetName val="THU_CHI_111"/>
      <sheetName val="THU_CHI_121"/>
      <sheetName val="Tien_ung1"/>
      <sheetName val="phi_luong31"/>
      <sheetName val="binh_do1"/>
      <sheetName val="cot_lieu1"/>
      <sheetName val="van_khuon1"/>
      <sheetName val="CT_BT1"/>
      <sheetName val="lay_mau1"/>
      <sheetName val="mat_ngoai_goi1"/>
      <sheetName val="coc_tram-bt1"/>
      <sheetName val="Quyet_toan1"/>
      <sheetName val="Thu_hoi1"/>
      <sheetName val="Lai_vay1"/>
      <sheetName val="Tien_vay1"/>
      <sheetName val="Cong_no1"/>
      <sheetName val="Cop_pha1"/>
      <sheetName val="KL_Tram_Cty1"/>
      <sheetName val="Gam_may_Cty1"/>
      <sheetName val="KL_tram_KH1"/>
      <sheetName val="Gam_may_KH1"/>
      <sheetName val="Cach_dien1"/>
      <sheetName val="Mang_tai1"/>
      <sheetName val="KL_DDK1"/>
      <sheetName val="Mang_tai_DDK1"/>
      <sheetName val="KL_DDK0,41"/>
      <sheetName val="TT_Ky_thuat1"/>
      <sheetName val="CT_moi1"/>
      <sheetName val="Tu_dien1"/>
      <sheetName val="May_cat1"/>
      <sheetName val="Dao_Cly1"/>
      <sheetName val="Dao_Ptai1"/>
      <sheetName val="Tu_RMU1"/>
      <sheetName val="C_set1"/>
      <sheetName val="Sco_Cap1"/>
      <sheetName val="Sco_TB1"/>
      <sheetName val="TN_tram1"/>
      <sheetName val="TN_C_set1"/>
      <sheetName val="TN_TD_DDay1"/>
      <sheetName val="Phan_chung1"/>
      <sheetName val="THVT_T51"/>
      <sheetName val="XL1_t51"/>
      <sheetName val="XL2_T51"/>
      <sheetName val="XL3_T51"/>
      <sheetName val="XL5_T51"/>
      <sheetName val="CC_XL11"/>
      <sheetName val="KKTS_041"/>
      <sheetName val="nha_kct1"/>
      <sheetName val="Xep_hang_2011"/>
      <sheetName val="Thang_121"/>
      <sheetName val="Thang_11"/>
      <sheetName val="Thang_12_(2)1"/>
      <sheetName val="Thang_011"/>
      <sheetName val="XE_DAU1"/>
      <sheetName val="XE_XANG1"/>
      <sheetName val="toan_Cty1"/>
      <sheetName val="Cong_ty1"/>
      <sheetName val="XN_21"/>
      <sheetName val="XN_ong_CHi1"/>
      <sheetName val="N_XDCT&amp;_XKLD1"/>
      <sheetName val="CN_HCM1"/>
      <sheetName val="TT_XKLD(Nhan)1"/>
      <sheetName val="Ong_Hong1"/>
      <sheetName val="CN_hung_yen1"/>
      <sheetName val="Dong_nai1"/>
      <sheetName val="Phu_luc_HD1"/>
      <sheetName val="Gia_du_thau1"/>
      <sheetName val="Ca_xe1"/>
      <sheetName val="Cau_2(3)1"/>
      <sheetName val="cap_so_lan_21"/>
      <sheetName val="cap_so_BHXH1"/>
      <sheetName val="tru_tien1"/>
      <sheetName val="yt_q21"/>
      <sheetName val="c45_t31"/>
      <sheetName val="c45_t61"/>
      <sheetName val="BHYT_Q3_20031"/>
      <sheetName val="C45_t71"/>
      <sheetName val="C47-t07_20031"/>
      <sheetName val="C45_t81"/>
      <sheetName val="C47-t08_20031"/>
      <sheetName val="C45_t091"/>
      <sheetName val="C47-t09_20031"/>
      <sheetName val="C47_T121"/>
      <sheetName val="BHYT_Q4-20031"/>
      <sheetName val="C45_T101"/>
      <sheetName val="C_TIEU1"/>
      <sheetName val="T_Luong1"/>
      <sheetName val="T_HAO1"/>
      <sheetName val="DT_TUYEN1"/>
      <sheetName val="DT_GIA1"/>
      <sheetName val="KHDT_(2)1"/>
      <sheetName val="CL_1"/>
      <sheetName val="KQ_(2)1"/>
      <sheetName val="cong_bien_t101"/>
      <sheetName val="luong_t9_1"/>
      <sheetName val="bb_t91"/>
      <sheetName val="congtac_vien-uy1"/>
      <sheetName val="Nhan_luc20011"/>
      <sheetName val="Tong_Thu"/>
      <sheetName val="Tong_Chi"/>
      <sheetName val="Truong_hoc"/>
      <sheetName val="Cty_CP"/>
      <sheetName val="G_thau_3B"/>
      <sheetName val="T_Hop_Thu-chi"/>
      <sheetName val="KH_200³_(moi_max)1"/>
      <sheetName val="DG_SOC1"/>
      <sheetName val="DG_HQ1"/>
      <sheetName val="Hat_11"/>
      <sheetName val="_H8_duong1"/>
      <sheetName val="Hat_7dg1"/>
      <sheetName val="TH_duong_1B1"/>
      <sheetName val="TH_cau_1B1"/>
      <sheetName val="cau_H11"/>
      <sheetName val="Son_dg1"/>
      <sheetName val="THKL_H91"/>
      <sheetName val="THKL_H41"/>
      <sheetName val="Co_quan_TCT1"/>
      <sheetName val="BOT_(PA_chon)1"/>
      <sheetName val="Yaly_&amp;_Ri_Ninh1"/>
      <sheetName val="Thuy_dien_Na_Loi1"/>
      <sheetName val="bang_so_sanh_tong_hop1"/>
      <sheetName val="bang_so_sanh_tong_hop_(ty_le)1"/>
      <sheetName val="thu_nhap_binh_quan_(2)1"/>
      <sheetName val="dang_huong1"/>
      <sheetName val="phuong_an_11"/>
      <sheetName val="phuong_an_1_(2)1"/>
      <sheetName val="phuong_an21"/>
      <sheetName val="tong_hop_BQ1"/>
      <sheetName val="tong_hop_BQ-11"/>
      <sheetName val="phuong_an_chon1"/>
      <sheetName val="bang_so_sanh_tong_hop_(_PA_cho1"/>
      <sheetName val="dang_ap_dung1"/>
      <sheetName val="bang_tong_hop_(dang_huong)1"/>
      <sheetName val="TH_du_toan_1"/>
      <sheetName val="Du_toan_1"/>
      <sheetName val="C_Tinh1"/>
      <sheetName val="B_T_HOP"/>
      <sheetName val="HT_HE_DUONG"/>
      <sheetName val="DH_D1,2"/>
      <sheetName val="Tro_giup"/>
      <sheetName val="BB_NT_GD_H-thanh"/>
      <sheetName val="BB_NT_KL"/>
      <sheetName val="CL_PP"/>
      <sheetName val="TH_DgPP"/>
      <sheetName val="Dg_PP"/>
      <sheetName val="CL_DgPP"/>
      <sheetName val="TH_DDau"/>
      <sheetName val="TH_DVu"/>
      <sheetName val="CL_Dvu"/>
      <sheetName val="TH_DgDvu"/>
      <sheetName val="Dg_DV"/>
      <sheetName val="C_O"/>
      <sheetName val="TH_dg_OC"/>
      <sheetName val="CL_CatOng"/>
      <sheetName val="Bang_qui_cach_Vtu"/>
      <sheetName val="CT_031"/>
      <sheetName val="TH_031"/>
      <sheetName val="Chenh_lech1"/>
      <sheetName val="Kinh_phí1"/>
      <sheetName val="VAT_TU_NHAN_TXQN"/>
      <sheetName val="bang_tong_ke_khoi_luong_vat_tu"/>
      <sheetName val="hcong_tkhe"/>
      <sheetName val="VAT_TU_NHAN_TKHE"/>
      <sheetName val="hcong_qn"/>
      <sheetName val="VAT_TU_NHAN_(2)"/>
      <sheetName val="CO_SO_DU_LIEU_PTVL1"/>
      <sheetName val="QT_Duoc_(Hai)"/>
      <sheetName val="TH_mau_moi_tu_T10"/>
      <sheetName val="Tong_hop_Quy_IV"/>
      <sheetName val="Bot_Giat_C1"/>
      <sheetName val="Bot_Giat_P_1"/>
      <sheetName val="THAY_THUNG_H1"/>
      <sheetName val="thi_nghiem1"/>
      <sheetName val="BLR_1"/>
      <sheetName val="gia_phan_mong"/>
      <sheetName val="SILICAT"/>
      <sheetName val="NAM_20041"/>
      <sheetName val="huy_dong_von1"/>
      <sheetName val="Lai_vayxd1"/>
      <sheetName val="Lai_vayphaitra1"/>
      <sheetName val="Lai_vay_1"/>
      <sheetName val="tra_von1"/>
      <sheetName val="KH_chi_tiet1"/>
      <sheetName val="nguyen_lieu1"/>
      <sheetName val="soi_tho_soi_det1"/>
      <sheetName val="soi_thuong1"/>
      <sheetName val="vai_det1"/>
      <sheetName val="chi_phi_1tan1"/>
      <sheetName val="von_luu_dong1"/>
      <sheetName val="thue_VAT1"/>
      <sheetName val="doanh_thu1"/>
      <sheetName val="doanh_thu_loi_nhuan1"/>
      <sheetName val="dong_tien1"/>
      <sheetName val="thu_hoi_von1"/>
      <sheetName val="MTO_REV_0"/>
      <sheetName val="Bang_gia_NC"/>
      <sheetName val="TH_DZ35"/>
      <sheetName val="D_Da0"/>
      <sheetName val="hoan_von1"/>
      <sheetName val="dothi_npv1"/>
      <sheetName val="diem_hoa_von1"/>
      <sheetName val="nop_ngan_sach1"/>
      <sheetName val="chi_tieu1"/>
      <sheetName val="Div__A"/>
      <sheetName val="TSCD_ko_dung"/>
      <sheetName val="Tong_vat_tu"/>
      <sheetName val="VT_luu"/>
      <sheetName val="Vtu_u_dong"/>
      <sheetName val="TSLD_khac"/>
      <sheetName val="CC_da_pbo_het"/>
      <sheetName val="26+960-27+050_9"/>
      <sheetName val="luong_thang_10"/>
      <sheetName val="tong_hop_thang_10"/>
      <sheetName val="TH_11"/>
      <sheetName val="px_khai_thac_2"/>
      <sheetName val="dao_lo_so_2"/>
      <sheetName val="luong_vp_thang_10"/>
      <sheetName val="Du_thau"/>
      <sheetName val="Phan_tich_don_gia_(doc)"/>
      <sheetName val="Tong_dip_nhan_danh_hieu_AHL§"/>
      <sheetName val="THV_CHI_6"/>
      <sheetName val="27+500-700_4(k85)"/>
      <sheetName val="CHIET_TINH_TBA"/>
      <sheetName val="CHIET_TINH_DZ_0,4"/>
      <sheetName val="CHIET_TINH_CCT"/>
      <sheetName val="Du_toan"/>
      <sheetName val="Phan_tich_vat_tu"/>
      <sheetName val="Tong_hop_vat_tu"/>
      <sheetName val="Tong_hop_gia"/>
      <sheetName val="TK_331c1"/>
      <sheetName val="cong_bien_t1&lt;"/>
      <sheetName val="Bang_2B"/>
      <sheetName val="Dgia_vat_tu"/>
      <sheetName val="Don_gia_III"/>
      <sheetName val="Dgia_VT"/>
      <sheetName val="Chenh_lech_vat_tu"/>
      <sheetName val="Gia_tri_vat_tu"/>
      <sheetName val="Chi_phi_van_chuyen"/>
      <sheetName val="Don_gia_chi_tiet"/>
      <sheetName val="Tong_hop_kinh_phi"/>
      <sheetName val="Tu_van_Thiet_ke"/>
      <sheetName val="Tien_do_thi_cong"/>
      <sheetName val="Bia_du_toan"/>
      <sheetName val="L_D1704"/>
      <sheetName val="CT_331"/>
      <sheetName val="CT_131"/>
      <sheetName val="28+!60-28+420_5K95"/>
      <sheetName val="Thi_sinh"/>
      <sheetName val="Cham_cong"/>
      <sheetName val="Bang_luong"/>
      <sheetName val="STH_152"/>
      <sheetName val="CN_331"/>
      <sheetName val="VC_MONG"/>
      <sheetName val="LUONG_NC"/>
      <sheetName val="BKE_CT_GOC"/>
      <sheetName val="BKE_CT_GOC_(2)"/>
      <sheetName val="CTGS10_(2)"/>
      <sheetName val="PIPE-03E_XLS"/>
      <sheetName val="Cong_doan"/>
      <sheetName val="B9_SCL_(2)"/>
      <sheetName val="Thang_7-05"/>
      <sheetName val="Bia_dvi"/>
      <sheetName val="B3_Tonghop_thang"/>
      <sheetName val="START"/>
      <sheetName val="INPUT"/>
      <sheetName val="20.9.05"/>
      <sheetName val="Thanh toan"/>
      <sheetName val="B11B"/>
      <sheetName val="B11C"/>
      <sheetName val="B 11D "/>
      <sheetName val="BU6-_x0005_"/>
      <sheetName val="CỘT HỐ PIT"/>
      <sheetName val="Quantity"/>
      <sheetName val="Keothep"/>
      <sheetName val="Re-bar"/>
      <sheetName val="Gia tr?"/>
      <sheetName val="Ki??m tra DS thue GTGT"/>
      <sheetName val="Thuong dip nhan danh hieu AHL?"/>
      <sheetName val="ND13-1_x0013_+334"/>
      <sheetName val="Sheet耵"/>
      <sheetName val="26+960-27+150.5(k95!"/>
      <sheetName val="Purchase Order"/>
      <sheetName val="Customize Your Purchase Order"/>
      <sheetName val="Comparison"/>
      <sheetName val="A .Building  "/>
      <sheetName val="Qty-(Arc )"/>
      <sheetName val="GHKII"/>
      <sheetName val="TH K II"/>
      <sheetName val="TH K I"/>
      <sheetName val="phieu-dgio"/>
      <sheetName val="Electrical Breakdown"/>
      <sheetName val="CAT_5"/>
      <sheetName val="단면가정"/>
      <sheetName val="ITB COST"/>
      <sheetName val="costing_CV"/>
      <sheetName val="costing_ESDV"/>
      <sheetName val="costing_FE"/>
      <sheetName val="costing_Misc"/>
      <sheetName val="costing_MOV"/>
      <sheetName val="costing_Press"/>
      <sheetName val="표지"/>
      <sheetName val="TB-내역서"/>
      <sheetName val="w't table"/>
      <sheetName val="Y-WORK"/>
      <sheetName val="기계锼_x0013_"/>
      <sheetName val="기계ᰖ〚"/>
      <sheetName val="기계灼_x0013_"/>
      <sheetName val="P.LIST"/>
      <sheetName val="INSPECTION"/>
      <sheetName val="INVOICE"/>
      <sheetName val="BOOKING"/>
      <sheetName val="MAKING BILL"/>
      <sheetName val="CO FORM A"/>
      <sheetName val="EC"/>
      <sheetName val="HOI PHIEU"/>
      <sheetName val="YEU CAU TT TECH (LC)"/>
      <sheetName val="beneficiary"/>
      <sheetName val="shipping advice"/>
      <sheetName val="SAMPLE"/>
      <sheetName val="ch"/>
      <sheetName val="cv019"/>
      <sheetName val="cv013"/>
      <sheetName val="cv012"/>
      <sheetName val="cv010"/>
      <sheetName val="cv09"/>
      <sheetName val="Chiet tinh 6at lieu "/>
      <sheetName val="gia vat ,ieu"/>
      <sheetName val="Gia"/>
      <sheetName val="C45A-BÈ"/>
      <sheetName val="dtxl"/>
      <sheetName val="DMVT1 (2)"/>
      <sheetName val="DTGG1"/>
      <sheetName val="DTBB1"/>
      <sheetName val="DTK1"/>
      <sheetName val="TH1"/>
      <sheetName val="DMVT1"/>
      <sheetName val="LB"/>
      <sheetName val="CPcttam"/>
      <sheetName val="CPTB"/>
      <sheetName val="WH-CPTP,Todoi"/>
      <sheetName val="Ki泺m tra DS thue GTGT"/>
      <sheetName val="27+740-820.3(k95)"/>
      <sheetName val="Annual_CFs_Asset"/>
      <sheetName val="Dchinh(chinhthuc)"/>
      <sheetName val="THDÃ"/>
      <sheetName val="THD_x0010_"/>
      <sheetName val="THDm"/>
      <sheetName val="THD_x0008_"/>
      <sheetName val="Phân tích hoàn thiện"/>
      <sheetName val="MAU Phân tích KC"/>
      <sheetName val="PL Vua (3)"/>
      <sheetName val="van phong Quy 1"/>
      <sheetName val="Cong ty Quy 1"/>
      <sheetName val="TH du toanþ"/>
      <sheetName val="CDԀ"/>
      <sheetName val="TH du toan¸"/>
      <sheetName val="TH du toann"/>
      <sheetName val="Assumptions"/>
      <sheetName val="DATACOC"/>
      <sheetName val="DATA TV"/>
      <sheetName val="PN1"/>
      <sheetName val="PN1A"/>
      <sheetName val="PN2"/>
      <sheetName val="unitmass"/>
      <sheetName val="Main"/>
      <sheetName val="COMP"/>
      <sheetName val="ﾃｽﾄﾃﾞｰﾀ一覧"/>
      <sheetName val="Budget Code"/>
      <sheetName val="CT Thang Mo"/>
      <sheetName val="CT  PL"/>
      <sheetName val="Tþ"/>
      <sheetName val="Mucluc"/>
      <sheetName val="TMDT"/>
      <sheetName val="PBVDT"/>
      <sheetName val="LPS"/>
      <sheetName val="VONTB"/>
      <sheetName val="KHTN"/>
      <sheetName val="GT"/>
      <sheetName val="Chart5"/>
      <sheetName val="LL"/>
      <sheetName val="CDTN"/>
      <sheetName val="HV"/>
      <sheetName val="lUONGTIEN"/>
      <sheetName val="Chart4"/>
      <sheetName val="Chart6"/>
      <sheetName val="DN"/>
      <sheetName val="CSDV"/>
      <sheetName val="PTKT"/>
      <sheetName val="Purchased Goods Detail"/>
      <sheetName val="6MONTHS"/>
      <sheetName val="WS"/>
      <sheetName val="SL"/>
      <sheetName val="Cước CG"/>
      <sheetName val="gia tri theo phong"/>
      <sheetName val="PS-Labour_M"/>
      <sheetName val="DF"/>
      <sheetName val="Y_WORK"/>
      <sheetName val="Jan"/>
      <sheetName val="Dulieu"/>
      <sheetName val="Buy vs. Lease Car"/>
      <sheetName val="HS"/>
      <sheetName val="Summary (1)"/>
      <sheetName val="List of Houses"/>
      <sheetName val="B1-General"/>
      <sheetName val="B2.SITE WORKS"/>
      <sheetName val="B3.CONCRETE WORKS"/>
      <sheetName val="B4.MASONRY WORKS"/>
      <sheetName val="B5.METAL WORKS"/>
      <sheetName val="B6.THERMAL&amp;MOITURE"/>
      <sheetName val="B7.ALU.GLASS D&amp;W"/>
      <sheetName val="B8.FINISHING WORKS"/>
      <sheetName val="B12.EXTERNAL WORKS"/>
      <sheetName val="DMVT - 2"/>
      <sheetName val="B. Additional items"/>
      <sheetName val="C. VE items Add1"/>
      <sheetName val="F. VE items Updated Add1"/>
      <sheetName val="G. Duplicated items"/>
      <sheetName val="Unit price"/>
      <sheetName val="gia vtu, ncong"/>
      <sheetName val="CPV"/>
      <sheetName val="dao dat"/>
      <sheetName val="chong tham"/>
      <sheetName val="Yeu cau gia"/>
      <sheetName val="B0_SUM"/>
      <sheetName val="Phan chia tien ich"/>
      <sheetName val="Prelim HP5-ham"/>
      <sheetName val="BPTC"/>
      <sheetName val="B3_Mong&amp;ham "/>
      <sheetName val="Prelim HP5-than"/>
      <sheetName val="B4_Than&amp;Hoan thien"/>
      <sheetName val="VK"/>
      <sheetName val="DMVT"/>
      <sheetName val="sort2"/>
      <sheetName val="計算条件"/>
      <sheetName val="Gia giao VL den HT"/>
      <sheetName val="Gia VL den HT"/>
      <sheetName val="PH 5"/>
      <sheetName val="SCoTT"/>
      <sheetName val="BANG_T_KE"/>
      <sheetName val="dm_nc_dz"/>
      <sheetName val="dm_56"/>
      <sheetName val="DM_MTC"/>
      <sheetName val="VLGOC"/>
      <sheetName val="VL_M"/>
      <sheetName val="KHTTSP"/>
      <sheetName val="Chi tieu KT-KT"/>
      <sheetName val="CP"/>
      <sheetName val="dbld"/>
      <sheetName val="THTL"/>
      <sheetName val="CTKT"/>
      <sheetName val="BGDO Sdong"/>
      <sheetName val="BBtrang SD"/>
      <sheetName val="Vuong do l2 sd 17"/>
      <sheetName val="Vuong do SD17"/>
      <sheetName val="BG T SD17"/>
      <sheetName val="BGDSD"/>
      <sheetName val="SD 17"/>
      <sheetName val="dn x"/>
      <sheetName val="dn xay"/>
      <sheetName val="DN d72"/>
      <sheetName val="ADuong"/>
      <sheetName val="DN72"/>
      <sheetName val="XN ! gach nen"/>
      <sheetName val="Anh Dung 100"/>
      <sheetName val="Anh Duong"/>
      <sheetName val="XN So 1"/>
      <sheetName val="Gach XN 725"/>
      <sheetName val="van chuyen 725"/>
      <sheetName val="gach chinh"/>
      <sheetName val="van chuyen Block"/>
      <sheetName val="Van chuyen C Dinh"/>
      <sheetName val="Ong N¨ng"/>
      <sheetName val="Vuong do"/>
      <sheetName val="kinh phí XD"/>
      <sheetName val="TDÃ"/>
      <sheetName val="LEGEND"/>
      <sheetName val="PRI-LS"/>
      <sheetName val="BIDDING-SUM"/>
      <sheetName val="T_x0003__x0000_ong dip nhan dan"/>
      <sheetName val="Gia tr_"/>
      <sheetName val="Ki__m tra DS thue GTGT"/>
      <sheetName val="Thuong dip nhan danh hieu AHL_"/>
      <sheetName val="Đơn Giá "/>
      <sheetName val="1.R18 BF"/>
      <sheetName val="F-B"/>
      <sheetName val="H-J"/>
      <sheetName val="6.External works-R18"/>
      <sheetName val="Harga ME "/>
      <sheetName val="ESCON"/>
      <sheetName val="ThongKe"/>
      <sheetName val=" 03"/>
      <sheetName val="06"/>
      <sheetName val="07"/>
      <sheetName val="08"/>
      <sheetName val="09"/>
      <sheetName val="CTKL"/>
      <sheetName val="QMCT"/>
      <sheetName val="Du lieu"/>
      <sheetName val="30개월기준대비표 아랍택)"/>
      <sheetName val="총괄표 (2)"/>
      <sheetName val="project management"/>
      <sheetName val="공통가설"/>
      <sheetName val="뜃맟뭁돽띿맟?-BLDG"/>
      <sheetName val="LABTOTAL"/>
      <sheetName val="CN"/>
      <sheetName val="배부율"/>
      <sheetName val="간접비내역-1"/>
      <sheetName val="SOURCE"/>
      <sheetName val="COA-17"/>
      <sheetName val="C-18"/>
      <sheetName val="WORK"/>
      <sheetName val="Form A.1.III"/>
      <sheetName val="Form A.1"/>
      <sheetName val="Form A.1.1"/>
      <sheetName val="BOM Indirect"/>
      <sheetName val="Form A.1.II.1"/>
      <sheetName val="Form A.1.II.2"/>
      <sheetName val="Rekap-Base Price"/>
      <sheetName val="AILC004"/>
      <sheetName val="Curves"/>
      <sheetName val="Tables"/>
      <sheetName val="주요물량"/>
      <sheetName val="合成単価作成表-BLDG"/>
      <sheetName val="인6월"/>
      <sheetName val="을"/>
      <sheetName val="마감물량3"/>
      <sheetName val="1.우편집중내역서"/>
      <sheetName val="Metode"/>
      <sheetName val="inter"/>
      <sheetName val="Project Brief"/>
      <sheetName val="기계๿〚"/>
      <sheetName val="기계헾】"/>
      <sheetName val="기계_x0005__x0000_"/>
      <sheetName val="piping"/>
      <sheetName val="Data_ST"/>
      <sheetName val="D &amp; B Summary"/>
      <sheetName val="Summary Sheets"/>
      <sheetName val="C45T1X"/>
      <sheetName val="steel-gr"/>
      <sheetName val="Data - Codes"/>
      <sheetName val="Rate"/>
      <sheetName val="BQ_Equip_Pipe"/>
      <sheetName val="PipWT"/>
      <sheetName val="견적조건"/>
      <sheetName val="하수처리장"/>
      <sheetName val="Architecture Work"/>
      <sheetName val="clvÕ"/>
      <sheetName val="clv¨"/>
      <sheetName val="clvþ"/>
      <sheetName val="clv"/>
      <sheetName val="PBS"/>
      <sheetName val="BU6-虘"/>
      <sheetName val="Cover"/>
      <sheetName val="정렬"/>
      <sheetName val="부표총괄"/>
      <sheetName val="기둥(원형)"/>
      <sheetName val="계약ITEM"/>
      <sheetName val="UNIT"/>
      <sheetName val="General Data"/>
      <sheetName val="TOEC"/>
      <sheetName val="지원사무소원가배부내역"/>
      <sheetName val="품셈1-26"/>
      <sheetName val="4.주별물량Table"/>
      <sheetName val="내역"/>
      <sheetName val="FORCE"/>
      <sheetName val="ITEM"/>
      <sheetName val="HVAC"/>
      <sheetName val="CAL."/>
      <sheetName val="PRICE-COMP"/>
      <sheetName val="내역서 "/>
      <sheetName val="THDG_x0002_"/>
      <sheetName val="EquipPOR"/>
      <sheetName val="CBL.Termination"/>
      <sheetName val="적용환율"/>
      <sheetName val="FINAL"/>
      <sheetName val="Uhde Equip List"/>
      <sheetName val="MotorsData"/>
      <sheetName val="BOQ_TOTAL"/>
      <sheetName val="Building"/>
      <sheetName val="TH_CPTB"/>
      <sheetName val="CP Khac cuoc VC"/>
      <sheetName val="T.KE CP1"/>
      <sheetName val="총괄표"/>
      <sheetName val="KH-200_x0005_"/>
      <sheetName val="CostDB"/>
      <sheetName val="예산M11A"/>
      <sheetName val="resp"/>
      <sheetName val="Code03"/>
      <sheetName val="Activity(new)"/>
      <sheetName val="공사내역"/>
      <sheetName val=" ｹ-ﾌﾞﾙ"/>
      <sheetName val="당초"/>
      <sheetName val="PUMP"/>
      <sheetName val="CTG"/>
      <sheetName val="기계丵〒"/>
      <sheetName val="Caod&lt;"/>
      <sheetName val="P3"/>
      <sheetName val="BQMPALOC"/>
      <sheetName val="전체"/>
      <sheetName val="보온자재단가표"/>
      <sheetName val="기초자료"/>
      <sheetName val="견적집계표"/>
      <sheetName val="&lt;&lt;380V&gt;&gt; "/>
      <sheetName val="Definitions"/>
      <sheetName val="NDOCBT"/>
      <sheetName val="말뚝물량"/>
      <sheetName val="3희질산"/>
      <sheetName val="환율"/>
      <sheetName val=" Est "/>
      <sheetName val="2.2 띠장의 설계"/>
      <sheetName val="TYPE-7"/>
      <sheetName val="sc0314 Index"/>
      <sheetName val="인6丵"/>
      <sheetName val="FAB별"/>
      <sheetName val="UEC영화관본공사내역"/>
      <sheetName val="code"/>
      <sheetName val="Trans"/>
      <sheetName val="Definitionen"/>
      <sheetName val="Cover Sheet"/>
      <sheetName val="FORM2-123"/>
      <sheetName val="BREAK DOWN"/>
      <sheetName val="RFP-003A"/>
      <sheetName val="EQFRM2"/>
      <sheetName val="Index"/>
      <sheetName val="Instr'n"/>
      <sheetName val="RFP002"/>
      <sheetName val="RFP003"/>
      <sheetName val="RFP004"/>
      <sheetName val="RFP005"/>
      <sheetName val="RFP006"/>
      <sheetName val="RFP007"/>
      <sheetName val="RFP008"/>
      <sheetName val="RFP009"/>
      <sheetName val="RFP010"/>
      <sheetName val="RFP012"/>
      <sheetName val="RFP013"/>
      <sheetName val="RFP014"/>
      <sheetName val="RFP015"/>
      <sheetName val="RFP11(2)"/>
      <sheetName val="RFP11(3)"/>
      <sheetName val="Pengalaman Per"/>
      <sheetName val="PRO_A"/>
      <sheetName val="PRO"/>
      <sheetName val="EQUIPMENT"/>
      <sheetName val="THDG_x001c_"/>
      <sheetName val="Engineering Forecast"/>
      <sheetName val="GM 000"/>
      <sheetName val="MATERIALS"/>
      <sheetName val="粉刷"/>
      <sheetName val="Code 02"/>
      <sheetName val="Code 03"/>
      <sheetName val="Code 04"/>
      <sheetName val="Code 05"/>
      <sheetName val="Code 06"/>
      <sheetName val="Code 07"/>
      <sheetName val="Code 09"/>
      <sheetName val="건축집계"/>
      <sheetName val="도"/>
      <sheetName val="HRSG PRINT"/>
      <sheetName val="PO Contabilizado 31-12-04"/>
      <sheetName val="Hoja1"/>
      <sheetName val="기계徸〒"/>
      <sheetName val="Settings"/>
      <sheetName val="갑지"/>
      <sheetName val="danga"/>
      <sheetName val="ilch"/>
      <sheetName val="대비내역"/>
      <sheetName val="정보매체A동"/>
      <sheetName val="현장업무"/>
      <sheetName val="estm_mech"/>
      <sheetName val="CAL(1)."/>
      <sheetName val="PIP"/>
      <sheetName val="ELEC_MCI"/>
      <sheetName val="INST_MCI"/>
      <sheetName val="MECH_MCI"/>
      <sheetName val="TITLES"/>
      <sheetName val="Al-suwaidi"/>
      <sheetName val="Cable_Data_CP5"/>
      <sheetName val="master"/>
      <sheetName val="Cable Data CP5"/>
      <sheetName val="Calc"/>
      <sheetName val="R&amp;P"/>
      <sheetName val="공사비 내역 (가)"/>
      <sheetName val="KP1590_E"/>
      <sheetName val="Price Sheet"/>
      <sheetName val="2"/>
      <sheetName val="3"/>
      <sheetName val="4"/>
      <sheetName val="5"/>
      <sheetName val="6"/>
      <sheetName val="7"/>
      <sheetName val="8"/>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Allowances"/>
      <sheetName val="작성기준"/>
      <sheetName val="Resumen Prestamos"/>
      <sheetName val="Pipe_Nozzle"/>
      <sheetName val="Articoli da prezziario"/>
      <sheetName val="간접인원 급료산출"/>
      <sheetName val="VA_code"/>
      <sheetName val="PRECAST lightconc-II"/>
      <sheetName val="PO List"/>
      <sheetName val="Subcon Status - Sum New Format"/>
      <sheetName val="outstanding"/>
      <sheetName val="Subcontract Status - Sum all $"/>
      <sheetName val="C45A-B"/>
      <sheetName val="P"/>
      <sheetName val="NAMES"/>
      <sheetName val="slab"/>
      <sheetName val="SD (1)"/>
      <sheetName val="C45A-B_x0000_"/>
      <sheetName val="C45A-Bþ"/>
      <sheetName val="SummaryMonthly"/>
      <sheetName val="COST SUMM"/>
      <sheetName val="Pþ"/>
      <sheetName val="P"/>
      <sheetName val="name"/>
      <sheetName val="C45A-B"/>
      <sheetName val="C45A-Bx"/>
      <sheetName val="C45A-B8"/>
      <sheetName val="C45A-B_x0005_"/>
      <sheetName val="PaintBreak"/>
      <sheetName val="INSSUBCON"/>
      <sheetName val="C45A-B_x0010_"/>
      <sheetName val="AssumptionValue"/>
      <sheetName val="Notes"/>
      <sheetName val="ALVXXL01"/>
      <sheetName val="CC Down load 0716"/>
      <sheetName val="내역(전체)"/>
      <sheetName val="DailyReportTemplate"/>
      <sheetName val="Menu"/>
      <sheetName val="Basic"/>
      <sheetName val="조명시설"/>
      <sheetName val="ENG_prog"/>
      <sheetName val="단가대비"/>
      <sheetName val="List"/>
      <sheetName val="LinerWt"/>
      <sheetName val="1CD"/>
      <sheetName val="DI-ESTI"/>
      <sheetName val="ﾄﾞﾊﾞｲFUEL GAS追見"/>
      <sheetName val="Condition"/>
      <sheetName val="산근"/>
      <sheetName val="계장공사"/>
      <sheetName val="전차선로 물량표"/>
      <sheetName val="Gravel in pond"/>
      <sheetName val="\\Kaefer-delhi\general$\MGT-DRT"/>
      <sheetName val="BASE MET"/>
      <sheetName val="견적대비 견적서"/>
      <sheetName val="LOAD-46"/>
      <sheetName val="수량산출"/>
      <sheetName val="우배수"/>
      <sheetName val="용기"/>
      <sheetName val="교각1"/>
      <sheetName val="대운산출"/>
      <sheetName val="BSD (2)"/>
      <sheetName val="COPING"/>
      <sheetName val="Proposal"/>
      <sheetName val="DAILY"/>
      <sheetName val="IN"/>
      <sheetName val="SC"/>
      <sheetName val="CARBOLINE분석"/>
      <sheetName val="단가"/>
      <sheetName val="파일의이용"/>
      <sheetName val="내역및총괄"/>
      <sheetName val="Caod_x0014_"/>
      <sheetName val="clv_x0014_"/>
      <sheetName val="THDGØ"/>
      <sheetName val="THDG_x0005_"/>
      <sheetName val="THDG¸"/>
      <sheetName val="S0"/>
      <sheetName val="CBS"/>
      <sheetName val="6월실적"/>
      <sheetName val="손익분석"/>
      <sheetName val="XZLC004_PART2"/>
      <sheetName val="co-no.2"/>
      <sheetName val="Cash2"/>
      <sheetName val="Z"/>
      <sheetName val="factors"/>
      <sheetName val="DM LD"/>
      <sheetName val="Kich thuoc mo M1-nam lay"/>
      <sheetName val="TONG HOP VL-NC"/>
      <sheetName val="DM 67"/>
      <sheetName val="gia vt,nc,may"/>
      <sheetName val="To declare"/>
      <sheetName val="MAIN GATE HOUSE"/>
      <sheetName val="TN"/>
      <sheetName val="BC t×nh h×nh thùc hiÖn qu©n sè"/>
      <sheetName val="Chi tiet so du Tai khoan"/>
      <sheetName val="BC t×nh h×nh nhËn vµ quyÕt KP"/>
      <sheetName val="BC-QT nghiÖp vô +TXuyªn- 2002"/>
      <sheetName val="bao cao thuc hien NS bao dam "/>
      <sheetName val="Bc TQT chi BHXH - 2002"/>
      <sheetName val="BC QT gi¸ trÞ hiÖn vËt"/>
      <sheetName val="BCKP XD cong trinh PT"/>
      <sheetName val="bao cao thuc hien KH TMat"/>
      <sheetName val="B¶ng kiÓm kª quÜ tiÒn mÆt"/>
      <sheetName val="BC KQua HDong co thu"/>
      <sheetName val="THop chi phi  SXKD"/>
      <sheetName val="B¶ng tæng hîp KHMM TBÞ"/>
      <sheetName val="Qui cq -A4"/>
      <sheetName val="B¸o c¸o thu chi quÜ c¬ quan"/>
      <sheetName val="BC quyet to¸n KPXDCB"/>
      <sheetName val="QT KPhi - a4"/>
      <sheetName val="Phan tich hieu qua"/>
      <sheetName val="PLuc TH CPhi DAXN"/>
      <sheetName val="BCQT DAXNeo"/>
      <sheetName val="BC QT chi tro cap co cong CM"/>
      <sheetName val="Cal"/>
      <sheetName val="DG Cong C1,C2,C3,C4,C5"/>
      <sheetName val="Structure data"/>
      <sheetName val="de xuat ket cau"/>
      <sheetName val="ME"/>
      <sheetName val="NONS  60"/>
      <sheetName val="見積金内訳書"/>
      <sheetName val="Janr"/>
      <sheetName val="GASATAGG.XLS"/>
      <sheetName val="Informasi"/>
      <sheetName val="DESIGN CRITERIA"/>
      <sheetName val="#3E1_GCR"/>
      <sheetName val="BU롃⍿ﰀ"/>
      <sheetName val="역T형"/>
      <sheetName val="guard(mac)"/>
      <sheetName val="단가비교표"/>
      <sheetName val="VALVE LIST"/>
      <sheetName val="갑지1"/>
      <sheetName val="Option"/>
      <sheetName val="Build Up"/>
      <sheetName val="공사비증감"/>
      <sheetName val="울진견적"/>
      <sheetName val="1.설계조건"/>
      <sheetName val="맨홀수량산출"/>
      <sheetName val="암거공"/>
      <sheetName val="실행엔기"/>
      <sheetName val="현장식당(1)"/>
      <sheetName val="Status"/>
      <sheetName val="SALA-002"/>
      <sheetName val="Cost Report"/>
      <sheetName val="Sum"/>
      <sheetName val="database"/>
      <sheetName val="INFOR-ST"/>
      <sheetName val="Design"/>
      <sheetName val="Q1-0_x0018_"/>
      <sheetName val="CFA Sumary"/>
      <sheetName val="HH Bê tông cọc"/>
      <sheetName val="D1000"/>
      <sheetName val="D1500 LOẠI 1"/>
      <sheetName val="D1500 LOẠI 2"/>
      <sheetName val="D1500 LOẠI 3"/>
      <sheetName val="D1500 LOẠI 4"/>
      <sheetName val="SỐ LIỆU"/>
      <sheetName val="HH Bê tông cọc (2)"/>
      <sheetName val="KT CUA "/>
      <sheetName val="노임단가"/>
      <sheetName val="전기"/>
      <sheetName val="PGV-Th (2)"/>
      <sheetName val="PGV-C"/>
      <sheetName val="VVT"/>
      <sheetName val="D.toan chi thet"/>
      <sheetName val="Income Statement"/>
      <sheetName val="Shareholders' Equity"/>
      <sheetName val="Detail pg 5"/>
      <sheetName val="MTO REV.2(ARMOR)"/>
      <sheetName val="C45(DAU NAM)"/>
      <sheetName val="C45.(B.DONG)"/>
      <sheetName val="C47.1"/>
      <sheetName val="C47.2"/>
      <sheetName val="C47.3"/>
      <sheetName val="C47.4"/>
      <sheetName val="C47.5"/>
      <sheetName val="C47.6"/>
      <sheetName val="C47.7"/>
      <sheetName val="S53.1"/>
      <sheetName val="S53.2"/>
      <sheetName val="S53.3"/>
      <sheetName val="S53.4"/>
      <sheetName val="C46.1"/>
      <sheetName val="C46.2"/>
      <sheetName val="C46.3"/>
      <sheetName val="C46.4"/>
      <sheetName val="NAM 200"/>
      <sheetName val="NAM 200&lt;"/>
      <sheetName val="NAM 200_x0005_"/>
      <sheetName val="NAM_200"/>
      <sheetName val="NAM_200&lt;"/>
      <sheetName val="NAM_200"/>
      <sheetName val="沈阳"/>
      <sheetName val="重庆"/>
      <sheetName val="杭州调"/>
      <sheetName val="MAIN_DATA"/>
      <sheetName val="Dept"/>
      <sheetName val="15.MMUS GOI"/>
      <sheetName val="built-up rate"/>
      <sheetName val="List of works"/>
      <sheetName val="Bill 01 - CTN"/>
      <sheetName val="NEW-PANEL"/>
      <sheetName val="cot_xa"/>
      <sheetName val="1. THGT(cu)"/>
      <sheetName val="00- BIA"/>
      <sheetName val="Đọc số"/>
      <sheetName val="THGT ĐC"/>
      <sheetName val="GT PS"/>
      <sheetName val="XÁC NHẬN ĐMPS"/>
      <sheetName val="PHÁT SINH"/>
      <sheetName val="1. THGT HĐ"/>
      <sheetName val="2. Dự thầu"/>
      <sheetName val="3. Cẩu tháp"/>
      <sheetName val="4. Đặt chờ ME"/>
      <sheetName val="3- BG.TRI"/>
      <sheetName val="5. DMVT"/>
      <sheetName val="6. PVCV"/>
      <sheetName val="1.3 Chi Phí HSES - Br"/>
      <sheetName val="1.3 Điện nước tạm"/>
      <sheetName val="2.1 TH ME Tạm"/>
      <sheetName val="2.2 ME tạm "/>
      <sheetName val="3. CP thí nghiệm"/>
      <sheetName val="TN đặt chờ ME"/>
      <sheetName val="Chi tiet tủ điện"/>
      <sheetName val="Data (2)"/>
      <sheetName val="125x125"/>
      <sheetName val="TOSHIBA-Structure"/>
      <sheetName val="VL-NC-M"/>
      <sheetName val="입찰안"/>
      <sheetName val="Hệ sô K"/>
      <sheetName val="SEX"/>
      <sheetName val="BDG"/>
      <sheetName val="NOTE"/>
      <sheetName val="VT,NC,M"/>
      <sheetName val="DATA BASE"/>
      <sheetName val="Detail"/>
      <sheetName val="COST"/>
      <sheetName val="UFA&amp;NRA"/>
      <sheetName val="GFA"/>
      <sheetName val="PXuaÀ"/>
      <sheetName val="PXua°"/>
      <sheetName val="13.BANG CT"/>
      <sheetName val="14.MMUS GIUA NHIP"/>
      <sheetName val="4.HSPBngang"/>
      <sheetName val="6.Tinh tai"/>
      <sheetName val="2 NSl"/>
      <sheetName val="17.US CHU tho a_b"/>
      <sheetName val="5.BANG I"/>
      <sheetName val="DM.ChiPhi"/>
      <sheetName val="07.THDZ"/>
      <sheetName val="BANRA"/>
      <sheetName val="TONG HOP "/>
      <sheetName val="THU TIEN QUI"/>
      <sheetName val="1F"/>
      <sheetName val="PT BEAM 3F"/>
      <sheetName val="PT BEAM 2F"/>
      <sheetName val="Phan tich"/>
      <sheetName val="TinhGiaMTC"/>
      <sheetName val="TH MTC"/>
      <sheetName val="TH N.Cong"/>
      <sheetName val="TinhGiaNC"/>
      <sheetName val="Bang KL"/>
      <sheetName val="TH Vat tu"/>
      <sheetName val="ctiet-KVThanhTri-YUR"/>
      <sheetName val="FORM-0"/>
      <sheetName val="뜃맟뭁돽띿맟_-BLDG"/>
      <sheetName val="SADSAQ"/>
      <sheetName val="Chi tiet_x0000__x0000__x0000__x0000__x0000__x0000__x0000__x0000__x0000_"/>
      <sheetName val="ME BOQ"/>
      <sheetName val="PP BOQ"/>
      <sheetName val="Sum BoQ"/>
      <sheetName val="1&amp;2"/>
      <sheetName val="11&amp;12"/>
      <sheetName val="5&amp;17"/>
      <sheetName val="000R"/>
      <sheetName val="000D"/>
      <sheetName val="000F"/>
      <sheetName val="000S"/>
      <sheetName val="000E"/>
      <sheetName val="000T"/>
      <sheetName val="000K"/>
      <sheetName val="THDr"/>
      <sheetName val="nphꗃ〒_x0005__x0000_"/>
      <sheetName val="371+‹20-1000-P"/>
      <sheetName val="Earthwork"/>
      <sheetName val="COAT&amp;WRAP-QIOT-#3"/>
      <sheetName val="AC equipment"/>
      <sheetName val="__-BLDG"/>
      <sheetName val="DGG"/>
      <sheetName val="DM_BBNT"/>
      <sheetName val="TCVN"/>
      <sheetName val="Phan tho"/>
      <sheetName val="Btra"/>
      <sheetName val="Cap DUL"/>
      <sheetName val="Bgia"/>
      <sheetName val="VBA code"/>
      <sheetName val="SUM-WS"/>
      <sheetName val="SUM-WW"/>
      <sheetName val="F1 WS "/>
      <sheetName val=" F1 WW"/>
      <sheetName val="GI pipe"/>
      <sheetName val="data charging GAS"/>
      <sheetName val="2F WS"/>
      <sheetName val=" F2 WW "/>
      <sheetName val="F3 WS"/>
      <sheetName val=" F3 WW"/>
      <sheetName val="F9 WS "/>
      <sheetName val=" F9 WW "/>
      <sheetName val="F10 WS"/>
      <sheetName val=" F10 WW"/>
      <sheetName val="Main GH WS "/>
      <sheetName val=" Main GH WW"/>
      <sheetName val="Sub GH WS"/>
      <sheetName val="Sub GH WW"/>
      <sheetName val="[PIPE-03E.XLS]_MGT_DRT_MGT_IM_2"/>
      <sheetName val="[PIPE-03E.XLS]_N_MGT_DRT_MGT__2"/>
      <sheetName val="Cốt thép"/>
      <sheetName val="Civil"/>
      <sheetName val="tank list"/>
      <sheetName val="WEON"/>
      <sheetName val="Executive Summary"/>
      <sheetName val="Don gia vung III"/>
      <sheetName val="CF -Update 31Jul06"/>
      <sheetName val="CTDZTA(5)"/>
      <sheetName val="THONG SO"/>
      <sheetName val="Đơn giá chi tiết TN 39"/>
      <sheetName val="7.Khau tru "/>
      <sheetName val="ctdg"/>
      <sheetName val="CD"/>
      <sheetName val="PACK"/>
      <sheetName val="INV"/>
      <sheetName val="設備分析"/>
      <sheetName val="SLGA"/>
      <sheetName val="Wastage"/>
      <sheetName val="Chiet tinh dz22"/>
      <sheetName val="DRUM"/>
      <sheetName val="Thuong nhan dip 2԰"/>
      <sheetName val="Thuong nhan dip 2԰_x0000__x0000__x0000_Ā_x0000__x0000_"/>
      <sheetName val="Currency"/>
      <sheetName val="Attachment-3 Chem"/>
      <sheetName val="SheetA"/>
      <sheetName val="손익계산서"/>
      <sheetName val="대차대조표"/>
      <sheetName val="폐토수익화 "/>
      <sheetName val="APP-9"/>
      <sheetName val="[PIPE-03E.XLS塅䕃⹌塅E hop thep"/>
      <sheetName val="RE9604"/>
      <sheetName val="현장관리비"/>
      <sheetName val="노임이"/>
      <sheetName val="설계내역서"/>
      <sheetName val="Total"/>
      <sheetName val="BEND LOSS"/>
      <sheetName val="공통(20-91)"/>
      <sheetName val="Mech_1030"/>
      <sheetName val="BOM(CCW)"/>
      <sheetName val="CM 1"/>
      <sheetName val="상세출력"/>
      <sheetName val="실행내역서(DCU)"/>
      <sheetName val="내역서"/>
      <sheetName val="불용코드"/>
      <sheetName val="15100"/>
      <sheetName val="6.Base"/>
      <sheetName val="jobhist"/>
      <sheetName val="REF.ONLY"/>
      <sheetName val="BQ List"/>
      <sheetName val="Block#1-DVU.CDU"/>
      <sheetName val="Append. 4.1. Cash Flow Input"/>
      <sheetName val="Append 5.1. Costing Sheet"/>
      <sheetName val="Lookup"/>
      <sheetName val="Append 5.5. Labour Cost "/>
      <sheetName val="Append 5.1. Unit Rates"/>
      <sheetName val="Append 5.4. Site Staff "/>
      <sheetName val="Append. 5.3. SiteEstablishment"/>
      <sheetName val="Append 3. Investments"/>
      <sheetName val="Append 5.2. Material Summary "/>
      <sheetName val="TIEN_GOI"/>
      <sheetName val="NHAT_KY_THU_TIEN_T_GOI"/>
      <sheetName val="LUONG_GIAN_TIEP"/>
      <sheetName val="NHAT_KY_THU_TIEN_TM"/>
      <sheetName val="UOC_THUC_HIEN_THUE_TNDN"/>
      <sheetName val="QUY_TM"/>
      <sheetName val="NKCT_-_01"/>
      <sheetName val="BU6-"/>
      <sheetName val="Form_A_1_III"/>
      <sheetName val="Form_A_1"/>
      <sheetName val="Form_A_1_1"/>
      <sheetName val="BOM_Indirect"/>
      <sheetName val="Form_A_1_II_1"/>
      <sheetName val="Form_A_1_II_2"/>
      <sheetName val="Rekap-Base_Price"/>
      <sheetName val="ITB_COST"/>
      <sheetName val="General_Data"/>
      <sheetName val="_ｹ-ﾌﾞﾙ"/>
      <sheetName val="기계"/>
      <sheetName val="내역서_"/>
      <sheetName val="KH-200"/>
      <sheetName val="LAI_-_LO"/>
      <sheetName val="TO_KHAI_CHI_TIET"/>
      <sheetName val="THUE_PII"/>
      <sheetName val="THUE_PIII"/>
      <sheetName val="Architecture_Work"/>
      <sheetName val="HRSG_PRINT"/>
      <sheetName val="PO_Contabilizado_31-12-04"/>
      <sheetName val="4_주별물량Table"/>
      <sheetName val="w't_table"/>
      <sheetName val="QUYET_TOAN_THUE_TNDN"/>
      <sheetName val="BANG_CAN_DOI_RUT_GON"/>
      <sheetName val="BANG_CAN_DOI"/>
      <sheetName val="NHAT_KY_CHI_TIEN"/>
      <sheetName val="LAI_LO"/>
      <sheetName val="TO_KHAI_THUE_DT_-TNDN-_CP"/>
      <sheetName val="QUYET_TOAN_THUE-_CAC_KHOAN"/>
      <sheetName val="GIA_THANH"/>
      <sheetName val="BAI_DUNG_"/>
      <sheetName val="BIA_NAM"/>
      <sheetName val="TM_BAO_CAO"/>
      <sheetName val="기계锼"/>
      <sheetName val="기계灼"/>
      <sheetName val="D_&amp;_B_Summary"/>
      <sheetName val="Summary_Sheets"/>
      <sheetName val="Data_-_Codes"/>
      <sheetName val="CAL_"/>
      <sheetName val="Resumen_Prestamos"/>
      <sheetName val="Cable_Data_CP51"/>
      <sheetName val="공사비_내역_(가)"/>
      <sheetName val="_Est_"/>
      <sheetName val="&lt;&lt;380V&gt;&gt;_"/>
      <sheetName val="2_2_띠장의_설계"/>
      <sheetName val="Price_Sheet"/>
      <sheetName val="ACTDATA"/>
      <sheetName val="Macro"/>
      <sheetName val="Taux"/>
      <sheetName val="Repo Date"/>
      <sheetName val="Insulation_Utl_Off"/>
      <sheetName val="Note_Piping"/>
      <sheetName val="eq_data"/>
      <sheetName val="입찰내역 발주처 양식"/>
      <sheetName val="cashflow"/>
      <sheetName val="输煤冲洗水泵房"/>
      <sheetName val="sum(D)"/>
      <sheetName val="MTO"/>
      <sheetName val="Q5434 EQ LIST"/>
      <sheetName val="motor power"/>
      <sheetName val="EX-RATE"/>
      <sheetName val="THDGÄ"/>
      <sheetName val="THDG5"/>
      <sheetName val="THDG$"/>
      <sheetName val="THDG´"/>
      <sheetName val="THDG¤"/>
      <sheetName val="THDGt"/>
      <sheetName val="THDG_x0004_"/>
      <sheetName val="THDG_x0014_"/>
      <sheetName val="THDGd"/>
      <sheetName val="THDGÔ"/>
      <sheetName val="THDG"/>
      <sheetName val="THDG"/>
      <sheetName val="LME-Cu"/>
      <sheetName val="인원"/>
      <sheetName val="Macro(ST)"/>
      <sheetName val="Macro(AT)"/>
      <sheetName val="A1 Thru A11- LUMP SUM CONSTR"/>
      <sheetName val="Process Piping"/>
      <sheetName val="Insulation"/>
      <sheetName val="OCT.FDN"/>
      <sheetName val="33628-Rev. A"/>
      <sheetName val="기계㔀቎"/>
      <sheetName val="spec"/>
      <sheetName val="program"/>
      <sheetName val="studbolt no."/>
      <sheetName val="studbolt size"/>
      <sheetName val="item sort no"/>
      <sheetName val="CONSTRUCTION"/>
      <sheetName val="뜃맟뭁돽띿ᘀ᨜԰_x0000_缀_x0000__x0000_"/>
      <sheetName val="일위대가표"/>
      <sheetName val="cd_x0001_viaK0-T6"/>
      <sheetName val="analiz(exc. VAT )"/>
      <sheetName val="cong_bien_t102"/>
      <sheetName val="luong_t9_2"/>
      <sheetName val="bb_t92"/>
      <sheetName val="KL_XL20002"/>
      <sheetName val="Chiet_tinh2"/>
      <sheetName val="Van_chuyen2"/>
      <sheetName val="THKP_(2)2"/>
      <sheetName val="T_Bi2"/>
      <sheetName val="Thiet_ke2"/>
      <sheetName val="K_luong2"/>
      <sheetName val="TT_L22"/>
      <sheetName val="TT_L12"/>
      <sheetName val="Thue_Ngoai2"/>
      <sheetName val="Dong_Dau2"/>
      <sheetName val="Dong_Dau_(2)2"/>
      <sheetName val="Sau_dong2"/>
      <sheetName val="Ma_xa2"/>
      <sheetName val="My_dinh2"/>
      <sheetName val="Tong_cong2"/>
      <sheetName val="Chi_tiet_-_Dv_lap2"/>
      <sheetName val="TH_KHTC2"/>
      <sheetName val="Gia_VL2"/>
      <sheetName val="Bang_gia_ca_may2"/>
      <sheetName val="Bang_luong_CB2"/>
      <sheetName val="Bang_P_tich_CT2"/>
      <sheetName val="D_toan_chi_tiet2"/>
      <sheetName val="Bang_TH_Dtoan2"/>
      <sheetName val="LUAN_CHUYEN2"/>
      <sheetName val="KE_QUY2"/>
      <sheetName val="LUONGGIAN_TIEP2"/>
      <sheetName val="VAY_VON2"/>
      <sheetName val="O_THAO2"/>
      <sheetName val="Q_TRUNG2"/>
      <sheetName val="Y_THANH2"/>
      <sheetName val="Sheet2_(2)2"/>
      <sheetName val="KH_2003_(moi_max)2"/>
      <sheetName val="Interim_payment2"/>
      <sheetName val="Bid_Sum2"/>
      <sheetName val="Item_B2"/>
      <sheetName val="Dg_A2"/>
      <sheetName val="Dg_B&amp;C2"/>
      <sheetName val="Material_at_site2"/>
      <sheetName val="Bang_VL2"/>
      <sheetName val="VL(No_V-c)2"/>
      <sheetName val="He_so2"/>
      <sheetName val="PL_Vua2"/>
      <sheetName val="Chitieu-dam_cac_loai2"/>
      <sheetName val="DG_Dam2"/>
      <sheetName val="DG_chung2"/>
      <sheetName val="VL-dac_chung2"/>
      <sheetName val="CT_1md_&amp;_dau_cong2"/>
      <sheetName val="Tong_hop2"/>
      <sheetName val="CT_cong2"/>
      <sheetName val="dg_cong2"/>
      <sheetName val="CDSL_(2)2"/>
      <sheetName val="__2"/>
      <sheetName val="san_vuon2"/>
      <sheetName val="khu_phu_tro2"/>
      <sheetName val="Thuyet_minh2"/>
      <sheetName val="be_tong2"/>
      <sheetName val="Tong_hop_thep2"/>
      <sheetName val="phan_tich_DG2"/>
      <sheetName val="gia_vat_lieu2"/>
      <sheetName val="gia_xe_may2"/>
      <sheetName val="gia_nhan_cong2"/>
      <sheetName val="BCC_(2)2"/>
      <sheetName val="Bao_cao2"/>
      <sheetName val="Bao_cao_22"/>
      <sheetName val="Khoi_luong2"/>
      <sheetName val="Khoi_luong_mat2"/>
      <sheetName val="Bang_ke2"/>
      <sheetName val="T_HopKL2"/>
      <sheetName val="S_Luong2"/>
      <sheetName val="D_Dap2"/>
      <sheetName val="Q_Toan2"/>
      <sheetName val="Phan_tich_chi_phi2"/>
      <sheetName val="Chi_phi_nen_theo_BVTC2"/>
      <sheetName val="nhan_cong_phu2"/>
      <sheetName val="nhan_cong_Hung2"/>
      <sheetName val="Nhan_cong2"/>
      <sheetName val="Khoi_luong_nen_theo_BVTC2"/>
      <sheetName val="cap_cho_cac_DT2"/>
      <sheetName val="Ung_-_hoan2"/>
      <sheetName val="CP_may2"/>
      <sheetName val="Phu_luc2"/>
      <sheetName val="Gia_trÞ2"/>
      <sheetName val="DS_them_luong_qui_4-20022"/>
      <sheetName val="Phuc_loi_2-9-022"/>
      <sheetName val="Thuong_nhan_dip_21-12-022"/>
      <sheetName val="Thuong_dip_nhan_danh_hieu_AHL§2"/>
      <sheetName val="Thang_luong_thu_13_nam_20022"/>
      <sheetName val="Luong_SX#_dip_Tet_Qui_Mui(dong2"/>
      <sheetName val="CT_Duong2"/>
      <sheetName val="D_gia2"/>
      <sheetName val="T_hop2"/>
      <sheetName val="CtP_tro2"/>
      <sheetName val="Nha_moi2"/>
      <sheetName val="TT-T_Tron_So_22"/>
      <sheetName val="Ct_Dam_2"/>
      <sheetName val="Ct_Duoi2"/>
      <sheetName val="Ct_Tren2"/>
      <sheetName val="D_giaMay2"/>
      <sheetName val="26+180-400_22"/>
      <sheetName val="26+180_Sub12"/>
      <sheetName val="26+180_Sub42"/>
      <sheetName val="26+180-400_5(k95)2"/>
      <sheetName val="26+400-620_3(k95)2"/>
      <sheetName val="26+400-640_1(k95)2"/>
      <sheetName val="26+960-27+150_92"/>
      <sheetName val="26+960-27+150_102"/>
      <sheetName val="26+960-27+150_112"/>
      <sheetName val="26+960-27+150_122"/>
      <sheetName val="26+960-27+150_5(k95)2"/>
      <sheetName val="26+960-27+150_4(k95)2"/>
      <sheetName val="26+960-27+150_1(k95)2"/>
      <sheetName val="27+500-700_5(k95)2"/>
      <sheetName val="27+500-700_4(k95)2"/>
      <sheetName val="27+500-700_3(k95)2"/>
      <sheetName val="27+500-700_1(k95)2"/>
      <sheetName val="27+740-920_3(k95)2"/>
      <sheetName val="27+740-920_212"/>
      <sheetName val="27+920-28+040_6,72"/>
      <sheetName val="27+920-28+040_102"/>
      <sheetName val="27+920-28+160_Su32"/>
      <sheetName val="28+160-28+420_5K952"/>
      <sheetName val="28+430-657_72"/>
      <sheetName val="Km28+430-657_82"/>
      <sheetName val="28+430-657_92"/>
      <sheetName val="28+430-667_102"/>
      <sheetName val="28+430-657_112"/>
      <sheetName val="28+430-657_4k952"/>
      <sheetName val="28+500-657_182"/>
      <sheetName val="28+520-657_192"/>
      <sheetName val="C_TIEU2"/>
      <sheetName val="T_Luong2"/>
      <sheetName val="T_HAO2"/>
      <sheetName val="DT_TUYEN2"/>
      <sheetName val="DT_GIA2"/>
      <sheetName val="KHDT_(2)2"/>
      <sheetName val="CL_2"/>
      <sheetName val="KQ_(2)2"/>
      <sheetName val="Quang_Tri2"/>
      <sheetName val="Da_Nang2"/>
      <sheetName val="Quang_Nam2"/>
      <sheetName val="Quang_Ngai2"/>
      <sheetName val="TH_DH-QN2"/>
      <sheetName val="KP_HD2"/>
      <sheetName val="DB_HD2"/>
      <sheetName val="vat_tu2"/>
      <sheetName val="Thep_2"/>
      <sheetName val="Chi_tiet_Khoi_luong2"/>
      <sheetName val="TH_khoi_luong2"/>
      <sheetName val="Chiet_tinh_vat_lieu_2"/>
      <sheetName val="TH_KL_VL2"/>
      <sheetName val="AC_PC2"/>
      <sheetName val="TAI_TRONG2"/>
      <sheetName val="NOI_LUC2"/>
      <sheetName val="TINH_DUYET_THTT_CHINH2"/>
      <sheetName val="TDUYET_THTT_PHU2"/>
      <sheetName val="TINH_DAO_DONG_VA_DO_VONG2"/>
      <sheetName val="TINH_NEO2"/>
      <sheetName val="tong_hop_thanh_toan_thue2"/>
      <sheetName val="bang_ke_nop_thue2"/>
      <sheetName val="Tonh_hop_chi_phi2"/>
      <sheetName val="BK_chi_phi2"/>
      <sheetName val="KTra_DS_va_thue_GTGT2"/>
      <sheetName val="Kiãøm_tra_DS_thue_GTGT2"/>
      <sheetName val="XUAT(gia_von)2"/>
      <sheetName val="Xuat_(gia_ban)2"/>
      <sheetName val="Dchinh_TH_N-X-T2"/>
      <sheetName val="Tong_hop_N-X-T2"/>
      <sheetName val="thue_TH2"/>
      <sheetName val="tong_hop_20012"/>
      <sheetName val="qUYET_TOAN_THUE2"/>
      <sheetName val="BU_CTPH2"/>
      <sheetName val="BU_tran3+360_222"/>
      <sheetName val="Tran3+360_222"/>
      <sheetName val="BU_tran2+386_42"/>
      <sheetName val="Tran2+386_42"/>
      <sheetName val="DTcong_4-52"/>
      <sheetName val="Bu_1-22"/>
      <sheetName val="Bu_12-132"/>
      <sheetName val="DTcong_12-132"/>
      <sheetName val="DT_cong13-13+2"/>
      <sheetName val="BU-_nhanh2"/>
      <sheetName val="dtcong_nh1-22"/>
      <sheetName val="dtcong_nh0-12"/>
      <sheetName val="BU_11-122"/>
      <sheetName val="DTcong_11-122"/>
      <sheetName val="Pr-_CC2"/>
      <sheetName val="MD_3-42"/>
      <sheetName val="ND_3-42"/>
      <sheetName val="MD_1-22"/>
      <sheetName val="ND_1-22"/>
      <sheetName val="MD_0-12"/>
      <sheetName val="ND_0-12"/>
      <sheetName val="KL_tong2"/>
      <sheetName val="TH_(T1-6)2"/>
      <sheetName val="_NL2"/>
      <sheetName val="_NL_(2)2"/>
      <sheetName val="CDTHCT_(3)2"/>
      <sheetName val="thkl_(2)2"/>
      <sheetName val="long_tec2"/>
      <sheetName val="cd_viaK0-T62"/>
      <sheetName val="cdvia_T6-Tc242"/>
      <sheetName val="cdvia_Tc24-T462"/>
      <sheetName val="cd_btnL2k0+361-T192"/>
      <sheetName val="CT_xa2"/>
      <sheetName val="CDTHU_CHI_T12"/>
      <sheetName val="THUCHI_22"/>
      <sheetName val="THU_CHI32"/>
      <sheetName val="THU_CHI_42"/>
      <sheetName val="THU_CHI52"/>
      <sheetName val="THU_CHI_62"/>
      <sheetName val="TU_CHI_72"/>
      <sheetName val="THU_CHI92"/>
      <sheetName val="THU_CHI_82"/>
      <sheetName val="THU_CHI_102"/>
      <sheetName val="THU_CHI_112"/>
      <sheetName val="THU_CHI_122"/>
      <sheetName val="Xep_hang_2012"/>
      <sheetName val="toan_Cty2"/>
      <sheetName val="Cong_ty2"/>
      <sheetName val="XN_22"/>
      <sheetName val="XN_ong_CHi2"/>
      <sheetName val="N_XDCT&amp;_XKLD2"/>
      <sheetName val="CN_HCM2"/>
      <sheetName val="TT_XKLD(Nhan)2"/>
      <sheetName val="Ong_Hong2"/>
      <sheetName val="CN_hung_yen2"/>
      <sheetName val="Dong_nai2"/>
      <sheetName val="K249_K982"/>
      <sheetName val="K249_K98_(2)2"/>
      <sheetName val="K251_K982"/>
      <sheetName val="K251_SBase2"/>
      <sheetName val="K251_AC2"/>
      <sheetName val="K252_K982"/>
      <sheetName val="K252_SBase2"/>
      <sheetName val="K252_AC2"/>
      <sheetName val="K253_K982"/>
      <sheetName val="K253_Subbase2"/>
      <sheetName val="K253_Base_2"/>
      <sheetName val="K253_SBase2"/>
      <sheetName val="K253_AC2"/>
      <sheetName val="K255_SBase2"/>
      <sheetName val="K259_K982"/>
      <sheetName val="K259_Subbase2"/>
      <sheetName val="K259_Base_2"/>
      <sheetName val="K259_AC2"/>
      <sheetName val="K260_K982"/>
      <sheetName val="K260_Subbase2"/>
      <sheetName val="K260_Base2"/>
      <sheetName val="K260_AC2"/>
      <sheetName val="K261_K982"/>
      <sheetName val="K261_Base2"/>
      <sheetName val="K261_AC2"/>
      <sheetName val="KL_Tram_Cty2"/>
      <sheetName val="Gam_may_Cty2"/>
      <sheetName val="KL_tram_KH2"/>
      <sheetName val="Gam_may_KH2"/>
      <sheetName val="Cach_dien2"/>
      <sheetName val="Mang_tai2"/>
      <sheetName val="KL_DDK2"/>
      <sheetName val="Mang_tai_DDK2"/>
      <sheetName val="KL_DDK0,42"/>
      <sheetName val="TT_Ky_thuat2"/>
      <sheetName val="CT_moi2"/>
      <sheetName val="Tu_dien2"/>
      <sheetName val="May_cat2"/>
      <sheetName val="Dao_Cly2"/>
      <sheetName val="Dao_Ptai2"/>
      <sheetName val="Tu_RMU2"/>
      <sheetName val="C_set2"/>
      <sheetName val="Sco_Cap2"/>
      <sheetName val="Sco_TB2"/>
      <sheetName val="TN_tram2"/>
      <sheetName val="TN_C_set2"/>
      <sheetName val="TN_TD_DDay2"/>
      <sheetName val="Phan_chung2"/>
      <sheetName val="cong_Q22"/>
      <sheetName val="T_U_luong_Q12"/>
      <sheetName val="T_U_luong_Q22"/>
      <sheetName val="T_U_luong_Q32"/>
      <sheetName val="Quyet_toan2"/>
      <sheetName val="Thu_hoi2"/>
      <sheetName val="Lai_vay2"/>
      <sheetName val="Tien_vay2"/>
      <sheetName val="Cong_no2"/>
      <sheetName val="Cop_pha2"/>
      <sheetName val="Gia_DAN2"/>
      <sheetName val="Phu_luc_HD2"/>
      <sheetName val="Gia_du_thau2"/>
      <sheetName val="Ca_xe2"/>
      <sheetName val="Dc_Dau2"/>
      <sheetName val="_o_to_Hien_82"/>
      <sheetName val="_o_to_Hien92"/>
      <sheetName val="_o_to_Hien102"/>
      <sheetName val="_o_to_Hien112"/>
      <sheetName val="_o_to_Hien12)2"/>
      <sheetName val="_o_to_Hien13"/>
      <sheetName val="_o_to_Hien22"/>
      <sheetName val="_o_to_Hien32"/>
      <sheetName val="_o_to_Hien42"/>
      <sheetName val="_o_to_Hien52"/>
      <sheetName val="_o_to_Phong_82"/>
      <sheetName val="_o_to_Phong92"/>
      <sheetName val="_o_to_Phong102"/>
      <sheetName val="_o_to_Phong112"/>
      <sheetName val="_o_to_Phong12)2"/>
      <sheetName val="_o_to_Phong13"/>
      <sheetName val="_o_to_Phong22"/>
      <sheetName val="_o_to_Phong32"/>
      <sheetName val="_o_to_Phong42"/>
      <sheetName val="_o_to_Phong52"/>
      <sheetName val="_o_to_Dung_8_2"/>
      <sheetName val="_D_tt_dau82"/>
      <sheetName val="_o_to_Dung_92"/>
      <sheetName val="_D9_tt_dau2"/>
      <sheetName val="_D10_tt_dau2"/>
      <sheetName val="_o_to_Dung_102"/>
      <sheetName val="_o_to_Dung_112"/>
      <sheetName val="_o_to_Dung_12)2"/>
      <sheetName val="_o_to_Dung_13"/>
      <sheetName val="_o_to_Dung22"/>
      <sheetName val="_o_to_Dung32"/>
      <sheetName val="_o_to_Dung42"/>
      <sheetName val="_o_totrongT10-122"/>
      <sheetName val="_o_totrongT22"/>
      <sheetName val="_o_totrungT10-122"/>
      <sheetName val="_o_toMinhT10-12_2"/>
      <sheetName val="_o_toMinhT22"/>
      <sheetName val="_o_toTrieuT10-12__2"/>
      <sheetName val="Luong_8_SP2"/>
      <sheetName val="Luong_9_SP_2"/>
      <sheetName val="Luong_10_SP_2"/>
      <sheetName val="Luong_11_SP_2"/>
      <sheetName val="Luong_12_SP2"/>
      <sheetName val="Luong_1_SP12"/>
      <sheetName val="Luong_2_SP22"/>
      <sheetName val="Luong_3_SP32"/>
      <sheetName val="Luong_4_SP42"/>
      <sheetName val="Luong_4_SP52"/>
      <sheetName val="KL_VL2"/>
      <sheetName val="QT_9-62"/>
      <sheetName val="Thuong_luu_HB2"/>
      <sheetName val="QT_Ky_T2"/>
      <sheetName val="bc_vt_TON_BAI2"/>
      <sheetName val="QT_Duoc_(Hai)2"/>
      <sheetName val="sent_to2"/>
      <sheetName val="KLTong_hop2"/>
      <sheetName val="Lan_can2"/>
      <sheetName val="Ranh_doc_(2)2"/>
      <sheetName val="Ranh_doc2"/>
      <sheetName val="Coc_tieu2"/>
      <sheetName val="Bien_bao2"/>
      <sheetName val="Nan_tuyen2"/>
      <sheetName val="Lan_12"/>
      <sheetName val="Lan__22"/>
      <sheetName val="Lan_32"/>
      <sheetName val="Gia_tri2"/>
      <sheetName val="Lan_52"/>
      <sheetName val="Cong_hop2"/>
      <sheetName val="kldukien_(107)2"/>
      <sheetName val="qui1_(2)2"/>
      <sheetName val="cap_so_lan_22"/>
      <sheetName val="cap_so_BHXH2"/>
      <sheetName val="tru_tien2"/>
      <sheetName val="yt_q22"/>
      <sheetName val="c45_t32"/>
      <sheetName val="c45_t62"/>
      <sheetName val="BHYT_Q3_20032"/>
      <sheetName val="C45_t72"/>
      <sheetName val="C47-t07_20032"/>
      <sheetName val="C45_t82"/>
      <sheetName val="C47-t08_20032"/>
      <sheetName val="C45_t092"/>
      <sheetName val="C47-t09_20032"/>
      <sheetName val="C47_T122"/>
      <sheetName val="BHYT_Q4-20032"/>
      <sheetName val="C45_T102"/>
      <sheetName val="binh_do2"/>
      <sheetName val="cot_lieu2"/>
      <sheetName val="van_khuon2"/>
      <sheetName val="CT_BT2"/>
      <sheetName val="lay_mau2"/>
      <sheetName val="mat_ngoai_goi2"/>
      <sheetName val="coc_tram-bt2"/>
      <sheetName val="QT_Duoc_(Hai)1"/>
      <sheetName val="cong_bien_t103"/>
      <sheetName val="luong_t9_3"/>
      <sheetName val="bb_t93"/>
      <sheetName val="KL_XL20003"/>
      <sheetName val="Chiet_tinh3"/>
      <sheetName val="Van_chuyen3"/>
      <sheetName val="THKP_(2)3"/>
      <sheetName val="T_Bi3"/>
      <sheetName val="Thiet_ke3"/>
      <sheetName val="K_luong3"/>
      <sheetName val="TT_L23"/>
      <sheetName val="TT_L13"/>
      <sheetName val="Thue_Ngoai3"/>
      <sheetName val="Dong_Dau3"/>
      <sheetName val="Dong_Dau_(2)3"/>
      <sheetName val="Sau_dong3"/>
      <sheetName val="Ma_xa3"/>
      <sheetName val="My_dinh3"/>
      <sheetName val="Tong_cong3"/>
      <sheetName val="Chi_tiet_-_Dv_lap3"/>
      <sheetName val="TH_KHTC3"/>
      <sheetName val="Gia_VL3"/>
      <sheetName val="Bang_gia_ca_may3"/>
      <sheetName val="Bang_luong_CB3"/>
      <sheetName val="Bang_P_tich_CT3"/>
      <sheetName val="D_toan_chi_tiet3"/>
      <sheetName val="Bang_TH_Dtoan3"/>
      <sheetName val="LUAN_CHUYEN3"/>
      <sheetName val="KE_QUY3"/>
      <sheetName val="LUONGGIAN_TIEP3"/>
      <sheetName val="VAY_VON3"/>
      <sheetName val="O_THAO3"/>
      <sheetName val="Q_TRUNG3"/>
      <sheetName val="Y_THANH3"/>
      <sheetName val="Sheet2_(2)3"/>
      <sheetName val="KH_2003_(moi_max)3"/>
      <sheetName val="Interim_payment3"/>
      <sheetName val="Bid_Sum3"/>
      <sheetName val="Item_B3"/>
      <sheetName val="Dg_A3"/>
      <sheetName val="Dg_B&amp;C3"/>
      <sheetName val="Material_at_site3"/>
      <sheetName val="Bang_VL3"/>
      <sheetName val="VL(No_V-c)3"/>
      <sheetName val="He_so3"/>
      <sheetName val="PL_Vua3"/>
      <sheetName val="Chitieu-dam_cac_loai3"/>
      <sheetName val="DG_Dam3"/>
      <sheetName val="DG_chung3"/>
      <sheetName val="VL-dac_chung3"/>
      <sheetName val="CT_1md_&amp;_dau_cong3"/>
      <sheetName val="Tong_hop3"/>
      <sheetName val="CT_cong3"/>
      <sheetName val="dg_cong3"/>
      <sheetName val="CDSL_(2)3"/>
      <sheetName val="__3"/>
      <sheetName val="san_vuon3"/>
      <sheetName val="khu_phu_tro3"/>
      <sheetName val="Thuyet_minh3"/>
      <sheetName val="be_tong3"/>
      <sheetName val="Tong_hop_thep3"/>
      <sheetName val="phan_tich_DG3"/>
      <sheetName val="gia_vat_lieu3"/>
      <sheetName val="gia_xe_may3"/>
      <sheetName val="gia_nhan_cong3"/>
      <sheetName val="BCC_(2)3"/>
      <sheetName val="Bao_cao3"/>
      <sheetName val="Bao_cao_23"/>
      <sheetName val="Khoi_luong3"/>
      <sheetName val="Khoi_luong_mat3"/>
      <sheetName val="Bang_ke3"/>
      <sheetName val="T_HopKL3"/>
      <sheetName val="S_Luong3"/>
      <sheetName val="D_Dap3"/>
      <sheetName val="Q_Toan3"/>
      <sheetName val="Phan_tich_chi_phi3"/>
      <sheetName val="Chi_phi_nen_theo_BVTC3"/>
      <sheetName val="nhan_cong_phu3"/>
      <sheetName val="nhan_cong_Hung3"/>
      <sheetName val="Nhan_cong3"/>
      <sheetName val="Khoi_luong_nen_theo_BVTC3"/>
      <sheetName val="cap_cho_cac_DT3"/>
      <sheetName val="Ung_-_hoan3"/>
      <sheetName val="CP_may3"/>
      <sheetName val="Phu_luc3"/>
      <sheetName val="Gia_trÞ3"/>
      <sheetName val="DS_them_luong_qui_4-20023"/>
      <sheetName val="Phuc_loi_2-9-023"/>
      <sheetName val="Thuong_nhan_dip_21-12-023"/>
      <sheetName val="Thuong_dip_nhan_danh_hieu_AHL§3"/>
      <sheetName val="Thang_luong_thu_13_nam_20023"/>
      <sheetName val="Luong_SX#_dip_Tet_Qui_Mui(dong3"/>
      <sheetName val="CT_Duong3"/>
      <sheetName val="D_gia3"/>
      <sheetName val="T_hop3"/>
      <sheetName val="CtP_tro3"/>
      <sheetName val="Nha_moi3"/>
      <sheetName val="TT-T_Tron_So_23"/>
      <sheetName val="Ct_Dam_3"/>
      <sheetName val="Ct_Duoi3"/>
      <sheetName val="Ct_Tren3"/>
      <sheetName val="D_giaMay3"/>
      <sheetName val="26+180-400_23"/>
      <sheetName val="26+180_Sub13"/>
      <sheetName val="26+180_Sub43"/>
      <sheetName val="26+180-400_5(k95)3"/>
      <sheetName val="26+400-620_3(k95)3"/>
      <sheetName val="26+400-640_1(k95)3"/>
      <sheetName val="26+960-27+150_93"/>
      <sheetName val="26+960-27+150_103"/>
      <sheetName val="26+960-27+150_113"/>
      <sheetName val="26+960-27+150_123"/>
      <sheetName val="26+960-27+150_5(k95)3"/>
      <sheetName val="26+960-27+150_4(k95)3"/>
      <sheetName val="26+960-27+150_1(k95)3"/>
      <sheetName val="27+500-700_5(k95)3"/>
      <sheetName val="27+500-700_4(k95)3"/>
      <sheetName val="27+500-700_3(k95)3"/>
      <sheetName val="27+500-700_1(k95)3"/>
      <sheetName val="27+740-920_3(k95)3"/>
      <sheetName val="27+740-920_213"/>
      <sheetName val="27+920-28+040_6,73"/>
      <sheetName val="27+920-28+040_103"/>
      <sheetName val="27+920-28+160_Su33"/>
      <sheetName val="28+160-28+420_5K953"/>
      <sheetName val="28+430-657_73"/>
      <sheetName val="Km28+430-657_83"/>
      <sheetName val="28+430-657_93"/>
      <sheetName val="28+430-667_103"/>
      <sheetName val="28+430-657_113"/>
      <sheetName val="28+430-657_4k953"/>
      <sheetName val="28+500-657_183"/>
      <sheetName val="28+520-657_193"/>
      <sheetName val="C_TIEU3"/>
      <sheetName val="T_Luong3"/>
      <sheetName val="T_HAO3"/>
      <sheetName val="DT_TUYEN3"/>
      <sheetName val="DT_GIA3"/>
      <sheetName val="KHDT_(2)3"/>
      <sheetName val="CL_3"/>
      <sheetName val="KQ_(2)3"/>
      <sheetName val="Quang_Tri3"/>
      <sheetName val="Da_Nang3"/>
      <sheetName val="Quang_Nam3"/>
      <sheetName val="Quang_Ngai3"/>
      <sheetName val="TH_DH-QN3"/>
      <sheetName val="KP_HD3"/>
      <sheetName val="DB_HD3"/>
      <sheetName val="vat_tu3"/>
      <sheetName val="Thep_3"/>
      <sheetName val="Chi_tiet_Khoi_luong3"/>
      <sheetName val="TH_khoi_luong3"/>
      <sheetName val="Chiet_tinh_vat_lieu_3"/>
      <sheetName val="TH_KL_VL3"/>
      <sheetName val="AC_PC3"/>
      <sheetName val="TAI_TRONG3"/>
      <sheetName val="NOI_LUC3"/>
      <sheetName val="TINH_DUYET_THTT_CHINH3"/>
      <sheetName val="TDUYET_THTT_PHU3"/>
      <sheetName val="TINH_DAO_DONG_VA_DO_VONG3"/>
      <sheetName val="TINH_NEO3"/>
      <sheetName val="tong_hop_thanh_toan_thue3"/>
      <sheetName val="bang_ke_nop_thue3"/>
      <sheetName val="Tonh_hop_chi_phi3"/>
      <sheetName val="BK_chi_phi3"/>
      <sheetName val="KTra_DS_va_thue_GTGT3"/>
      <sheetName val="Kiãøm_tra_DS_thue_GTGT3"/>
      <sheetName val="XUAT(gia_von)3"/>
      <sheetName val="Xuat_(gia_ban)3"/>
      <sheetName val="Dchinh_TH_N-X-T3"/>
      <sheetName val="Tong_hop_N-X-T3"/>
      <sheetName val="thue_TH3"/>
      <sheetName val="tong_hop_20013"/>
      <sheetName val="qUYET_TOAN_THUE3"/>
      <sheetName val="BU_CTPH3"/>
      <sheetName val="BU_tran3+360_223"/>
      <sheetName val="Tran3+360_223"/>
      <sheetName val="BU_tran2+386_43"/>
      <sheetName val="Tran2+386_43"/>
      <sheetName val="DTcong_4-53"/>
      <sheetName val="Bu_1-23"/>
      <sheetName val="Bu_12-133"/>
      <sheetName val="DTcong_12-133"/>
      <sheetName val="DT_cong13-13+3"/>
      <sheetName val="BU-_nhanh3"/>
      <sheetName val="dtcong_nh1-23"/>
      <sheetName val="dtcong_nh0-13"/>
      <sheetName val="BU_11-123"/>
      <sheetName val="DTcong_11-123"/>
      <sheetName val="Pr-_CC3"/>
      <sheetName val="MD_3-43"/>
      <sheetName val="ND_3-43"/>
      <sheetName val="MD_1-23"/>
      <sheetName val="ND_1-23"/>
      <sheetName val="MD_0-13"/>
      <sheetName val="ND_0-13"/>
      <sheetName val="KL_tong3"/>
      <sheetName val="TH_(T1-6)3"/>
      <sheetName val="_NL3"/>
      <sheetName val="_NL_(2)3"/>
      <sheetName val="CDTHCT_(3)3"/>
      <sheetName val="thkl_(2)3"/>
      <sheetName val="long_tec3"/>
      <sheetName val="cd_viaK0-T63"/>
      <sheetName val="cdvia_T6-Tc243"/>
      <sheetName val="cdvia_Tc24-T463"/>
      <sheetName val="cd_btnL2k0+361-T193"/>
      <sheetName val="CT_xa3"/>
      <sheetName val="CDTHU_CHI_T13"/>
      <sheetName val="THUCHI_23"/>
      <sheetName val="THU_CHI33"/>
      <sheetName val="THU_CHI_43"/>
      <sheetName val="THU_CHI53"/>
      <sheetName val="THU_CHI_63"/>
      <sheetName val="TU_CHI_73"/>
      <sheetName val="THU_CHI93"/>
      <sheetName val="THU_CHI_83"/>
      <sheetName val="THU_CHI_103"/>
      <sheetName val="THU_CHI_113"/>
      <sheetName val="THU_CHI_123"/>
      <sheetName val="Xep_hang_2013"/>
      <sheetName val="toan_Cty3"/>
      <sheetName val="Cong_ty3"/>
      <sheetName val="XN_23"/>
      <sheetName val="XN_ong_CHi3"/>
      <sheetName val="N_XDCT&amp;_XKLD3"/>
      <sheetName val="CN_HCM3"/>
      <sheetName val="TT_XKLD(Nhan)3"/>
      <sheetName val="Ong_Hong3"/>
      <sheetName val="CN_hung_yen3"/>
      <sheetName val="Dong_nai3"/>
      <sheetName val="K249_K983"/>
      <sheetName val="K249_K98_(2)3"/>
      <sheetName val="K251_K983"/>
      <sheetName val="K251_SBase3"/>
      <sheetName val="K251_AC3"/>
      <sheetName val="K252_K983"/>
      <sheetName val="K252_SBase3"/>
      <sheetName val="K252_AC3"/>
      <sheetName val="K253_K983"/>
      <sheetName val="K253_Subbase3"/>
      <sheetName val="K253_Base_3"/>
      <sheetName val="K253_SBase3"/>
      <sheetName val="K253_AC3"/>
      <sheetName val="K255_SBase3"/>
      <sheetName val="K259_K983"/>
      <sheetName val="K259_Subbase3"/>
      <sheetName val="K259_Base_3"/>
      <sheetName val="K259_AC3"/>
      <sheetName val="K260_K983"/>
      <sheetName val="K260_Subbase3"/>
      <sheetName val="K260_Base3"/>
      <sheetName val="K260_AC3"/>
      <sheetName val="K261_K983"/>
      <sheetName val="K261_Base3"/>
      <sheetName val="K261_AC3"/>
      <sheetName val="KL_Tram_Cty3"/>
      <sheetName val="Gam_may_Cty3"/>
      <sheetName val="KL_tram_KH3"/>
      <sheetName val="Gam_may_KH3"/>
      <sheetName val="Cach_dien3"/>
      <sheetName val="Mang_tai3"/>
      <sheetName val="KL_DDK3"/>
      <sheetName val="Mang_tai_DDK3"/>
      <sheetName val="KL_DDK0,43"/>
      <sheetName val="TT_Ky_thuat3"/>
      <sheetName val="CT_moi3"/>
      <sheetName val="Tu_dien3"/>
      <sheetName val="May_cat3"/>
      <sheetName val="Dao_Cly3"/>
      <sheetName val="Dao_Ptai3"/>
      <sheetName val="Tu_RMU3"/>
      <sheetName val="C_set3"/>
      <sheetName val="Sco_Cap3"/>
      <sheetName val="Sco_TB3"/>
      <sheetName val="TN_tram3"/>
      <sheetName val="TN_C_set3"/>
      <sheetName val="TN_TD_DDay3"/>
      <sheetName val="Phan_chung3"/>
      <sheetName val="cong_Q23"/>
      <sheetName val="T_U_luong_Q13"/>
      <sheetName val="T_U_luong_Q23"/>
      <sheetName val="T_U_luong_Q33"/>
      <sheetName val="Quyet_toan3"/>
      <sheetName val="Thu_hoi3"/>
      <sheetName val="Lai_vay3"/>
      <sheetName val="Tien_vay3"/>
      <sheetName val="Cong_no3"/>
      <sheetName val="Cop_pha3"/>
      <sheetName val="Gia_DAN3"/>
      <sheetName val="Phu_luc_HD3"/>
      <sheetName val="Gia_du_thau3"/>
      <sheetName val="Ca_xe3"/>
      <sheetName val="Dc_Dau3"/>
      <sheetName val="_o_to_Hien_83"/>
      <sheetName val="_o_to_Hien93"/>
      <sheetName val="_o_to_Hien103"/>
      <sheetName val="_o_to_Hien113"/>
      <sheetName val="_o_to_Hien12)3"/>
      <sheetName val="_o_to_Hien14"/>
      <sheetName val="_o_to_Hien23"/>
      <sheetName val="_o_to_Hien33"/>
      <sheetName val="_o_to_Hien43"/>
      <sheetName val="_o_to_Hien53"/>
      <sheetName val="_o_to_Phong_83"/>
      <sheetName val="_o_to_Phong93"/>
      <sheetName val="_o_to_Phong103"/>
      <sheetName val="_o_to_Phong113"/>
      <sheetName val="_o_to_Phong12)3"/>
      <sheetName val="_o_to_Phong14"/>
      <sheetName val="_o_to_Phong23"/>
      <sheetName val="_o_to_Phong33"/>
      <sheetName val="_o_to_Phong43"/>
      <sheetName val="_o_to_Phong53"/>
      <sheetName val="_o_to_Dung_8_3"/>
      <sheetName val="_D_tt_dau83"/>
      <sheetName val="_o_to_Dung_93"/>
      <sheetName val="_D9_tt_dau3"/>
      <sheetName val="_D10_tt_dau3"/>
      <sheetName val="_o_to_Dung_103"/>
      <sheetName val="_o_to_Dung_113"/>
      <sheetName val="_o_to_Dung_12)3"/>
      <sheetName val="_o_to_Dung_14"/>
      <sheetName val="_o_to_Dung23"/>
      <sheetName val="_o_to_Dung33"/>
      <sheetName val="_o_to_Dung43"/>
      <sheetName val="_o_totrongT10-123"/>
      <sheetName val="_o_totrongT23"/>
      <sheetName val="_o_totrungT10-123"/>
      <sheetName val="_o_toMinhT10-12_3"/>
      <sheetName val="_o_toMinhT23"/>
      <sheetName val="_o_toTrieuT10-12__3"/>
      <sheetName val="Luong_8_SP3"/>
      <sheetName val="Luong_9_SP_3"/>
      <sheetName val="Luong_10_SP_3"/>
      <sheetName val="Luong_11_SP_3"/>
      <sheetName val="Luong_12_SP3"/>
      <sheetName val="Luong_1_SP13"/>
      <sheetName val="Luong_2_SP23"/>
      <sheetName val="Luong_3_SP33"/>
      <sheetName val="Luong_4_SP43"/>
      <sheetName val="Luong_4_SP53"/>
      <sheetName val="KL_VL3"/>
      <sheetName val="QT_9-63"/>
      <sheetName val="Thuong_luu_HB3"/>
      <sheetName val="QT_Ky_T3"/>
      <sheetName val="bc_vt_TON_BAI3"/>
      <sheetName val="QT_Duoc_(Hai)3"/>
      <sheetName val="sent_to3"/>
      <sheetName val="KLTong_hop3"/>
      <sheetName val="Lan_can3"/>
      <sheetName val="Ranh_doc_(2)3"/>
      <sheetName val="Ranh_doc3"/>
      <sheetName val="Coc_tieu3"/>
      <sheetName val="Bien_bao3"/>
      <sheetName val="Nan_tuyen3"/>
      <sheetName val="Lan_13"/>
      <sheetName val="Lan__23"/>
      <sheetName val="Lan_33"/>
      <sheetName val="Gia_tri3"/>
      <sheetName val="Lan_53"/>
      <sheetName val="Cong_hop3"/>
      <sheetName val="kldukien_(107)3"/>
      <sheetName val="qui1_(2)3"/>
      <sheetName val="cap_so_lan_23"/>
      <sheetName val="cap_so_BHXH3"/>
      <sheetName val="tru_tien3"/>
      <sheetName val="yt_q23"/>
      <sheetName val="c45_t33"/>
      <sheetName val="c45_t63"/>
      <sheetName val="BHYT_Q3_20033"/>
      <sheetName val="C45_t73"/>
      <sheetName val="C47-t07_20033"/>
      <sheetName val="C45_t83"/>
      <sheetName val="C47-t08_20033"/>
      <sheetName val="C45_t093"/>
      <sheetName val="C47-t09_20033"/>
      <sheetName val="C47_T123"/>
      <sheetName val="BHYT_Q4-20033"/>
      <sheetName val="C45_T103"/>
      <sheetName val="binh_do3"/>
      <sheetName val="cot_lieu3"/>
      <sheetName val="van_khuon3"/>
      <sheetName val="CT_BT3"/>
      <sheetName val="lay_mau3"/>
      <sheetName val="mat_ngoai_goi3"/>
      <sheetName val="coc_tram-bt3"/>
      <sheetName val="cong_bien_t105"/>
      <sheetName val="luong_t9_5"/>
      <sheetName val="bb_t95"/>
      <sheetName val="KL_XL20005"/>
      <sheetName val="Chiet_tinh5"/>
      <sheetName val="Van_chuyen5"/>
      <sheetName val="THKP_(2)5"/>
      <sheetName val="T_Bi5"/>
      <sheetName val="Thiet_ke5"/>
      <sheetName val="K_luong5"/>
      <sheetName val="TT_L25"/>
      <sheetName val="TT_L15"/>
      <sheetName val="Thue_Ngoai5"/>
      <sheetName val="Dong_Dau5"/>
      <sheetName val="Dong_Dau_(2)5"/>
      <sheetName val="Sau_dong5"/>
      <sheetName val="Ma_xa5"/>
      <sheetName val="My_dinh5"/>
      <sheetName val="Tong_cong5"/>
      <sheetName val="Chi_tiet_-_Dv_lap5"/>
      <sheetName val="TH_KHTC5"/>
      <sheetName val="Gia_VL5"/>
      <sheetName val="Bang_gia_ca_may5"/>
      <sheetName val="Bang_luong_CB5"/>
      <sheetName val="Bang_P_tich_CT5"/>
      <sheetName val="D_toan_chi_tiet5"/>
      <sheetName val="Bang_TH_Dtoan5"/>
      <sheetName val="LUAN_CHUYEN5"/>
      <sheetName val="KE_QUY5"/>
      <sheetName val="LUONGGIAN_TIEP5"/>
      <sheetName val="VAY_VON5"/>
      <sheetName val="O_THAO5"/>
      <sheetName val="Q_TRUNG5"/>
      <sheetName val="Y_THANH5"/>
      <sheetName val="Sheet2_(2)5"/>
      <sheetName val="KH_2003_(moi_max)5"/>
      <sheetName val="Interim_payment5"/>
      <sheetName val="Bid_Sum5"/>
      <sheetName val="Item_B5"/>
      <sheetName val="Dg_A5"/>
      <sheetName val="Dg_B&amp;C5"/>
      <sheetName val="Material_at_site5"/>
      <sheetName val="Bang_VL5"/>
      <sheetName val="VL(No_V-c)5"/>
      <sheetName val="He_so5"/>
      <sheetName val="PL_Vua5"/>
      <sheetName val="Chitieu-dam_cac_loai5"/>
      <sheetName val="DG_Dam5"/>
      <sheetName val="DG_chung5"/>
      <sheetName val="VL-dac_chung5"/>
      <sheetName val="CT_1md_&amp;_dau_cong5"/>
      <sheetName val="Tong_hop5"/>
      <sheetName val="CT_cong5"/>
      <sheetName val="dg_cong5"/>
      <sheetName val="CDSL_(2)5"/>
      <sheetName val="__5"/>
      <sheetName val="san_vuon5"/>
      <sheetName val="khu_phu_tro5"/>
      <sheetName val="Thuyet_minh5"/>
      <sheetName val="be_tong5"/>
      <sheetName val="Tong_hop_thep5"/>
      <sheetName val="phan_tich_DG5"/>
      <sheetName val="gia_vat_lieu5"/>
      <sheetName val="gia_xe_may5"/>
      <sheetName val="gia_nhan_cong5"/>
      <sheetName val="BCC_(2)5"/>
      <sheetName val="Bao_cao5"/>
      <sheetName val="Bao_cao_25"/>
      <sheetName val="Khoi_luong5"/>
      <sheetName val="Khoi_luong_mat5"/>
      <sheetName val="Bang_ke5"/>
      <sheetName val="T_HopKL5"/>
      <sheetName val="S_Luong5"/>
      <sheetName val="D_Dap5"/>
      <sheetName val="Q_Toan5"/>
      <sheetName val="Phan_tich_chi_phi5"/>
      <sheetName val="Chi_phi_nen_theo_BVTC5"/>
      <sheetName val="nhan_cong_phu5"/>
      <sheetName val="nhan_cong_Hung5"/>
      <sheetName val="Nhan_cong5"/>
      <sheetName val="Khoi_luong_nen_theo_BVTC5"/>
      <sheetName val="cap_cho_cac_DT5"/>
      <sheetName val="Ung_-_hoan5"/>
      <sheetName val="CP_may5"/>
      <sheetName val="Phu_luc5"/>
      <sheetName val="Gia_trÞ5"/>
      <sheetName val="DS_them_luong_qui_4-20025"/>
      <sheetName val="Phuc_loi_2-9-025"/>
      <sheetName val="Thuong_nhan_dip_21-12-025"/>
      <sheetName val="Thuong_dip_nhan_danh_hieu_AHL§5"/>
      <sheetName val="Thang_luong_thu_13_nam_20025"/>
      <sheetName val="Luong_SX#_dip_Tet_Qui_Mui(dong5"/>
      <sheetName val="CT_Duong5"/>
      <sheetName val="D_gia5"/>
      <sheetName val="T_hop5"/>
      <sheetName val="CtP_tro5"/>
      <sheetName val="Nha_moi5"/>
      <sheetName val="TT-T_Tron_So_25"/>
      <sheetName val="Ct_Dam_5"/>
      <sheetName val="Ct_Duoi5"/>
      <sheetName val="Ct_Tren5"/>
      <sheetName val="D_giaMay5"/>
      <sheetName val="26+180-400_25"/>
      <sheetName val="26+180_Sub15"/>
      <sheetName val="26+180_Sub45"/>
      <sheetName val="26+180-400_5(k95)5"/>
      <sheetName val="26+400-620_3(k95)5"/>
      <sheetName val="26+400-640_1(k95)5"/>
      <sheetName val="26+960-27+150_95"/>
      <sheetName val="26+960-27+150_105"/>
      <sheetName val="26+960-27+150_115"/>
      <sheetName val="26+960-27+150_125"/>
      <sheetName val="26+960-27+150_5(k95)5"/>
      <sheetName val="26+960-27+150_4(k95)5"/>
      <sheetName val="26+960-27+150_1(k95)5"/>
      <sheetName val="27+500-700_5(k95)5"/>
      <sheetName val="27+500-700_4(k95)5"/>
      <sheetName val="27+500-700_3(k95)5"/>
      <sheetName val="27+500-700_1(k95)5"/>
      <sheetName val="27+740-920_3(k95)5"/>
      <sheetName val="27+740-920_215"/>
      <sheetName val="27+920-28+040_6,75"/>
      <sheetName val="27+920-28+040_105"/>
      <sheetName val="27+920-28+160_Su35"/>
      <sheetName val="28+160-28+420_5K955"/>
      <sheetName val="28+430-657_75"/>
      <sheetName val="Km28+430-657_85"/>
      <sheetName val="28+430-657_95"/>
      <sheetName val="28+430-667_105"/>
      <sheetName val="28+430-657_115"/>
      <sheetName val="28+430-657_4k955"/>
      <sheetName val="28+500-657_185"/>
      <sheetName val="28+520-657_195"/>
      <sheetName val="C_TIEU5"/>
      <sheetName val="T_Luong5"/>
      <sheetName val="T_HAO5"/>
      <sheetName val="DT_TUYEN5"/>
      <sheetName val="DT_GIA5"/>
      <sheetName val="KHDT_(2)5"/>
      <sheetName val="CL_5"/>
      <sheetName val="KQ_(2)5"/>
      <sheetName val="Quang_Tri5"/>
      <sheetName val="Da_Nang5"/>
      <sheetName val="Quang_Nam5"/>
      <sheetName val="Quang_Ngai5"/>
      <sheetName val="TH_DH-QN5"/>
      <sheetName val="KP_HD5"/>
      <sheetName val="DB_HD5"/>
      <sheetName val="vat_tu5"/>
      <sheetName val="Thep_5"/>
      <sheetName val="Chi_tiet_Khoi_luong5"/>
      <sheetName val="TH_khoi_luong5"/>
      <sheetName val="Chiet_tinh_vat_lieu_5"/>
      <sheetName val="TH_KL_VL5"/>
      <sheetName val="AC_PC5"/>
      <sheetName val="TAI_TRONG5"/>
      <sheetName val="NOI_LUC5"/>
      <sheetName val="TINH_DUYET_THTT_CHINH5"/>
      <sheetName val="TDUYET_THTT_PHU5"/>
      <sheetName val="TINH_DAO_DONG_VA_DO_VONG5"/>
      <sheetName val="TINH_NEO5"/>
      <sheetName val="tong_hop_thanh_toan_thue5"/>
      <sheetName val="bang_ke_nop_thue5"/>
      <sheetName val="Tonh_hop_chi_phi5"/>
      <sheetName val="BK_chi_phi5"/>
      <sheetName val="KTra_DS_va_thue_GTGT5"/>
      <sheetName val="Kiãøm_tra_DS_thue_GTGT5"/>
      <sheetName val="XUAT(gia_von)5"/>
      <sheetName val="Xuat_(gia_ban)5"/>
      <sheetName val="Dchinh_TH_N-X-T5"/>
      <sheetName val="Tong_hop_N-X-T5"/>
      <sheetName val="thue_TH5"/>
      <sheetName val="tong_hop_20015"/>
      <sheetName val="qUYET_TOAN_THUE5"/>
      <sheetName val="BU_CTPH5"/>
      <sheetName val="BU_tran3+360_225"/>
      <sheetName val="Tran3+360_225"/>
      <sheetName val="BU_tran2+386_45"/>
      <sheetName val="Tran2+386_45"/>
      <sheetName val="DTcong_4-55"/>
      <sheetName val="Bu_1-25"/>
      <sheetName val="Bu_12-135"/>
      <sheetName val="DTcong_12-135"/>
      <sheetName val="DT_cong13-13+5"/>
      <sheetName val="BU-_nhanh5"/>
      <sheetName val="dtcong_nh1-25"/>
      <sheetName val="dtcong_nh0-15"/>
      <sheetName val="BU_11-125"/>
      <sheetName val="DTcong_11-125"/>
      <sheetName val="Pr-_CC5"/>
      <sheetName val="MD_3-45"/>
      <sheetName val="ND_3-45"/>
      <sheetName val="MD_1-25"/>
      <sheetName val="ND_1-25"/>
      <sheetName val="MD_0-15"/>
      <sheetName val="ND_0-15"/>
      <sheetName val="KL_tong5"/>
      <sheetName val="TH_(T1-6)5"/>
      <sheetName val="_NL5"/>
      <sheetName val="_NL_(2)5"/>
      <sheetName val="CDTHCT_(3)5"/>
      <sheetName val="thkl_(2)5"/>
      <sheetName val="long_tec5"/>
      <sheetName val="cd_viaK0-T65"/>
      <sheetName val="cdvia_T6-Tc245"/>
      <sheetName val="cdvia_Tc24-T465"/>
      <sheetName val="cd_btnL2k0+361-T195"/>
      <sheetName val="CT_xa5"/>
      <sheetName val="CDTHU_CHI_T15"/>
      <sheetName val="THUCHI_25"/>
      <sheetName val="THU_CHI35"/>
      <sheetName val="THU_CHI_45"/>
      <sheetName val="THU_CHI55"/>
      <sheetName val="THU_CHI_65"/>
      <sheetName val="TU_CHI_75"/>
      <sheetName val="THU_CHI95"/>
      <sheetName val="THU_CHI_85"/>
      <sheetName val="THU_CHI_105"/>
      <sheetName val="THU_CHI_115"/>
      <sheetName val="THU_CHI_125"/>
      <sheetName val="Xep_hang_2015"/>
      <sheetName val="toan_Cty5"/>
      <sheetName val="Cong_ty5"/>
      <sheetName val="XN_25"/>
      <sheetName val="XN_ong_CHi5"/>
      <sheetName val="N_XDCT&amp;_XKLD5"/>
      <sheetName val="CN_HCM5"/>
      <sheetName val="TT_XKLD(Nhan)5"/>
      <sheetName val="Ong_Hong5"/>
      <sheetName val="CN_hung_yen5"/>
      <sheetName val="Dong_nai5"/>
      <sheetName val="K249_K985"/>
      <sheetName val="K249_K98_(2)5"/>
      <sheetName val="K251_K985"/>
      <sheetName val="K251_SBase5"/>
      <sheetName val="K251_AC5"/>
      <sheetName val="K252_K985"/>
      <sheetName val="K252_SBase5"/>
      <sheetName val="K252_AC5"/>
      <sheetName val="K253_K985"/>
      <sheetName val="K253_Subbase5"/>
      <sheetName val="K253_Base_5"/>
      <sheetName val="K253_SBase5"/>
      <sheetName val="K253_AC5"/>
      <sheetName val="K255_SBase5"/>
      <sheetName val="K259_K985"/>
      <sheetName val="K259_Subbase5"/>
      <sheetName val="K259_Base_5"/>
      <sheetName val="K259_AC5"/>
      <sheetName val="K260_K985"/>
      <sheetName val="K260_Subbase5"/>
      <sheetName val="K260_Base5"/>
      <sheetName val="K260_AC5"/>
      <sheetName val="K261_K985"/>
      <sheetName val="K261_Base5"/>
      <sheetName val="K261_AC5"/>
      <sheetName val="KL_Tram_Cty5"/>
      <sheetName val="Gam_may_Cty5"/>
      <sheetName val="KL_tram_KH5"/>
      <sheetName val="Gam_may_KH5"/>
      <sheetName val="Cach_dien5"/>
      <sheetName val="Mang_tai5"/>
      <sheetName val="KL_DDK5"/>
      <sheetName val="Mang_tai_DDK5"/>
      <sheetName val="KL_DDK0,45"/>
      <sheetName val="TT_Ky_thuat5"/>
      <sheetName val="CT_moi5"/>
      <sheetName val="Tu_dien5"/>
      <sheetName val="May_cat5"/>
      <sheetName val="Dao_Cly5"/>
      <sheetName val="Dao_Ptai5"/>
      <sheetName val="Tu_RMU5"/>
      <sheetName val="C_set5"/>
      <sheetName val="Sco_Cap5"/>
      <sheetName val="Sco_TB5"/>
      <sheetName val="TN_tram5"/>
      <sheetName val="TN_C_set5"/>
      <sheetName val="TN_TD_DDay5"/>
      <sheetName val="Phan_chung5"/>
      <sheetName val="cong_Q25"/>
      <sheetName val="T_U_luong_Q15"/>
      <sheetName val="T_U_luong_Q25"/>
      <sheetName val="T_U_luong_Q35"/>
      <sheetName val="Quyet_toan5"/>
      <sheetName val="Thu_hoi5"/>
      <sheetName val="Lai_vay5"/>
      <sheetName val="Tien_vay5"/>
      <sheetName val="Cong_no5"/>
      <sheetName val="Cop_pha5"/>
      <sheetName val="Gia_DAN5"/>
      <sheetName val="Phu_luc_HD5"/>
      <sheetName val="Gia_du_thau5"/>
      <sheetName val="Ca_xe5"/>
      <sheetName val="Dc_Dau5"/>
      <sheetName val="_o_to_Hien_85"/>
      <sheetName val="_o_to_Hien95"/>
      <sheetName val="_o_to_Hien105"/>
      <sheetName val="_o_to_Hien115"/>
      <sheetName val="_o_to_Hien12)5"/>
      <sheetName val="_o_to_Hien16"/>
      <sheetName val="_o_to_Hien25"/>
      <sheetName val="_o_to_Hien35"/>
      <sheetName val="_o_to_Hien45"/>
      <sheetName val="_o_to_Hien55"/>
      <sheetName val="_o_to_Phong_85"/>
      <sheetName val="_o_to_Phong95"/>
      <sheetName val="_o_to_Phong105"/>
      <sheetName val="_o_to_Phong115"/>
      <sheetName val="_o_to_Phong12)5"/>
      <sheetName val="_o_to_Phong16"/>
      <sheetName val="_o_to_Phong25"/>
      <sheetName val="_o_to_Phong35"/>
      <sheetName val="_o_to_Phong45"/>
      <sheetName val="_o_to_Phong55"/>
      <sheetName val="_o_to_Dung_8_5"/>
      <sheetName val="_D_tt_dau85"/>
      <sheetName val="_o_to_Dung_95"/>
      <sheetName val="_D9_tt_dau5"/>
      <sheetName val="_D10_tt_dau5"/>
      <sheetName val="_o_to_Dung_105"/>
      <sheetName val="_o_to_Dung_115"/>
      <sheetName val="_o_to_Dung_12)5"/>
      <sheetName val="_o_to_Dung_16"/>
      <sheetName val="_o_to_Dung25"/>
      <sheetName val="_o_to_Dung35"/>
      <sheetName val="_o_to_Dung45"/>
      <sheetName val="_o_totrongT10-125"/>
      <sheetName val="_o_totrongT25"/>
      <sheetName val="_o_totrungT10-125"/>
      <sheetName val="_o_toMinhT10-12_5"/>
      <sheetName val="_o_toMinhT25"/>
      <sheetName val="_o_toTrieuT10-12__5"/>
      <sheetName val="Luong_8_SP5"/>
      <sheetName val="Luong_9_SP_5"/>
      <sheetName val="Luong_10_SP_5"/>
      <sheetName val="Luong_11_SP_5"/>
      <sheetName val="Luong_12_SP5"/>
      <sheetName val="Luong_1_SP15"/>
      <sheetName val="Luong_2_SP25"/>
      <sheetName val="Luong_3_SP35"/>
      <sheetName val="Luong_4_SP45"/>
      <sheetName val="Luong_4_SP55"/>
      <sheetName val="KL_VL5"/>
      <sheetName val="QT_9-65"/>
      <sheetName val="Thuong_luu_HB5"/>
      <sheetName val="QT_Ky_T5"/>
      <sheetName val="bc_vt_TON_BAI5"/>
      <sheetName val="QT_Duoc_(Hai)5"/>
      <sheetName val="sent_to5"/>
      <sheetName val="KLTong_hop5"/>
      <sheetName val="Lan_can5"/>
      <sheetName val="Ranh_doc_(2)5"/>
      <sheetName val="Ranh_doc5"/>
      <sheetName val="Coc_tieu5"/>
      <sheetName val="Bien_bao5"/>
      <sheetName val="Nan_tuyen5"/>
      <sheetName val="Lan_15"/>
      <sheetName val="Lan__25"/>
      <sheetName val="Lan_35"/>
      <sheetName val="Gia_tri5"/>
      <sheetName val="Lan_55"/>
      <sheetName val="Cong_hop5"/>
      <sheetName val="kldukien_(107)5"/>
      <sheetName val="qui1_(2)5"/>
      <sheetName val="cap_so_lan_25"/>
      <sheetName val="cap_so_BHXH5"/>
      <sheetName val="tru_tien5"/>
      <sheetName val="yt_q25"/>
      <sheetName val="c45_t35"/>
      <sheetName val="c45_t65"/>
      <sheetName val="BHYT_Q3_20035"/>
      <sheetName val="C45_t75"/>
      <sheetName val="C47-t07_20035"/>
      <sheetName val="C45_t85"/>
      <sheetName val="C47-t08_20035"/>
      <sheetName val="C45_t095"/>
      <sheetName val="C47-t09_20035"/>
      <sheetName val="C47_T125"/>
      <sheetName val="BHYT_Q4-20035"/>
      <sheetName val="C45_T105"/>
      <sheetName val="binh_do5"/>
      <sheetName val="cot_lieu5"/>
      <sheetName val="van_khuon5"/>
      <sheetName val="CT_BT5"/>
      <sheetName val="lay_mau5"/>
      <sheetName val="mat_ngoai_goi5"/>
      <sheetName val="coc_tram-bt5"/>
      <sheetName val="cong_bien_t104"/>
      <sheetName val="luong_t9_4"/>
      <sheetName val="bb_t94"/>
      <sheetName val="KL_XL20004"/>
      <sheetName val="Chiet_tinh4"/>
      <sheetName val="Van_chuyen4"/>
      <sheetName val="THKP_(2)4"/>
      <sheetName val="T_Bi4"/>
      <sheetName val="Thiet_ke4"/>
      <sheetName val="K_luong4"/>
      <sheetName val="TT_L24"/>
      <sheetName val="TT_L14"/>
      <sheetName val="Thue_Ngoai4"/>
      <sheetName val="Dong_Dau4"/>
      <sheetName val="Dong_Dau_(2)4"/>
      <sheetName val="Sau_dong4"/>
      <sheetName val="Ma_xa4"/>
      <sheetName val="My_dinh4"/>
      <sheetName val="Tong_cong4"/>
      <sheetName val="Chi_tiet_-_Dv_lap4"/>
      <sheetName val="TH_KHTC4"/>
      <sheetName val="Gia_VL4"/>
      <sheetName val="Bang_gia_ca_may4"/>
      <sheetName val="Bang_luong_CB4"/>
      <sheetName val="Bang_P_tich_CT4"/>
      <sheetName val="D_toan_chi_tiet4"/>
      <sheetName val="Bang_TH_Dtoan4"/>
      <sheetName val="LUAN_CHUYEN4"/>
      <sheetName val="KE_QUY4"/>
      <sheetName val="LUONGGIAN_TIEP4"/>
      <sheetName val="VAY_VON4"/>
      <sheetName val="O_THAO4"/>
      <sheetName val="Q_TRUNG4"/>
      <sheetName val="Y_THANH4"/>
      <sheetName val="Sheet2_(2)4"/>
      <sheetName val="KH_2003_(moi_max)4"/>
      <sheetName val="Interim_payment4"/>
      <sheetName val="Bid_Sum4"/>
      <sheetName val="Item_B4"/>
      <sheetName val="Dg_A4"/>
      <sheetName val="Dg_B&amp;C4"/>
      <sheetName val="Material_at_site4"/>
      <sheetName val="Bang_VL4"/>
      <sheetName val="VL(No_V-c)4"/>
      <sheetName val="He_so4"/>
      <sheetName val="PL_Vua4"/>
      <sheetName val="Chitieu-dam_cac_loai4"/>
      <sheetName val="DG_Dam4"/>
      <sheetName val="DG_chung4"/>
      <sheetName val="VL-dac_chung4"/>
      <sheetName val="CT_1md_&amp;_dau_cong4"/>
      <sheetName val="Tong_hop4"/>
      <sheetName val="CT_cong4"/>
      <sheetName val="dg_cong4"/>
      <sheetName val="CDSL_(2)4"/>
      <sheetName val="__4"/>
      <sheetName val="san_vuon4"/>
      <sheetName val="khu_phu_tro4"/>
      <sheetName val="Thuyet_minh4"/>
      <sheetName val="be_tong4"/>
      <sheetName val="Tong_hop_thep4"/>
      <sheetName val="phan_tich_DG4"/>
      <sheetName val="gia_vat_lieu4"/>
      <sheetName val="gia_xe_may4"/>
      <sheetName val="gia_nhan_cong4"/>
      <sheetName val="BCC_(2)4"/>
      <sheetName val="Bao_cao4"/>
      <sheetName val="Bao_cao_24"/>
      <sheetName val="Khoi_luong4"/>
      <sheetName val="Khoi_luong_mat4"/>
      <sheetName val="Bang_ke4"/>
      <sheetName val="T_HopKL4"/>
      <sheetName val="S_Luong4"/>
      <sheetName val="D_Dap4"/>
      <sheetName val="Q_Toan4"/>
      <sheetName val="Phan_tich_chi_phi4"/>
      <sheetName val="Chi_phi_nen_theo_BVTC4"/>
      <sheetName val="nhan_cong_phu4"/>
      <sheetName val="nhan_cong_Hung4"/>
      <sheetName val="Nhan_cong4"/>
      <sheetName val="Khoi_luong_nen_theo_BVTC4"/>
      <sheetName val="cap_cho_cac_DT4"/>
      <sheetName val="Ung_-_hoan4"/>
      <sheetName val="CP_may4"/>
      <sheetName val="Phu_luc4"/>
      <sheetName val="Gia_trÞ4"/>
      <sheetName val="DS_them_luong_qui_4-20024"/>
      <sheetName val="Phuc_loi_2-9-024"/>
      <sheetName val="Thuong_nhan_dip_21-12-024"/>
      <sheetName val="Thuong_dip_nhan_danh_hieu_AHL§4"/>
      <sheetName val="Thang_luong_thu_13_nam_20024"/>
      <sheetName val="Luong_SX#_dip_Tet_Qui_Mui(dong4"/>
      <sheetName val="CT_Duong4"/>
      <sheetName val="D_gia4"/>
      <sheetName val="T_hop4"/>
      <sheetName val="CtP_tro4"/>
      <sheetName val="Nha_moi4"/>
      <sheetName val="TT-T_Tron_So_24"/>
      <sheetName val="Ct_Dam_4"/>
      <sheetName val="Ct_Duoi4"/>
      <sheetName val="Ct_Tren4"/>
      <sheetName val="D_giaMay4"/>
      <sheetName val="26+180-400_24"/>
      <sheetName val="26+180_Sub14"/>
      <sheetName val="26+180_Sub44"/>
      <sheetName val="26+180-400_5(k95)4"/>
      <sheetName val="26+400-620_3(k95)4"/>
      <sheetName val="26+400-640_1(k95)4"/>
      <sheetName val="26+960-27+150_94"/>
      <sheetName val="26+960-27+150_104"/>
      <sheetName val="26+960-27+150_114"/>
      <sheetName val="26+960-27+150_124"/>
      <sheetName val="26+960-27+150_5(k95)4"/>
      <sheetName val="26+960-27+150_4(k95)4"/>
      <sheetName val="26+960-27+150_1(k95)4"/>
      <sheetName val="27+500-700_5(k95)4"/>
      <sheetName val="27+500-700_4(k95)4"/>
      <sheetName val="27+500-700_3(k95)4"/>
      <sheetName val="27+500-700_1(k95)4"/>
      <sheetName val="27+740-920_3(k95)4"/>
      <sheetName val="27+740-920_214"/>
      <sheetName val="27+920-28+040_6,74"/>
      <sheetName val="27+920-28+040_104"/>
      <sheetName val="27+920-28+160_Su34"/>
      <sheetName val="28+160-28+420_5K954"/>
      <sheetName val="28+430-657_74"/>
      <sheetName val="Km28+430-657_84"/>
      <sheetName val="28+430-657_94"/>
      <sheetName val="28+430-667_104"/>
      <sheetName val="28+430-657_114"/>
      <sheetName val="28+430-657_4k954"/>
      <sheetName val="28+500-657_184"/>
      <sheetName val="28+520-657_194"/>
      <sheetName val="C_TIEU4"/>
      <sheetName val="T_Luong4"/>
      <sheetName val="T_HAO4"/>
      <sheetName val="DT_TUYEN4"/>
      <sheetName val="DT_GIA4"/>
      <sheetName val="KHDT_(2)4"/>
      <sheetName val="CL_4"/>
      <sheetName val="KQ_(2)4"/>
      <sheetName val="Quang_Tri4"/>
      <sheetName val="Da_Nang4"/>
      <sheetName val="Quang_Nam4"/>
      <sheetName val="Quang_Ngai4"/>
      <sheetName val="TH_DH-QN4"/>
      <sheetName val="KP_HD4"/>
      <sheetName val="DB_HD4"/>
      <sheetName val="vat_tu4"/>
      <sheetName val="Thep_4"/>
      <sheetName val="Chi_tiet_Khoi_luong4"/>
      <sheetName val="TH_khoi_luong4"/>
      <sheetName val="Chiet_tinh_vat_lieu_4"/>
      <sheetName val="TH_KL_VL4"/>
      <sheetName val="AC_PC4"/>
      <sheetName val="TAI_TRONG4"/>
      <sheetName val="NOI_LUC4"/>
      <sheetName val="TINH_DUYET_THTT_CHINH4"/>
      <sheetName val="TDUYET_THTT_PHU4"/>
      <sheetName val="TINH_DAO_DONG_VA_DO_VONG4"/>
      <sheetName val="TINH_NEO4"/>
      <sheetName val="tong_hop_thanh_toan_thue4"/>
      <sheetName val="bang_ke_nop_thue4"/>
      <sheetName val="Tonh_hop_chi_phi4"/>
      <sheetName val="BK_chi_phi4"/>
      <sheetName val="KTra_DS_va_thue_GTGT4"/>
      <sheetName val="Kiãøm_tra_DS_thue_GTGT4"/>
      <sheetName val="XUAT(gia_von)4"/>
      <sheetName val="Xuat_(gia_ban)4"/>
      <sheetName val="Dchinh_TH_N-X-T4"/>
      <sheetName val="Tong_hop_N-X-T4"/>
      <sheetName val="thue_TH4"/>
      <sheetName val="tong_hop_20014"/>
      <sheetName val="qUYET_TOAN_THUE4"/>
      <sheetName val="BU_CTPH4"/>
      <sheetName val="BU_tran3+360_224"/>
      <sheetName val="Tran3+360_224"/>
      <sheetName val="BU_tran2+386_44"/>
      <sheetName val="Tran2+386_44"/>
      <sheetName val="DTcong_4-54"/>
      <sheetName val="Bu_1-24"/>
      <sheetName val="Bu_12-134"/>
      <sheetName val="DTcong_12-134"/>
      <sheetName val="DT_cong13-13+4"/>
      <sheetName val="BU-_nhanh4"/>
      <sheetName val="dtcong_nh1-24"/>
      <sheetName val="dtcong_nh0-14"/>
      <sheetName val="BU_11-124"/>
      <sheetName val="DTcong_11-124"/>
      <sheetName val="Pr-_CC4"/>
      <sheetName val="MD_3-44"/>
      <sheetName val="ND_3-44"/>
      <sheetName val="MD_1-24"/>
      <sheetName val="ND_1-24"/>
      <sheetName val="MD_0-14"/>
      <sheetName val="ND_0-14"/>
      <sheetName val="KL_tong4"/>
      <sheetName val="TH_(T1-6)4"/>
      <sheetName val="_NL4"/>
      <sheetName val="_NL_(2)4"/>
      <sheetName val="CDTHCT_(3)4"/>
      <sheetName val="thkl_(2)4"/>
      <sheetName val="long_tec4"/>
      <sheetName val="cd_viaK0-T64"/>
      <sheetName val="cdvia_T6-Tc244"/>
      <sheetName val="cdvia_Tc24-T464"/>
      <sheetName val="cd_btnL2k0+361-T194"/>
      <sheetName val="CT_xa4"/>
      <sheetName val="CDTHU_CHI_T14"/>
      <sheetName val="THUCHI_24"/>
      <sheetName val="THU_CHI34"/>
      <sheetName val="THU_CHI_44"/>
      <sheetName val="THU_CHI54"/>
      <sheetName val="THU_CHI_64"/>
      <sheetName val="TU_CHI_74"/>
      <sheetName val="THU_CHI94"/>
      <sheetName val="THU_CHI_84"/>
      <sheetName val="THU_CHI_104"/>
      <sheetName val="THU_CHI_114"/>
      <sheetName val="THU_CHI_124"/>
      <sheetName val="Xep_hang_2014"/>
      <sheetName val="toan_Cty4"/>
      <sheetName val="Cong_ty4"/>
      <sheetName val="XN_24"/>
      <sheetName val="XN_ong_CHi4"/>
      <sheetName val="N_XDCT&amp;_XKLD4"/>
      <sheetName val="CN_HCM4"/>
      <sheetName val="TT_XKLD(Nhan)4"/>
      <sheetName val="Ong_Hong4"/>
      <sheetName val="CN_hung_yen4"/>
      <sheetName val="Dong_nai4"/>
      <sheetName val="K249_K984"/>
      <sheetName val="K249_K98_(2)4"/>
      <sheetName val="K251_K984"/>
      <sheetName val="K251_SBase4"/>
      <sheetName val="K251_AC4"/>
      <sheetName val="K252_K984"/>
      <sheetName val="K252_SBase4"/>
      <sheetName val="K252_AC4"/>
      <sheetName val="K253_K984"/>
      <sheetName val="K253_Subbase4"/>
      <sheetName val="K253_Base_4"/>
      <sheetName val="K253_SBase4"/>
      <sheetName val="K253_AC4"/>
      <sheetName val="K255_SBase4"/>
      <sheetName val="K259_K984"/>
      <sheetName val="K259_Subbase4"/>
      <sheetName val="K259_Base_4"/>
      <sheetName val="K259_AC4"/>
      <sheetName val="K260_K984"/>
      <sheetName val="K260_Subbase4"/>
      <sheetName val="K260_Base4"/>
      <sheetName val="K260_AC4"/>
      <sheetName val="K261_K984"/>
      <sheetName val="K261_Base4"/>
      <sheetName val="K261_AC4"/>
      <sheetName val="KL_Tram_Cty4"/>
      <sheetName val="Gam_may_Cty4"/>
      <sheetName val="KL_tram_KH4"/>
      <sheetName val="Gam_may_KH4"/>
      <sheetName val="Cach_dien4"/>
      <sheetName val="Mang_tai4"/>
      <sheetName val="KL_DDK4"/>
      <sheetName val="Mang_tai_DDK4"/>
      <sheetName val="KL_DDK0,44"/>
      <sheetName val="TT_Ky_thuat4"/>
      <sheetName val="CT_moi4"/>
      <sheetName val="Tu_dien4"/>
      <sheetName val="May_cat4"/>
      <sheetName val="Dao_Cly4"/>
      <sheetName val="Dao_Ptai4"/>
      <sheetName val="Tu_RMU4"/>
      <sheetName val="C_set4"/>
      <sheetName val="Sco_Cap4"/>
      <sheetName val="Sco_TB4"/>
      <sheetName val="TN_tram4"/>
      <sheetName val="TN_C_set4"/>
      <sheetName val="TN_TD_DDay4"/>
      <sheetName val="Phan_chung4"/>
      <sheetName val="cong_Q24"/>
      <sheetName val="T_U_luong_Q14"/>
      <sheetName val="T_U_luong_Q24"/>
      <sheetName val="T_U_luong_Q34"/>
      <sheetName val="Quyet_toan4"/>
      <sheetName val="Thu_hoi4"/>
      <sheetName val="Lai_vay4"/>
      <sheetName val="Tien_vay4"/>
      <sheetName val="Cong_no4"/>
      <sheetName val="Cop_pha4"/>
      <sheetName val="Gia_DAN4"/>
      <sheetName val="Phu_luc_HD4"/>
      <sheetName val="Gia_du_thau4"/>
      <sheetName val="Ca_xe4"/>
      <sheetName val="Dc_Dau4"/>
      <sheetName val="_o_to_Hien_84"/>
      <sheetName val="_o_to_Hien94"/>
      <sheetName val="_o_to_Hien104"/>
      <sheetName val="_o_to_Hien114"/>
      <sheetName val="_o_to_Hien12)4"/>
      <sheetName val="_o_to_Hien15"/>
      <sheetName val="_o_to_Hien24"/>
      <sheetName val="_o_to_Hien34"/>
      <sheetName val="_o_to_Hien44"/>
      <sheetName val="_o_to_Hien54"/>
      <sheetName val="_o_to_Phong_84"/>
      <sheetName val="_o_to_Phong94"/>
      <sheetName val="_o_to_Phong104"/>
      <sheetName val="_o_to_Phong114"/>
      <sheetName val="_o_to_Phong12)4"/>
      <sheetName val="_o_to_Phong15"/>
      <sheetName val="_o_to_Phong24"/>
      <sheetName val="_o_to_Phong34"/>
      <sheetName val="_o_to_Phong44"/>
      <sheetName val="_o_to_Phong54"/>
      <sheetName val="_o_to_Dung_8_4"/>
      <sheetName val="_D_tt_dau84"/>
      <sheetName val="_o_to_Dung_94"/>
      <sheetName val="_D9_tt_dau4"/>
      <sheetName val="_D10_tt_dau4"/>
      <sheetName val="_o_to_Dung_104"/>
      <sheetName val="_o_to_Dung_114"/>
      <sheetName val="_o_to_Dung_12)4"/>
      <sheetName val="_o_to_Dung_15"/>
      <sheetName val="_o_to_Dung24"/>
      <sheetName val="_o_to_Dung34"/>
      <sheetName val="_o_to_Dung44"/>
      <sheetName val="_o_totrongT10-124"/>
      <sheetName val="_o_totrongT24"/>
      <sheetName val="_o_totrungT10-124"/>
      <sheetName val="_o_toMinhT10-12_4"/>
      <sheetName val="_o_toMinhT24"/>
      <sheetName val="_o_toTrieuT10-12__4"/>
      <sheetName val="Luong_8_SP4"/>
      <sheetName val="Luong_9_SP_4"/>
      <sheetName val="Luong_10_SP_4"/>
      <sheetName val="Luong_11_SP_4"/>
      <sheetName val="Luong_12_SP4"/>
      <sheetName val="Luong_1_SP14"/>
      <sheetName val="Luong_2_SP24"/>
      <sheetName val="Luong_3_SP34"/>
      <sheetName val="Luong_4_SP44"/>
      <sheetName val="Luong_4_SP54"/>
      <sheetName val="KL_VL4"/>
      <sheetName val="QT_9-64"/>
      <sheetName val="Thuong_luu_HB4"/>
      <sheetName val="QT_Ky_T4"/>
      <sheetName val="bc_vt_TON_BAI4"/>
      <sheetName val="QT_Duoc_(Hai)4"/>
      <sheetName val="sent_to4"/>
      <sheetName val="KLTong_hop4"/>
      <sheetName val="Lan_can4"/>
      <sheetName val="Ranh_doc_(2)4"/>
      <sheetName val="Ranh_doc4"/>
      <sheetName val="Coc_tieu4"/>
      <sheetName val="Bien_bao4"/>
      <sheetName val="Nan_tuyen4"/>
      <sheetName val="Lan_14"/>
      <sheetName val="Lan__24"/>
      <sheetName val="Lan_34"/>
      <sheetName val="Gia_tri4"/>
      <sheetName val="Lan_54"/>
      <sheetName val="Cong_hop4"/>
      <sheetName val="kldukien_(107)4"/>
      <sheetName val="qui1_(2)4"/>
      <sheetName val="cap_so_lan_24"/>
      <sheetName val="cap_so_BHXH4"/>
      <sheetName val="tru_tien4"/>
      <sheetName val="yt_q24"/>
      <sheetName val="c45_t34"/>
      <sheetName val="c45_t64"/>
      <sheetName val="BHYT_Q3_20034"/>
      <sheetName val="C45_t74"/>
      <sheetName val="C47-t07_20034"/>
      <sheetName val="C45_t84"/>
      <sheetName val="C47-t08_20034"/>
      <sheetName val="C45_t094"/>
      <sheetName val="C47-t09_20034"/>
      <sheetName val="C47_T124"/>
      <sheetName val="BHYT_Q4-20034"/>
      <sheetName val="C45_T104"/>
      <sheetName val="binh_do4"/>
      <sheetName val="cot_lieu4"/>
      <sheetName val="van_khuon4"/>
      <sheetName val="CT_BT4"/>
      <sheetName val="lay_mau4"/>
      <sheetName val="mat_ngoai_goi4"/>
      <sheetName val="coc_tram-bt4"/>
      <sheetName val="cong_bien_t106"/>
      <sheetName val="luong_t9_6"/>
      <sheetName val="bb_t96"/>
      <sheetName val="KL_XL20006"/>
      <sheetName val="Chiet_tinh6"/>
      <sheetName val="Van_chuyen6"/>
      <sheetName val="THKP_(2)6"/>
      <sheetName val="T_Bi6"/>
      <sheetName val="Thiet_ke6"/>
      <sheetName val="K_luong6"/>
      <sheetName val="TT_L26"/>
      <sheetName val="TT_L16"/>
      <sheetName val="Thue_Ngoai6"/>
      <sheetName val="Dong_Dau6"/>
      <sheetName val="Dong_Dau_(2)6"/>
      <sheetName val="Sau_dong6"/>
      <sheetName val="Ma_xa6"/>
      <sheetName val="My_dinh6"/>
      <sheetName val="Tong_cong6"/>
      <sheetName val="Chi_tiet_-_Dv_lap6"/>
      <sheetName val="TH_KHTC6"/>
      <sheetName val="Gia_VL6"/>
      <sheetName val="Bang_gia_ca_may6"/>
      <sheetName val="Bang_luong_CB6"/>
      <sheetName val="Bang_P_tich_CT6"/>
      <sheetName val="D_toan_chi_tiet6"/>
      <sheetName val="Bang_TH_Dtoan6"/>
      <sheetName val="LUAN_CHUYEN6"/>
      <sheetName val="KE_QUY6"/>
      <sheetName val="LUONGGIAN_TIEP6"/>
      <sheetName val="VAY_VON6"/>
      <sheetName val="O_THAO6"/>
      <sheetName val="Q_TRUNG6"/>
      <sheetName val="Y_THANH6"/>
      <sheetName val="Sheet2_(2)6"/>
      <sheetName val="KH_2003_(moi_max)6"/>
      <sheetName val="Interim_payment6"/>
      <sheetName val="Bid_Sum6"/>
      <sheetName val="Item_B6"/>
      <sheetName val="Dg_A6"/>
      <sheetName val="Dg_B&amp;C6"/>
      <sheetName val="Material_at_site6"/>
      <sheetName val="Bang_VL6"/>
      <sheetName val="VL(No_V-c)6"/>
      <sheetName val="He_so6"/>
      <sheetName val="PL_Vua6"/>
      <sheetName val="Chitieu-dam_cac_loai6"/>
      <sheetName val="DG_Dam6"/>
      <sheetName val="DG_chung6"/>
      <sheetName val="VL-dac_chung6"/>
      <sheetName val="CT_1md_&amp;_dau_cong6"/>
      <sheetName val="Tong_hop6"/>
      <sheetName val="CT_cong6"/>
      <sheetName val="dg_cong6"/>
      <sheetName val="CDSL_(2)6"/>
      <sheetName val="__6"/>
      <sheetName val="san_vuon6"/>
      <sheetName val="khu_phu_tro6"/>
      <sheetName val="Thuyet_minh6"/>
      <sheetName val="be_tong6"/>
      <sheetName val="Tong_hop_thep6"/>
      <sheetName val="phan_tich_DG6"/>
      <sheetName val="gia_vat_lieu6"/>
      <sheetName val="gia_xe_may6"/>
      <sheetName val="gia_nhan_cong6"/>
      <sheetName val="BCC_(2)6"/>
      <sheetName val="Bao_cao6"/>
      <sheetName val="Bao_cao_26"/>
      <sheetName val="Khoi_luong6"/>
      <sheetName val="Khoi_luong_mat6"/>
      <sheetName val="Bang_ke6"/>
      <sheetName val="T_HopKL6"/>
      <sheetName val="S_Luong6"/>
      <sheetName val="D_Dap6"/>
      <sheetName val="Q_Toan6"/>
      <sheetName val="Phan_tich_chi_phi6"/>
      <sheetName val="Chi_phi_nen_theo_BVTC6"/>
      <sheetName val="nhan_cong_phu6"/>
      <sheetName val="nhan_cong_Hung6"/>
      <sheetName val="Nhan_cong6"/>
      <sheetName val="Khoi_luong_nen_theo_BVTC6"/>
      <sheetName val="cap_cho_cac_DT6"/>
      <sheetName val="Ung_-_hoan6"/>
      <sheetName val="CP_may6"/>
      <sheetName val="Phu_luc6"/>
      <sheetName val="Gia_trÞ6"/>
      <sheetName val="DS_them_luong_qui_4-20026"/>
      <sheetName val="Phuc_loi_2-9-026"/>
      <sheetName val="Thuong_nhan_dip_21-12-026"/>
      <sheetName val="Thuong_dip_nhan_danh_hieu_AHL§6"/>
      <sheetName val="Thang_luong_thu_13_nam_20026"/>
      <sheetName val="Luong_SX#_dip_Tet_Qui_Mui(dong6"/>
      <sheetName val="CT_Duong6"/>
      <sheetName val="D_gia6"/>
      <sheetName val="T_hop6"/>
      <sheetName val="CtP_tro6"/>
      <sheetName val="Nha_moi6"/>
      <sheetName val="TT-T_Tron_So_26"/>
      <sheetName val="Ct_Dam_6"/>
      <sheetName val="Ct_Duoi6"/>
      <sheetName val="Ct_Tren6"/>
      <sheetName val="D_giaMay6"/>
      <sheetName val="26+180-400_26"/>
      <sheetName val="26+180_Sub16"/>
      <sheetName val="26+180_Sub46"/>
      <sheetName val="26+180-400_5(k95)6"/>
      <sheetName val="26+400-620_3(k95)6"/>
      <sheetName val="26+400-640_1(k95)6"/>
      <sheetName val="26+960-27+150_96"/>
      <sheetName val="26+960-27+150_106"/>
      <sheetName val="26+960-27+150_116"/>
      <sheetName val="26+960-27+150_126"/>
      <sheetName val="26+960-27+150_5(k95)6"/>
      <sheetName val="26+960-27+150_4(k95)6"/>
      <sheetName val="26+960-27+150_1(k95)6"/>
      <sheetName val="27+500-700_5(k95)6"/>
      <sheetName val="27+500-700_4(k95)6"/>
      <sheetName val="27+500-700_3(k95)6"/>
      <sheetName val="27+500-700_1(k95)6"/>
      <sheetName val="27+740-920_3(k95)6"/>
      <sheetName val="27+740-920_216"/>
      <sheetName val="27+920-28+040_6,76"/>
      <sheetName val="27+920-28+040_106"/>
      <sheetName val="27+920-28+160_Su36"/>
      <sheetName val="28+160-28+420_5K956"/>
      <sheetName val="28+430-657_76"/>
      <sheetName val="Km28+430-657_86"/>
      <sheetName val="28+430-657_96"/>
      <sheetName val="28+430-667_106"/>
      <sheetName val="28+430-657_116"/>
      <sheetName val="28+430-657_4k956"/>
      <sheetName val="28+500-657_186"/>
      <sheetName val="28+520-657_196"/>
      <sheetName val="C_TIEU6"/>
      <sheetName val="T_Luong6"/>
      <sheetName val="T_HAO6"/>
      <sheetName val="DT_TUYEN6"/>
      <sheetName val="DT_GIA6"/>
      <sheetName val="KHDT_(2)6"/>
      <sheetName val="CL_6"/>
      <sheetName val="KQ_(2)6"/>
      <sheetName val="Quang_Tri6"/>
      <sheetName val="Da_Nang6"/>
      <sheetName val="Quang_Nam6"/>
      <sheetName val="Quang_Ngai6"/>
      <sheetName val="TH_DH-QN6"/>
      <sheetName val="KP_HD6"/>
      <sheetName val="DB_HD6"/>
      <sheetName val="vat_tu6"/>
      <sheetName val="Thep_6"/>
      <sheetName val="Chi_tiet_Khoi_luong6"/>
      <sheetName val="TH_khoi_luong6"/>
      <sheetName val="Chiet_tinh_vat_lieu_6"/>
      <sheetName val="TH_KL_VL6"/>
      <sheetName val="AC_PC6"/>
      <sheetName val="TAI_TRONG6"/>
      <sheetName val="NOI_LUC6"/>
      <sheetName val="TINH_DUYET_THTT_CHINH6"/>
      <sheetName val="TDUYET_THTT_PHU6"/>
      <sheetName val="TINH_DAO_DONG_VA_DO_VONG6"/>
      <sheetName val="TINH_NEO6"/>
      <sheetName val="tong_hop_thanh_toan_thue6"/>
      <sheetName val="bang_ke_nop_thue6"/>
      <sheetName val="Tonh_hop_chi_phi6"/>
      <sheetName val="BK_chi_phi6"/>
      <sheetName val="KTra_DS_va_thue_GTGT6"/>
      <sheetName val="Kiãøm_tra_DS_thue_GTGT6"/>
      <sheetName val="XUAT(gia_von)6"/>
      <sheetName val="Xuat_(gia_ban)6"/>
      <sheetName val="Dchinh_TH_N-X-T6"/>
      <sheetName val="Tong_hop_N-X-T6"/>
      <sheetName val="thue_TH6"/>
      <sheetName val="tong_hop_20016"/>
      <sheetName val="qUYET_TOAN_THUE6"/>
      <sheetName val="BU_CTPH6"/>
      <sheetName val="BU_tran3+360_226"/>
      <sheetName val="Tran3+360_226"/>
      <sheetName val="BU_tran2+386_46"/>
      <sheetName val="Tran2+386_46"/>
      <sheetName val="DTcong_4-56"/>
      <sheetName val="Bu_1-26"/>
      <sheetName val="Bu_12-136"/>
      <sheetName val="DTcong_12-136"/>
      <sheetName val="DT_cong13-13+6"/>
      <sheetName val="BU-_nhanh6"/>
      <sheetName val="dtcong_nh1-26"/>
      <sheetName val="dtcong_nh0-16"/>
      <sheetName val="BU_11-126"/>
      <sheetName val="DTcong_11-126"/>
      <sheetName val="Pr-_CC6"/>
      <sheetName val="MD_3-46"/>
      <sheetName val="ND_3-46"/>
      <sheetName val="MD_1-26"/>
      <sheetName val="ND_1-26"/>
      <sheetName val="MD_0-16"/>
      <sheetName val="ND_0-16"/>
      <sheetName val="KL_tong6"/>
      <sheetName val="TH_(T1-6)6"/>
      <sheetName val="_NL6"/>
      <sheetName val="_NL_(2)6"/>
      <sheetName val="CDTHCT_(3)6"/>
      <sheetName val="thkl_(2)6"/>
      <sheetName val="long_tec6"/>
      <sheetName val="cd_viaK0-T66"/>
      <sheetName val="cdvia_T6-Tc246"/>
      <sheetName val="cdvia_Tc24-T466"/>
      <sheetName val="cd_btnL2k0+361-T196"/>
      <sheetName val="CT_xa6"/>
      <sheetName val="CDTHU_CHI_T16"/>
      <sheetName val="THUCHI_26"/>
      <sheetName val="THU_CHI36"/>
      <sheetName val="THU_CHI_46"/>
      <sheetName val="THU_CHI56"/>
      <sheetName val="THU_CHI_66"/>
      <sheetName val="TU_CHI_76"/>
      <sheetName val="THU_CHI96"/>
      <sheetName val="THU_CHI_86"/>
      <sheetName val="THU_CHI_106"/>
      <sheetName val="THU_CHI_116"/>
      <sheetName val="THU_CHI_126"/>
      <sheetName val="Xep_hang_2016"/>
      <sheetName val="toan_Cty6"/>
      <sheetName val="Cong_ty6"/>
      <sheetName val="XN_26"/>
      <sheetName val="XN_ong_CHi6"/>
      <sheetName val="N_XDCT&amp;_XKLD6"/>
      <sheetName val="CN_HCM6"/>
      <sheetName val="TT_XKLD(Nhan)6"/>
      <sheetName val="Ong_Hong6"/>
      <sheetName val="CN_hung_yen6"/>
      <sheetName val="Dong_nai6"/>
      <sheetName val="K249_K986"/>
      <sheetName val="K249_K98_(2)6"/>
      <sheetName val="K251_K986"/>
      <sheetName val="K251_SBase6"/>
      <sheetName val="K251_AC6"/>
      <sheetName val="K252_K986"/>
      <sheetName val="K252_SBase6"/>
      <sheetName val="K252_AC6"/>
      <sheetName val="K253_K986"/>
      <sheetName val="K253_Subbase6"/>
      <sheetName val="K253_Base_6"/>
      <sheetName val="K253_SBase6"/>
      <sheetName val="K253_AC6"/>
      <sheetName val="K255_SBase6"/>
      <sheetName val="K259_K986"/>
      <sheetName val="K259_Subbase6"/>
      <sheetName val="K259_Base_6"/>
      <sheetName val="K259_AC6"/>
      <sheetName val="K260_K986"/>
      <sheetName val="K260_Subbase6"/>
      <sheetName val="K260_Base6"/>
      <sheetName val="K260_AC6"/>
      <sheetName val="K261_K986"/>
      <sheetName val="K261_Base6"/>
      <sheetName val="K261_AC6"/>
      <sheetName val="KL_Tram_Cty6"/>
      <sheetName val="Gam_may_Cty6"/>
      <sheetName val="KL_tram_KH6"/>
      <sheetName val="Gam_may_KH6"/>
      <sheetName val="Cach_dien6"/>
      <sheetName val="Mang_tai6"/>
      <sheetName val="KL_DDK6"/>
      <sheetName val="Mang_tai_DDK6"/>
      <sheetName val="KL_DDK0,46"/>
      <sheetName val="TT_Ky_thuat6"/>
      <sheetName val="CT_moi6"/>
      <sheetName val="Tu_dien6"/>
      <sheetName val="May_cat6"/>
      <sheetName val="Dao_Cly6"/>
      <sheetName val="Dao_Ptai6"/>
      <sheetName val="Tu_RMU6"/>
      <sheetName val="C_set6"/>
      <sheetName val="Sco_Cap6"/>
      <sheetName val="Sco_TB6"/>
      <sheetName val="TN_tram6"/>
      <sheetName val="TN_C_set6"/>
      <sheetName val="TN_TD_DDay6"/>
      <sheetName val="Phan_chung6"/>
      <sheetName val="cong_Q26"/>
      <sheetName val="T_U_luong_Q16"/>
      <sheetName val="T_U_luong_Q26"/>
      <sheetName val="T_U_luong_Q36"/>
      <sheetName val="Quyet_toan6"/>
      <sheetName val="Thu_hoi6"/>
      <sheetName val="Lai_vay6"/>
      <sheetName val="Tien_vay6"/>
      <sheetName val="Cong_no6"/>
      <sheetName val="Cop_pha6"/>
      <sheetName val="Gia_DAN6"/>
      <sheetName val="Phu_luc_HD6"/>
      <sheetName val="Gia_du_thau6"/>
      <sheetName val="Ca_xe6"/>
      <sheetName val="Dc_Dau6"/>
      <sheetName val="_o_to_Hien_86"/>
      <sheetName val="_o_to_Hien96"/>
      <sheetName val="_o_to_Hien106"/>
      <sheetName val="_o_to_Hien116"/>
      <sheetName val="_o_to_Hien12)6"/>
      <sheetName val="_o_to_Hien17"/>
      <sheetName val="_o_to_Hien26"/>
      <sheetName val="_o_to_Hien36"/>
      <sheetName val="_o_to_Hien46"/>
      <sheetName val="_o_to_Hien56"/>
      <sheetName val="_o_to_Phong_86"/>
      <sheetName val="_o_to_Phong96"/>
      <sheetName val="_o_to_Phong106"/>
      <sheetName val="_o_to_Phong116"/>
      <sheetName val="_o_to_Phong12)6"/>
      <sheetName val="_o_to_Phong17"/>
      <sheetName val="_o_to_Phong26"/>
      <sheetName val="_o_to_Phong36"/>
      <sheetName val="_o_to_Phong46"/>
      <sheetName val="_o_to_Phong56"/>
      <sheetName val="_o_to_Dung_8_6"/>
      <sheetName val="_D_tt_dau86"/>
      <sheetName val="_o_to_Dung_96"/>
      <sheetName val="_D9_tt_dau6"/>
      <sheetName val="_D10_tt_dau6"/>
      <sheetName val="_o_to_Dung_106"/>
      <sheetName val="_o_to_Dung_116"/>
      <sheetName val="_o_to_Dung_12)6"/>
      <sheetName val="_o_to_Dung_17"/>
      <sheetName val="_o_to_Dung26"/>
      <sheetName val="_o_to_Dung36"/>
      <sheetName val="_o_to_Dung46"/>
      <sheetName val="_o_totrongT10-126"/>
      <sheetName val="_o_totrongT26"/>
      <sheetName val="_o_totrungT10-126"/>
      <sheetName val="_o_toMinhT10-12_6"/>
      <sheetName val="_o_toMinhT26"/>
      <sheetName val="_o_toTrieuT10-12__6"/>
      <sheetName val="Luong_8_SP6"/>
      <sheetName val="Luong_9_SP_6"/>
      <sheetName val="Luong_10_SP_6"/>
      <sheetName val="Luong_11_SP_6"/>
      <sheetName val="Luong_12_SP6"/>
      <sheetName val="Luong_1_SP16"/>
      <sheetName val="Luong_2_SP26"/>
      <sheetName val="Luong_3_SP36"/>
      <sheetName val="Luong_4_SP46"/>
      <sheetName val="Luong_4_SP56"/>
      <sheetName val="KL_VL6"/>
      <sheetName val="QT_9-66"/>
      <sheetName val="Thuong_luu_HB6"/>
      <sheetName val="QT_Ky_T6"/>
      <sheetName val="bc_vt_TON_BAI6"/>
      <sheetName val="QT_Duoc_(Hai)6"/>
      <sheetName val="sent_to6"/>
      <sheetName val="KLTong_hop6"/>
      <sheetName val="Lan_can6"/>
      <sheetName val="Ranh_doc_(2)6"/>
      <sheetName val="Ranh_doc6"/>
      <sheetName val="Coc_tieu6"/>
      <sheetName val="Bien_bao6"/>
      <sheetName val="Nan_tuyen6"/>
      <sheetName val="Lan_16"/>
      <sheetName val="Lan__26"/>
      <sheetName val="Lan_36"/>
      <sheetName val="Gia_tri6"/>
      <sheetName val="Lan_56"/>
      <sheetName val="Cong_hop6"/>
      <sheetName val="kldukien_(107)6"/>
      <sheetName val="qui1_(2)6"/>
      <sheetName val="cap_so_lan_26"/>
      <sheetName val="cap_so_BHXH6"/>
      <sheetName val="tru_tien6"/>
      <sheetName val="yt_q26"/>
      <sheetName val="c45_t36"/>
      <sheetName val="c45_t66"/>
      <sheetName val="BHYT_Q3_20036"/>
      <sheetName val="C45_t76"/>
      <sheetName val="C47-t07_20036"/>
      <sheetName val="C45_t86"/>
      <sheetName val="C47-t08_20036"/>
      <sheetName val="C45_t096"/>
      <sheetName val="C47-t09_20036"/>
      <sheetName val="C47_T126"/>
      <sheetName val="BHYT_Q4-20036"/>
      <sheetName val="C45_T106"/>
      <sheetName val="binh_do6"/>
      <sheetName val="cot_lieu6"/>
      <sheetName val="van_khuon6"/>
      <sheetName val="CT_BT6"/>
      <sheetName val="lay_mau6"/>
      <sheetName val="mat_ngoai_goi6"/>
      <sheetName val="coc_tram-bt6"/>
      <sheetName val="cong_bien_t1010"/>
      <sheetName val="luong_t9_10"/>
      <sheetName val="bb_t910"/>
      <sheetName val="KL_XL200010"/>
      <sheetName val="Chiet_tinh10"/>
      <sheetName val="Van_chuyen10"/>
      <sheetName val="THKP_(2)10"/>
      <sheetName val="T_Bi10"/>
      <sheetName val="Thiet_ke10"/>
      <sheetName val="K_luong10"/>
      <sheetName val="TT_L210"/>
      <sheetName val="TT_L110"/>
      <sheetName val="Thue_Ngoai10"/>
      <sheetName val="Dong_Dau10"/>
      <sheetName val="Dong_Dau_(2)10"/>
      <sheetName val="Sau_dong10"/>
      <sheetName val="Ma_xa10"/>
      <sheetName val="My_dinh10"/>
      <sheetName val="Tong_cong10"/>
      <sheetName val="Chi_tiet_-_Dv_lap10"/>
      <sheetName val="TH_KHTC10"/>
      <sheetName val="Gia_VL10"/>
      <sheetName val="Bang_gia_ca_may10"/>
      <sheetName val="Bang_luong_CB10"/>
      <sheetName val="Bang_P_tich_CT10"/>
      <sheetName val="D_toan_chi_tiet10"/>
      <sheetName val="Bang_TH_Dtoan10"/>
      <sheetName val="LUAN_CHUYEN10"/>
      <sheetName val="KE_QUY10"/>
      <sheetName val="LUONGGIAN_TIEP10"/>
      <sheetName val="VAY_VON10"/>
      <sheetName val="O_THAO10"/>
      <sheetName val="Q_TRUNG10"/>
      <sheetName val="Y_THANH10"/>
      <sheetName val="Sheet2_(2)10"/>
      <sheetName val="KH_2003_(moi_max)10"/>
      <sheetName val="Interim_payment10"/>
      <sheetName val="Bid_Sum10"/>
      <sheetName val="Item_B10"/>
      <sheetName val="Dg_A10"/>
      <sheetName val="Dg_B&amp;C10"/>
      <sheetName val="Material_at_site10"/>
      <sheetName val="Bang_VL10"/>
      <sheetName val="VL(No_V-c)10"/>
      <sheetName val="He_so10"/>
      <sheetName val="PL_Vua10"/>
      <sheetName val="Chitieu-dam_cac_loai10"/>
      <sheetName val="DG_Dam10"/>
      <sheetName val="DG_chung10"/>
      <sheetName val="VL-dac_chung10"/>
      <sheetName val="CT_1md_&amp;_dau_cong10"/>
      <sheetName val="Tong_hop10"/>
      <sheetName val="CT_cong10"/>
      <sheetName val="dg_cong10"/>
      <sheetName val="CDSL_(2)10"/>
      <sheetName val="__10"/>
      <sheetName val="san_vuon10"/>
      <sheetName val="khu_phu_tro10"/>
      <sheetName val="Thuyet_minh10"/>
      <sheetName val="be_tong10"/>
      <sheetName val="Tong_hop_thep10"/>
      <sheetName val="phan_tich_DG10"/>
      <sheetName val="gia_vat_lieu10"/>
      <sheetName val="gia_xe_may10"/>
      <sheetName val="gia_nhan_cong10"/>
      <sheetName val="BCC_(2)10"/>
      <sheetName val="Bao_cao10"/>
      <sheetName val="Bao_cao_210"/>
      <sheetName val="Khoi_luong10"/>
      <sheetName val="Khoi_luong_mat10"/>
      <sheetName val="Bang_ke10"/>
      <sheetName val="T_HopKL10"/>
      <sheetName val="S_Luong10"/>
      <sheetName val="D_Dap10"/>
      <sheetName val="Q_Toan10"/>
      <sheetName val="Phan_tich_chi_phi10"/>
      <sheetName val="Chi_phi_nen_theo_BVTC10"/>
      <sheetName val="nhan_cong_phu10"/>
      <sheetName val="nhan_cong_Hung10"/>
      <sheetName val="Nhan_cong10"/>
      <sheetName val="Khoi_luong_nen_theo_BVTC10"/>
      <sheetName val="cap_cho_cac_DT10"/>
      <sheetName val="Ung_-_hoan10"/>
      <sheetName val="CP_may10"/>
      <sheetName val="Phu_luc10"/>
      <sheetName val="Gia_trÞ10"/>
      <sheetName val="DS_them_luong_qui_4-200210"/>
      <sheetName val="Phuc_loi_2-9-0210"/>
      <sheetName val="Thuong_nhan_dip_21-12-0210"/>
      <sheetName val="Thuong_dip_nhan_danh_hieu_AHL10"/>
      <sheetName val="Thang_luong_thu_13_nam_200210"/>
      <sheetName val="Luong_SX#_dip_Tet_Qui_Mui(don10"/>
      <sheetName val="CT_Duong10"/>
      <sheetName val="D_gia10"/>
      <sheetName val="T_hop10"/>
      <sheetName val="CtP_tro10"/>
      <sheetName val="Nha_moi10"/>
      <sheetName val="TT-T_Tron_So_210"/>
      <sheetName val="Ct_Dam_10"/>
      <sheetName val="Ct_Duoi10"/>
      <sheetName val="Ct_Tren10"/>
      <sheetName val="D_giaMay10"/>
      <sheetName val="26+180-400_210"/>
      <sheetName val="26+180_Sub110"/>
      <sheetName val="26+180_Sub410"/>
      <sheetName val="26+180-400_5(k95)10"/>
      <sheetName val="26+400-620_3(k95)10"/>
      <sheetName val="26+400-640_1(k95)10"/>
      <sheetName val="26+960-27+150_910"/>
      <sheetName val="26+960-27+150_1010"/>
      <sheetName val="26+960-27+150_1110"/>
      <sheetName val="26+960-27+150_1210"/>
      <sheetName val="26+960-27+150_5(k95)10"/>
      <sheetName val="26+960-27+150_4(k95)10"/>
      <sheetName val="26+960-27+150_1(k95)10"/>
      <sheetName val="27+500-700_5(k95)10"/>
      <sheetName val="27+500-700_4(k95)10"/>
      <sheetName val="27+500-700_3(k95)10"/>
      <sheetName val="27+500-700_1(k95)10"/>
      <sheetName val="27+740-920_3(k95)10"/>
      <sheetName val="27+740-920_2110"/>
      <sheetName val="27+920-28+040_6,710"/>
      <sheetName val="27+920-28+040_1010"/>
      <sheetName val="27+920-28+160_Su310"/>
      <sheetName val="28+160-28+420_5K9510"/>
      <sheetName val="28+430-657_710"/>
      <sheetName val="Km28+430-657_810"/>
      <sheetName val="28+430-657_910"/>
      <sheetName val="28+430-667_1010"/>
      <sheetName val="28+430-657_1110"/>
      <sheetName val="28+430-657_4k9510"/>
      <sheetName val="28+500-657_1810"/>
      <sheetName val="28+520-657_1910"/>
      <sheetName val="C_TIEU10"/>
      <sheetName val="T_Luong10"/>
      <sheetName val="T_HAO10"/>
      <sheetName val="DT_TUYEN10"/>
      <sheetName val="DT_GIA10"/>
      <sheetName val="KHDT_(2)10"/>
      <sheetName val="CL_10"/>
      <sheetName val="KQ_(2)10"/>
      <sheetName val="Quang_Tri10"/>
      <sheetName val="Da_Nang10"/>
      <sheetName val="Quang_Nam10"/>
      <sheetName val="Quang_Ngai10"/>
      <sheetName val="TH_DH-QN10"/>
      <sheetName val="KP_HD10"/>
      <sheetName val="DB_HD10"/>
      <sheetName val="vat_tu10"/>
      <sheetName val="Thep_10"/>
      <sheetName val="Chi_tiet_Khoi_luong10"/>
      <sheetName val="TH_khoi_luong10"/>
      <sheetName val="Chiet_tinh_vat_lieu_10"/>
      <sheetName val="TH_KL_VL10"/>
      <sheetName val="AC_PC10"/>
      <sheetName val="TAI_TRONG10"/>
      <sheetName val="NOI_LUC10"/>
      <sheetName val="TINH_DUYET_THTT_CHINH10"/>
      <sheetName val="TDUYET_THTT_PHU10"/>
      <sheetName val="TINH_DAO_DONG_VA_DO_VONG10"/>
      <sheetName val="TINH_NEO10"/>
      <sheetName val="tong_hop_thanh_toan_thue10"/>
      <sheetName val="bang_ke_nop_thue10"/>
      <sheetName val="Tonh_hop_chi_phi10"/>
      <sheetName val="BK_chi_phi10"/>
      <sheetName val="KTra_DS_va_thue_GTGT10"/>
      <sheetName val="Kiãøm_tra_DS_thue_GTGT10"/>
      <sheetName val="XUAT(gia_von)10"/>
      <sheetName val="Xuat_(gia_ban)10"/>
      <sheetName val="Dchinh_TH_N-X-T10"/>
      <sheetName val="Tong_hop_N-X-T10"/>
      <sheetName val="thue_TH10"/>
      <sheetName val="tong_hop_200110"/>
      <sheetName val="qUYET_TOAN_THUE10"/>
      <sheetName val="BU_CTPH10"/>
      <sheetName val="BU_tran3+360_2210"/>
      <sheetName val="Tran3+360_2210"/>
      <sheetName val="BU_tran2+386_410"/>
      <sheetName val="Tran2+386_410"/>
      <sheetName val="DTcong_4-510"/>
      <sheetName val="Bu_1-210"/>
      <sheetName val="Bu_12-1310"/>
      <sheetName val="DTcong_12-1310"/>
      <sheetName val="DT_cong13-13+10"/>
      <sheetName val="BU-_nhanh10"/>
      <sheetName val="dtcong_nh1-210"/>
      <sheetName val="dtcong_nh0-110"/>
      <sheetName val="BU_11-1210"/>
      <sheetName val="DTcong_11-1210"/>
      <sheetName val="Pr-_CC10"/>
      <sheetName val="MD_3-410"/>
      <sheetName val="ND_3-410"/>
      <sheetName val="MD_1-210"/>
      <sheetName val="ND_1-210"/>
      <sheetName val="MD_0-110"/>
      <sheetName val="ND_0-110"/>
      <sheetName val="KL_tong10"/>
      <sheetName val="TH_(T1-6)10"/>
      <sheetName val="_NL10"/>
      <sheetName val="_NL_(2)10"/>
      <sheetName val="CDTHCT_(3)10"/>
      <sheetName val="thkl_(2)10"/>
      <sheetName val="long_tec10"/>
      <sheetName val="cd_viaK0-T610"/>
      <sheetName val="cdvia_T6-Tc2410"/>
      <sheetName val="cdvia_Tc24-T4610"/>
      <sheetName val="cd_btnL2k0+361-T1910"/>
      <sheetName val="CT_xa10"/>
      <sheetName val="CDTHU_CHI_T110"/>
      <sheetName val="THUCHI_210"/>
      <sheetName val="THU_CHI310"/>
      <sheetName val="THU_CHI_410"/>
      <sheetName val="THU_CHI510"/>
      <sheetName val="THU_CHI_610"/>
      <sheetName val="TU_CHI_710"/>
      <sheetName val="THU_CHI910"/>
      <sheetName val="THU_CHI_810"/>
      <sheetName val="THU_CHI_1010"/>
      <sheetName val="THU_CHI_1110"/>
      <sheetName val="THU_CHI_1210"/>
      <sheetName val="Xep_hang_20110"/>
      <sheetName val="toan_Cty10"/>
      <sheetName val="Cong_ty10"/>
      <sheetName val="XN_210"/>
      <sheetName val="XN_ong_CHi10"/>
      <sheetName val="N_XDCT&amp;_XKLD10"/>
      <sheetName val="CN_HCM10"/>
      <sheetName val="TT_XKLD(Nhan)10"/>
      <sheetName val="Ong_Hong10"/>
      <sheetName val="CN_hung_yen10"/>
      <sheetName val="Dong_nai10"/>
      <sheetName val="K249_K9810"/>
      <sheetName val="K249_K98_(2)10"/>
      <sheetName val="K251_K9810"/>
      <sheetName val="K251_SBase10"/>
      <sheetName val="K251_AC10"/>
      <sheetName val="K252_K9810"/>
      <sheetName val="K252_SBase10"/>
      <sheetName val="K252_AC10"/>
      <sheetName val="K253_K9810"/>
      <sheetName val="K253_Subbase10"/>
      <sheetName val="K253_Base_10"/>
      <sheetName val="K253_SBase10"/>
      <sheetName val="K253_AC10"/>
      <sheetName val="K255_SBase10"/>
      <sheetName val="K259_K9810"/>
      <sheetName val="K259_Subbase10"/>
      <sheetName val="K259_Base_10"/>
      <sheetName val="K259_AC10"/>
      <sheetName val="K260_K9810"/>
      <sheetName val="K260_Subbase10"/>
      <sheetName val="K260_Base10"/>
      <sheetName val="K260_AC10"/>
      <sheetName val="K261_K9810"/>
      <sheetName val="K261_Base10"/>
      <sheetName val="K261_AC10"/>
      <sheetName val="KL_Tram_Cty10"/>
      <sheetName val="Gam_may_Cty10"/>
      <sheetName val="KL_tram_KH10"/>
      <sheetName val="Gam_may_KH10"/>
      <sheetName val="Cach_dien10"/>
      <sheetName val="Mang_tai10"/>
      <sheetName val="KL_DDK10"/>
      <sheetName val="Mang_tai_DDK10"/>
      <sheetName val="KL_DDK0,410"/>
      <sheetName val="TT_Ky_thuat10"/>
      <sheetName val="CT_moi10"/>
      <sheetName val="Tu_dien10"/>
      <sheetName val="May_cat10"/>
      <sheetName val="Dao_Cly10"/>
      <sheetName val="Dao_Ptai10"/>
      <sheetName val="Tu_RMU10"/>
      <sheetName val="C_set10"/>
      <sheetName val="Sco_Cap10"/>
      <sheetName val="Sco_TB10"/>
      <sheetName val="TN_tram10"/>
      <sheetName val="TN_C_set10"/>
      <sheetName val="TN_TD_DDay10"/>
      <sheetName val="Phan_chung10"/>
      <sheetName val="cong_Q210"/>
      <sheetName val="T_U_luong_Q110"/>
      <sheetName val="T_U_luong_Q210"/>
      <sheetName val="T_U_luong_Q310"/>
      <sheetName val="Quyet_toan10"/>
      <sheetName val="Thu_hoi10"/>
      <sheetName val="Lai_vay10"/>
      <sheetName val="Tien_vay10"/>
      <sheetName val="Cong_no10"/>
      <sheetName val="Cop_pha10"/>
      <sheetName val="Gia_DAN10"/>
      <sheetName val="Phu_luc_HD10"/>
      <sheetName val="Gia_du_thau10"/>
      <sheetName val="Ca_xe10"/>
      <sheetName val="Dc_Dau10"/>
      <sheetName val="_o_to_Hien_810"/>
      <sheetName val="_o_to_Hien910"/>
      <sheetName val="_o_to_Hien1010"/>
      <sheetName val="_o_to_Hien1110"/>
      <sheetName val="_o_to_Hien12)10"/>
      <sheetName val="_o_to_Hien120"/>
      <sheetName val="_o_to_Hien210"/>
      <sheetName val="_o_to_Hien310"/>
      <sheetName val="_o_to_Hien410"/>
      <sheetName val="_o_to_Hien510"/>
      <sheetName val="_o_to_Phong_810"/>
      <sheetName val="_o_to_Phong910"/>
      <sheetName val="_o_to_Phong1010"/>
      <sheetName val="_o_to_Phong1110"/>
      <sheetName val="_o_to_Phong12)10"/>
      <sheetName val="_o_to_Phong120"/>
      <sheetName val="_o_to_Phong210"/>
      <sheetName val="_o_to_Phong310"/>
      <sheetName val="_o_to_Phong410"/>
      <sheetName val="_o_to_Phong510"/>
      <sheetName val="_o_to_Dung_8_10"/>
      <sheetName val="_D_tt_dau810"/>
      <sheetName val="_o_to_Dung_910"/>
      <sheetName val="_D9_tt_dau10"/>
      <sheetName val="_D10_tt_dau10"/>
      <sheetName val="_o_to_Dung_1010"/>
      <sheetName val="_o_to_Dung_1110"/>
      <sheetName val="_o_to_Dung_12)10"/>
      <sheetName val="_o_to_Dung_120"/>
      <sheetName val="_o_to_Dung210"/>
      <sheetName val="_o_to_Dung310"/>
      <sheetName val="_o_to_Dung410"/>
      <sheetName val="_o_totrongT10-1210"/>
      <sheetName val="_o_totrongT210"/>
      <sheetName val="_o_totrungT10-1210"/>
      <sheetName val="_o_toMinhT10-12_10"/>
      <sheetName val="_o_toMinhT210"/>
      <sheetName val="_o_toTrieuT10-12__10"/>
      <sheetName val="Luong_8_SP10"/>
      <sheetName val="Luong_9_SP_10"/>
      <sheetName val="Luong_10_SP_10"/>
      <sheetName val="Luong_11_SP_10"/>
      <sheetName val="Luong_12_SP10"/>
      <sheetName val="Luong_1_SP110"/>
      <sheetName val="Luong_2_SP210"/>
      <sheetName val="Luong_3_SP310"/>
      <sheetName val="Luong_4_SP410"/>
      <sheetName val="Luong_4_SP510"/>
      <sheetName val="KL_VL10"/>
      <sheetName val="QT_9-610"/>
      <sheetName val="Thuong_luu_HB10"/>
      <sheetName val="QT_Ky_T10"/>
      <sheetName val="bc_vt_TON_BAI10"/>
      <sheetName val="QT_Duoc_(Hai)10"/>
      <sheetName val="sent_to10"/>
      <sheetName val="KLTong_hop10"/>
      <sheetName val="Lan_can10"/>
      <sheetName val="Ranh_doc_(2)10"/>
      <sheetName val="Ranh_doc10"/>
      <sheetName val="Coc_tieu10"/>
      <sheetName val="Bien_bao10"/>
      <sheetName val="Nan_tuyen10"/>
      <sheetName val="Lan_110"/>
      <sheetName val="Lan__210"/>
      <sheetName val="Lan_310"/>
      <sheetName val="Gia_tri10"/>
      <sheetName val="Lan_510"/>
      <sheetName val="Cong_hop10"/>
      <sheetName val="kldukien_(107)10"/>
      <sheetName val="qui1_(2)10"/>
      <sheetName val="cap_so_lan_210"/>
      <sheetName val="cap_so_BHXH10"/>
      <sheetName val="tru_tien10"/>
      <sheetName val="yt_q210"/>
      <sheetName val="c45_t310"/>
      <sheetName val="c45_t610"/>
      <sheetName val="BHYT_Q3_200310"/>
      <sheetName val="C45_t710"/>
      <sheetName val="C47-t07_200310"/>
      <sheetName val="C45_t810"/>
      <sheetName val="C47-t08_200310"/>
      <sheetName val="C45_t0910"/>
      <sheetName val="C47-t09_200310"/>
      <sheetName val="C47_T1210"/>
      <sheetName val="BHYT_Q4-200310"/>
      <sheetName val="C45_T1010"/>
      <sheetName val="binh_do10"/>
      <sheetName val="cot_lieu10"/>
      <sheetName val="van_khuon10"/>
      <sheetName val="CT_BT10"/>
      <sheetName val="lay_mau10"/>
      <sheetName val="mat_ngoai_goi10"/>
      <sheetName val="coc_tram-bt10"/>
      <sheetName val="cong_bien_t107"/>
      <sheetName val="luong_t9_7"/>
      <sheetName val="bb_t97"/>
      <sheetName val="KL_XL20007"/>
      <sheetName val="Chiet_tinh7"/>
      <sheetName val="Van_chuyen7"/>
      <sheetName val="THKP_(2)7"/>
      <sheetName val="T_Bi7"/>
      <sheetName val="Thiet_ke7"/>
      <sheetName val="K_luong7"/>
      <sheetName val="TT_L27"/>
      <sheetName val="TT_L17"/>
      <sheetName val="Thue_Ngoai7"/>
      <sheetName val="Dong_Dau7"/>
      <sheetName val="Dong_Dau_(2)7"/>
      <sheetName val="Sau_dong7"/>
      <sheetName val="Ma_xa7"/>
      <sheetName val="My_dinh7"/>
      <sheetName val="Tong_cong7"/>
      <sheetName val="Chi_tiet_-_Dv_lap7"/>
      <sheetName val="TH_KHTC7"/>
      <sheetName val="Gia_VL7"/>
      <sheetName val="Bang_gia_ca_may7"/>
      <sheetName val="Bang_luong_CB7"/>
      <sheetName val="Bang_P_tich_CT7"/>
      <sheetName val="D_toan_chi_tiet7"/>
      <sheetName val="Bang_TH_Dtoan7"/>
      <sheetName val="LUAN_CHUYEN7"/>
      <sheetName val="KE_QUY7"/>
      <sheetName val="LUONGGIAN_TIEP7"/>
      <sheetName val="VAY_VON7"/>
      <sheetName val="O_THAO7"/>
      <sheetName val="Q_TRUNG7"/>
      <sheetName val="Y_THANH7"/>
      <sheetName val="Sheet2_(2)7"/>
      <sheetName val="KH_2003_(moi_max)7"/>
      <sheetName val="Interim_payment7"/>
      <sheetName val="Bid_Sum7"/>
      <sheetName val="Item_B7"/>
      <sheetName val="Dg_A7"/>
      <sheetName val="Dg_B&amp;C7"/>
      <sheetName val="Material_at_site7"/>
      <sheetName val="Bang_VL7"/>
      <sheetName val="VL(No_V-c)7"/>
      <sheetName val="He_so7"/>
      <sheetName val="PL_Vua7"/>
      <sheetName val="Chitieu-dam_cac_loai7"/>
      <sheetName val="DG_Dam7"/>
      <sheetName val="DG_chung7"/>
      <sheetName val="VL-dac_chung7"/>
      <sheetName val="CT_1md_&amp;_dau_cong7"/>
      <sheetName val="Tong_hop7"/>
      <sheetName val="CT_cong7"/>
      <sheetName val="dg_cong7"/>
      <sheetName val="CDSL_(2)7"/>
      <sheetName val="__7"/>
      <sheetName val="san_vuon7"/>
      <sheetName val="khu_phu_tro7"/>
      <sheetName val="Thuyet_minh7"/>
      <sheetName val="be_tong7"/>
      <sheetName val="Tong_hop_thep7"/>
      <sheetName val="phan_tich_DG7"/>
      <sheetName val="gia_vat_lieu7"/>
      <sheetName val="gia_xe_may7"/>
      <sheetName val="gia_nhan_cong7"/>
      <sheetName val="BCC_(2)7"/>
      <sheetName val="Bao_cao7"/>
      <sheetName val="Bao_cao_27"/>
      <sheetName val="Khoi_luong7"/>
      <sheetName val="Khoi_luong_mat7"/>
      <sheetName val="Bang_ke7"/>
      <sheetName val="T_HopKL7"/>
      <sheetName val="S_Luong7"/>
      <sheetName val="D_Dap7"/>
      <sheetName val="Q_Toan7"/>
      <sheetName val="Phan_tich_chi_phi7"/>
      <sheetName val="Chi_phi_nen_theo_BVTC7"/>
      <sheetName val="nhan_cong_phu7"/>
      <sheetName val="nhan_cong_Hung7"/>
      <sheetName val="Nhan_cong7"/>
      <sheetName val="Khoi_luong_nen_theo_BVTC7"/>
      <sheetName val="cap_cho_cac_DT7"/>
      <sheetName val="Ung_-_hoan7"/>
      <sheetName val="CP_may7"/>
      <sheetName val="Phu_luc7"/>
      <sheetName val="Gia_trÞ7"/>
      <sheetName val="DS_them_luong_qui_4-20027"/>
      <sheetName val="Phuc_loi_2-9-027"/>
      <sheetName val="Thuong_nhan_dip_21-12-027"/>
      <sheetName val="Thuong_dip_nhan_danh_hieu_AHL§7"/>
      <sheetName val="Thang_luong_thu_13_nam_20027"/>
      <sheetName val="Luong_SX#_dip_Tet_Qui_Mui(dong7"/>
      <sheetName val="CT_Duong7"/>
      <sheetName val="D_gia7"/>
      <sheetName val="T_hop7"/>
      <sheetName val="CtP_tro7"/>
      <sheetName val="Nha_moi7"/>
      <sheetName val="TT-T_Tron_So_27"/>
      <sheetName val="Ct_Dam_7"/>
      <sheetName val="Ct_Duoi7"/>
      <sheetName val="Ct_Tren7"/>
      <sheetName val="D_giaMay7"/>
      <sheetName val="26+180-400_27"/>
      <sheetName val="26+180_Sub17"/>
      <sheetName val="26+180_Sub47"/>
      <sheetName val="26+180-400_5(k95)7"/>
      <sheetName val="26+400-620_3(k95)7"/>
      <sheetName val="26+400-640_1(k95)7"/>
      <sheetName val="26+960-27+150_97"/>
      <sheetName val="26+960-27+150_107"/>
      <sheetName val="26+960-27+150_117"/>
      <sheetName val="26+960-27+150_127"/>
      <sheetName val="26+960-27+150_5(k95)7"/>
      <sheetName val="26+960-27+150_4(k95)7"/>
      <sheetName val="26+960-27+150_1(k95)7"/>
      <sheetName val="27+500-700_5(k95)7"/>
      <sheetName val="27+500-700_4(k95)7"/>
      <sheetName val="27+500-700_3(k95)7"/>
      <sheetName val="27+500-700_1(k95)7"/>
      <sheetName val="27+740-920_3(k95)7"/>
      <sheetName val="27+740-920_217"/>
      <sheetName val="27+920-28+040_6,77"/>
      <sheetName val="27+920-28+040_107"/>
      <sheetName val="27+920-28+160_Su37"/>
      <sheetName val="28+160-28+420_5K957"/>
      <sheetName val="28+430-657_77"/>
      <sheetName val="Km28+430-657_87"/>
      <sheetName val="28+430-657_97"/>
      <sheetName val="28+430-667_107"/>
      <sheetName val="28+430-657_117"/>
      <sheetName val="28+430-657_4k957"/>
      <sheetName val="28+500-657_187"/>
      <sheetName val="28+520-657_197"/>
      <sheetName val="C_TIEU7"/>
      <sheetName val="T_Luong7"/>
      <sheetName val="T_HAO7"/>
      <sheetName val="DT_TUYEN7"/>
      <sheetName val="DT_GIA7"/>
      <sheetName val="KHDT_(2)7"/>
      <sheetName val="CL_7"/>
      <sheetName val="KQ_(2)7"/>
      <sheetName val="Quang_Tri7"/>
      <sheetName val="Da_Nang7"/>
      <sheetName val="Quang_Nam7"/>
      <sheetName val="Quang_Ngai7"/>
      <sheetName val="TH_DH-QN7"/>
      <sheetName val="KP_HD7"/>
      <sheetName val="DB_HD7"/>
      <sheetName val="vat_tu7"/>
      <sheetName val="Thep_7"/>
      <sheetName val="Chi_tiet_Khoi_luong7"/>
      <sheetName val="TH_khoi_luong7"/>
      <sheetName val="Chiet_tinh_vat_lieu_7"/>
      <sheetName val="TH_KL_VL7"/>
      <sheetName val="AC_PC7"/>
      <sheetName val="TAI_TRONG7"/>
      <sheetName val="NOI_LUC7"/>
      <sheetName val="TINH_DUYET_THTT_CHINH7"/>
      <sheetName val="TDUYET_THTT_PHU7"/>
      <sheetName val="TINH_DAO_DONG_VA_DO_VONG7"/>
      <sheetName val="TINH_NEO7"/>
      <sheetName val="tong_hop_thanh_toan_thue7"/>
      <sheetName val="bang_ke_nop_thue7"/>
      <sheetName val="Tonh_hop_chi_phi7"/>
      <sheetName val="BK_chi_phi7"/>
      <sheetName val="KTra_DS_va_thue_GTGT7"/>
      <sheetName val="Kiãøm_tra_DS_thue_GTGT7"/>
      <sheetName val="XUAT(gia_von)7"/>
      <sheetName val="Xuat_(gia_ban)7"/>
      <sheetName val="Dchinh_TH_N-X-T7"/>
      <sheetName val="Tong_hop_N-X-T7"/>
      <sheetName val="thue_TH7"/>
      <sheetName val="tong_hop_20017"/>
      <sheetName val="qUYET_TOAN_THUE7"/>
      <sheetName val="BU_CTPH7"/>
      <sheetName val="BU_tran3+360_227"/>
      <sheetName val="Tran3+360_227"/>
      <sheetName val="BU_tran2+386_47"/>
      <sheetName val="Tran2+386_47"/>
      <sheetName val="DTcong_4-57"/>
      <sheetName val="Bu_1-27"/>
      <sheetName val="Bu_12-137"/>
      <sheetName val="DTcong_12-137"/>
      <sheetName val="DT_cong13-13+7"/>
      <sheetName val="BU-_nhanh7"/>
      <sheetName val="dtcong_nh1-27"/>
      <sheetName val="dtcong_nh0-17"/>
      <sheetName val="BU_11-127"/>
      <sheetName val="DTcong_11-127"/>
      <sheetName val="Pr-_CC7"/>
      <sheetName val="MD_3-47"/>
      <sheetName val="ND_3-47"/>
      <sheetName val="MD_1-27"/>
      <sheetName val="ND_1-27"/>
      <sheetName val="MD_0-17"/>
      <sheetName val="ND_0-17"/>
      <sheetName val="KL_tong7"/>
      <sheetName val="TH_(T1-6)7"/>
      <sheetName val="_NL7"/>
      <sheetName val="_NL_(2)7"/>
      <sheetName val="CDTHCT_(3)7"/>
      <sheetName val="thkl_(2)7"/>
      <sheetName val="long_tec7"/>
      <sheetName val="cd_viaK0-T67"/>
      <sheetName val="cdvia_T6-Tc247"/>
      <sheetName val="cdvia_Tc24-T467"/>
      <sheetName val="cd_btnL2k0+361-T197"/>
      <sheetName val="CT_xa7"/>
      <sheetName val="CDTHU_CHI_T17"/>
      <sheetName val="THUCHI_27"/>
      <sheetName val="THU_CHI37"/>
      <sheetName val="THU_CHI_47"/>
      <sheetName val="THU_CHI57"/>
      <sheetName val="THU_CHI_67"/>
      <sheetName val="TU_CHI_77"/>
      <sheetName val="THU_CHI97"/>
      <sheetName val="THU_CHI_87"/>
      <sheetName val="THU_CHI_107"/>
      <sheetName val="THU_CHI_117"/>
      <sheetName val="THU_CHI_127"/>
      <sheetName val="Xep_hang_2017"/>
      <sheetName val="toan_Cty7"/>
      <sheetName val="Cong_ty7"/>
      <sheetName val="XN_27"/>
      <sheetName val="XN_ong_CHi7"/>
      <sheetName val="N_XDCT&amp;_XKLD7"/>
      <sheetName val="CN_HCM7"/>
      <sheetName val="TT_XKLD(Nhan)7"/>
      <sheetName val="Ong_Hong7"/>
      <sheetName val="CN_hung_yen7"/>
      <sheetName val="Dong_nai7"/>
      <sheetName val="K249_K987"/>
      <sheetName val="K249_K98_(2)7"/>
      <sheetName val="K251_K987"/>
      <sheetName val="K251_SBase7"/>
      <sheetName val="K251_AC7"/>
      <sheetName val="K252_K987"/>
      <sheetName val="K252_SBase7"/>
      <sheetName val="K252_AC7"/>
      <sheetName val="K253_K987"/>
      <sheetName val="K253_Subbase7"/>
      <sheetName val="K253_Base_7"/>
      <sheetName val="K253_SBase7"/>
      <sheetName val="K253_AC7"/>
      <sheetName val="K255_SBase7"/>
      <sheetName val="K259_K987"/>
      <sheetName val="K259_Subbase7"/>
      <sheetName val="K259_Base_7"/>
      <sheetName val="K259_AC7"/>
      <sheetName val="K260_K987"/>
      <sheetName val="K260_Subbase7"/>
      <sheetName val="K260_Base7"/>
      <sheetName val="K260_AC7"/>
      <sheetName val="K261_K987"/>
      <sheetName val="K261_Base7"/>
      <sheetName val="K261_AC7"/>
      <sheetName val="KL_Tram_Cty7"/>
      <sheetName val="Gam_may_Cty7"/>
      <sheetName val="KL_tram_KH7"/>
      <sheetName val="Gam_may_KH7"/>
      <sheetName val="Cach_dien7"/>
      <sheetName val="Mang_tai7"/>
      <sheetName val="KL_DDK7"/>
      <sheetName val="Mang_tai_DDK7"/>
      <sheetName val="KL_DDK0,47"/>
      <sheetName val="TT_Ky_thuat7"/>
      <sheetName val="CT_moi7"/>
      <sheetName val="Tu_dien7"/>
      <sheetName val="May_cat7"/>
      <sheetName val="Dao_Cly7"/>
      <sheetName val="Dao_Ptai7"/>
      <sheetName val="Tu_RMU7"/>
      <sheetName val="C_set7"/>
      <sheetName val="Sco_Cap7"/>
      <sheetName val="Sco_TB7"/>
      <sheetName val="TN_tram7"/>
      <sheetName val="TN_C_set7"/>
      <sheetName val="TN_TD_DDay7"/>
      <sheetName val="Phan_chung7"/>
      <sheetName val="cong_Q27"/>
      <sheetName val="T_U_luong_Q17"/>
      <sheetName val="T_U_luong_Q27"/>
      <sheetName val="T_U_luong_Q37"/>
      <sheetName val="Quyet_toan7"/>
      <sheetName val="Thu_hoi7"/>
      <sheetName val="Lai_vay7"/>
      <sheetName val="Tien_vay7"/>
      <sheetName val="Cong_no7"/>
      <sheetName val="Cop_pha7"/>
      <sheetName val="Gia_DAN7"/>
      <sheetName val="Phu_luc_HD7"/>
      <sheetName val="Gia_du_thau7"/>
      <sheetName val="Ca_xe7"/>
      <sheetName val="Dc_Dau7"/>
      <sheetName val="_o_to_Hien_87"/>
      <sheetName val="_o_to_Hien97"/>
      <sheetName val="_o_to_Hien107"/>
      <sheetName val="_o_to_Hien117"/>
      <sheetName val="_o_to_Hien12)7"/>
      <sheetName val="_o_to_Hien18"/>
      <sheetName val="_o_to_Hien27"/>
      <sheetName val="_o_to_Hien37"/>
      <sheetName val="_o_to_Hien47"/>
      <sheetName val="_o_to_Hien57"/>
      <sheetName val="_o_to_Phong_87"/>
      <sheetName val="_o_to_Phong97"/>
      <sheetName val="_o_to_Phong107"/>
      <sheetName val="_o_to_Phong117"/>
      <sheetName val="_o_to_Phong12)7"/>
      <sheetName val="_o_to_Phong18"/>
      <sheetName val="_o_to_Phong27"/>
      <sheetName val="_o_to_Phong37"/>
      <sheetName val="_o_to_Phong47"/>
      <sheetName val="_o_to_Phong57"/>
      <sheetName val="_o_to_Dung_8_7"/>
      <sheetName val="_D_tt_dau87"/>
      <sheetName val="_o_to_Dung_97"/>
      <sheetName val="_D9_tt_dau7"/>
      <sheetName val="_D10_tt_dau7"/>
      <sheetName val="_o_to_Dung_107"/>
      <sheetName val="_o_to_Dung_117"/>
      <sheetName val="_o_to_Dung_12)7"/>
      <sheetName val="_o_to_Dung_18"/>
      <sheetName val="_o_to_Dung27"/>
      <sheetName val="_o_to_Dung37"/>
      <sheetName val="_o_to_Dung47"/>
      <sheetName val="_o_totrongT10-127"/>
      <sheetName val="_o_totrongT27"/>
      <sheetName val="_o_totrungT10-127"/>
      <sheetName val="_o_toMinhT10-12_7"/>
      <sheetName val="_o_toMinhT27"/>
      <sheetName val="_o_toTrieuT10-12__7"/>
      <sheetName val="Luong_8_SP7"/>
      <sheetName val="Luong_9_SP_7"/>
      <sheetName val="Luong_10_SP_7"/>
      <sheetName val="Luong_11_SP_7"/>
      <sheetName val="Luong_12_SP7"/>
      <sheetName val="Luong_1_SP17"/>
      <sheetName val="Luong_2_SP27"/>
      <sheetName val="Luong_3_SP37"/>
      <sheetName val="Luong_4_SP47"/>
      <sheetName val="Luong_4_SP57"/>
      <sheetName val="KL_VL7"/>
      <sheetName val="QT_9-67"/>
      <sheetName val="Thuong_luu_HB7"/>
      <sheetName val="QT_Ky_T7"/>
      <sheetName val="bc_vt_TON_BAI7"/>
      <sheetName val="QT_Duoc_(Hai)7"/>
      <sheetName val="sent_to7"/>
      <sheetName val="KLTong_hop7"/>
      <sheetName val="Lan_can7"/>
      <sheetName val="Ranh_doc_(2)7"/>
      <sheetName val="Ranh_doc7"/>
      <sheetName val="Coc_tieu7"/>
      <sheetName val="Bien_bao7"/>
      <sheetName val="Nan_tuyen7"/>
      <sheetName val="Lan_17"/>
      <sheetName val="Lan__27"/>
      <sheetName val="Lan_37"/>
      <sheetName val="Gia_tri7"/>
      <sheetName val="Lan_57"/>
      <sheetName val="Cong_hop7"/>
      <sheetName val="kldukien_(107)7"/>
      <sheetName val="qui1_(2)7"/>
      <sheetName val="cap_so_lan_27"/>
      <sheetName val="cap_so_BHXH7"/>
      <sheetName val="tru_tien7"/>
      <sheetName val="yt_q27"/>
      <sheetName val="c45_t37"/>
      <sheetName val="c45_t67"/>
      <sheetName val="BHYT_Q3_20037"/>
      <sheetName val="C45_t77"/>
      <sheetName val="C47-t07_20037"/>
      <sheetName val="C45_t87"/>
      <sheetName val="C47-t08_20037"/>
      <sheetName val="C45_t097"/>
      <sheetName val="C47-t09_20037"/>
      <sheetName val="C47_T127"/>
      <sheetName val="BHYT_Q4-20037"/>
      <sheetName val="C45_T107"/>
      <sheetName val="binh_do7"/>
      <sheetName val="cot_lieu7"/>
      <sheetName val="van_khuon7"/>
      <sheetName val="CT_BT7"/>
      <sheetName val="lay_mau7"/>
      <sheetName val="mat_ngoai_goi7"/>
      <sheetName val="coc_tram-bt7"/>
      <sheetName val="cong_bien_t108"/>
      <sheetName val="luong_t9_8"/>
      <sheetName val="bb_t98"/>
      <sheetName val="KL_XL20008"/>
      <sheetName val="Chiet_tinh8"/>
      <sheetName val="Van_chuyen8"/>
      <sheetName val="THKP_(2)8"/>
      <sheetName val="T_Bi8"/>
      <sheetName val="Thiet_ke8"/>
      <sheetName val="K_luong8"/>
      <sheetName val="TT_L28"/>
      <sheetName val="TT_L18"/>
      <sheetName val="Thue_Ngoai8"/>
      <sheetName val="Dong_Dau8"/>
      <sheetName val="Dong_Dau_(2)8"/>
      <sheetName val="Sau_dong8"/>
      <sheetName val="Ma_xa8"/>
      <sheetName val="My_dinh8"/>
      <sheetName val="Tong_cong8"/>
      <sheetName val="Chi_tiet_-_Dv_lap8"/>
      <sheetName val="TH_KHTC8"/>
      <sheetName val="Gia_VL8"/>
      <sheetName val="Bang_gia_ca_may8"/>
      <sheetName val="Bang_luong_CB8"/>
      <sheetName val="Bang_P_tich_CT8"/>
      <sheetName val="D_toan_chi_tiet8"/>
      <sheetName val="Bang_TH_Dtoan8"/>
      <sheetName val="LUAN_CHUYEN8"/>
      <sheetName val="KE_QUY8"/>
      <sheetName val="LUONGGIAN_TIEP8"/>
      <sheetName val="VAY_VON8"/>
      <sheetName val="O_THAO8"/>
      <sheetName val="Q_TRUNG8"/>
      <sheetName val="Y_THANH8"/>
      <sheetName val="Sheet2_(2)8"/>
      <sheetName val="KH_2003_(moi_max)8"/>
      <sheetName val="Interim_payment8"/>
      <sheetName val="Bid_Sum8"/>
      <sheetName val="Item_B8"/>
      <sheetName val="Dg_A8"/>
      <sheetName val="Dg_B&amp;C8"/>
      <sheetName val="Material_at_site8"/>
      <sheetName val="Bang_VL8"/>
      <sheetName val="VL(No_V-c)8"/>
      <sheetName val="He_so8"/>
      <sheetName val="PL_Vua8"/>
      <sheetName val="Chitieu-dam_cac_loai8"/>
      <sheetName val="DG_Dam8"/>
      <sheetName val="DG_chung8"/>
      <sheetName val="VL-dac_chung8"/>
      <sheetName val="CT_1md_&amp;_dau_cong8"/>
      <sheetName val="Tong_hop8"/>
      <sheetName val="CT_cong8"/>
      <sheetName val="dg_cong8"/>
      <sheetName val="CDSL_(2)8"/>
      <sheetName val="__8"/>
      <sheetName val="san_vuon8"/>
      <sheetName val="khu_phu_tro8"/>
      <sheetName val="Thuyet_minh8"/>
      <sheetName val="be_tong8"/>
      <sheetName val="Tong_hop_thep8"/>
      <sheetName val="phan_tich_DG8"/>
      <sheetName val="gia_vat_lieu8"/>
      <sheetName val="gia_xe_may8"/>
      <sheetName val="gia_nhan_cong8"/>
      <sheetName val="BCC_(2)8"/>
      <sheetName val="Bao_cao8"/>
      <sheetName val="Bao_cao_28"/>
      <sheetName val="Khoi_luong8"/>
      <sheetName val="Khoi_luong_mat8"/>
      <sheetName val="Bang_ke8"/>
      <sheetName val="T_HopKL8"/>
      <sheetName val="S_Luong8"/>
      <sheetName val="D_Dap8"/>
      <sheetName val="Q_Toan8"/>
      <sheetName val="Phan_tich_chi_phi8"/>
      <sheetName val="Chi_phi_nen_theo_BVTC8"/>
      <sheetName val="nhan_cong_phu8"/>
      <sheetName val="nhan_cong_Hung8"/>
      <sheetName val="Nhan_cong8"/>
      <sheetName val="Khoi_luong_nen_theo_BVTC8"/>
      <sheetName val="cap_cho_cac_DT8"/>
      <sheetName val="Ung_-_hoan8"/>
      <sheetName val="CP_may8"/>
      <sheetName val="Phu_luc8"/>
      <sheetName val="Gia_trÞ8"/>
      <sheetName val="DS_them_luong_qui_4-20028"/>
      <sheetName val="Phuc_loi_2-9-028"/>
      <sheetName val="Thuong_nhan_dip_21-12-028"/>
      <sheetName val="Thuong_dip_nhan_danh_hieu_AHL§8"/>
      <sheetName val="Thang_luong_thu_13_nam_20028"/>
      <sheetName val="Luong_SX#_dip_Tet_Qui_Mui(dong8"/>
      <sheetName val="CT_Duong8"/>
      <sheetName val="D_gia8"/>
      <sheetName val="T_hop8"/>
      <sheetName val="CtP_tro8"/>
      <sheetName val="Nha_moi8"/>
      <sheetName val="TT-T_Tron_So_28"/>
      <sheetName val="Ct_Dam_8"/>
      <sheetName val="Ct_Duoi8"/>
      <sheetName val="Ct_Tren8"/>
      <sheetName val="D_giaMay8"/>
      <sheetName val="26+180-400_28"/>
      <sheetName val="26+180_Sub18"/>
      <sheetName val="26+180_Sub48"/>
      <sheetName val="26+180-400_5(k95)8"/>
      <sheetName val="26+400-620_3(k95)8"/>
      <sheetName val="26+400-640_1(k95)8"/>
      <sheetName val="26+960-27+150_98"/>
      <sheetName val="26+960-27+150_108"/>
      <sheetName val="26+960-27+150_118"/>
      <sheetName val="26+960-27+150_128"/>
      <sheetName val="26+960-27+150_5(k95)8"/>
      <sheetName val="26+960-27+150_4(k95)8"/>
      <sheetName val="26+960-27+150_1(k95)8"/>
      <sheetName val="27+500-700_5(k95)8"/>
      <sheetName val="27+500-700_4(k95)8"/>
      <sheetName val="27+500-700_3(k95)8"/>
      <sheetName val="27+500-700_1(k95)8"/>
      <sheetName val="27+740-920_3(k95)8"/>
      <sheetName val="27+740-920_218"/>
      <sheetName val="27+920-28+040_6,78"/>
      <sheetName val="27+920-28+040_108"/>
      <sheetName val="27+920-28+160_Su38"/>
      <sheetName val="28+160-28+420_5K958"/>
      <sheetName val="28+430-657_78"/>
      <sheetName val="Km28+430-657_88"/>
      <sheetName val="28+430-657_98"/>
      <sheetName val="28+430-667_108"/>
      <sheetName val="28+430-657_118"/>
      <sheetName val="28+430-657_4k958"/>
      <sheetName val="28+500-657_188"/>
      <sheetName val="28+520-657_198"/>
      <sheetName val="C_TIEU8"/>
      <sheetName val="T_Luong8"/>
      <sheetName val="T_HAO8"/>
      <sheetName val="DT_TUYEN8"/>
      <sheetName val="DT_GIA8"/>
      <sheetName val="KHDT_(2)8"/>
      <sheetName val="CL_8"/>
      <sheetName val="KQ_(2)8"/>
      <sheetName val="Quang_Tri8"/>
      <sheetName val="Da_Nang8"/>
      <sheetName val="Quang_Nam8"/>
      <sheetName val="Quang_Ngai8"/>
      <sheetName val="TH_DH-QN8"/>
      <sheetName val="KP_HD8"/>
      <sheetName val="DB_HD8"/>
      <sheetName val="vat_tu8"/>
      <sheetName val="Thep_8"/>
      <sheetName val="Chi_tiet_Khoi_luong8"/>
      <sheetName val="TH_khoi_luong8"/>
      <sheetName val="Chiet_tinh_vat_lieu_8"/>
      <sheetName val="TH_KL_VL8"/>
      <sheetName val="AC_PC8"/>
      <sheetName val="TAI_TRONG8"/>
      <sheetName val="NOI_LUC8"/>
      <sheetName val="TINH_DUYET_THTT_CHINH8"/>
      <sheetName val="TDUYET_THTT_PHU8"/>
      <sheetName val="TINH_DAO_DONG_VA_DO_VONG8"/>
      <sheetName val="TINH_NEO8"/>
      <sheetName val="tong_hop_thanh_toan_thue8"/>
      <sheetName val="bang_ke_nop_thue8"/>
      <sheetName val="Tonh_hop_chi_phi8"/>
      <sheetName val="BK_chi_phi8"/>
      <sheetName val="KTra_DS_va_thue_GTGT8"/>
      <sheetName val="Kiãøm_tra_DS_thue_GTGT8"/>
      <sheetName val="XUAT(gia_von)8"/>
      <sheetName val="Xuat_(gia_ban)8"/>
      <sheetName val="Dchinh_TH_N-X-T8"/>
      <sheetName val="Tong_hop_N-X-T8"/>
      <sheetName val="thue_TH8"/>
      <sheetName val="tong_hop_20018"/>
      <sheetName val="qUYET_TOAN_THUE8"/>
      <sheetName val="BU_CTPH8"/>
      <sheetName val="BU_tran3+360_228"/>
      <sheetName val="Tran3+360_228"/>
      <sheetName val="BU_tran2+386_48"/>
      <sheetName val="Tran2+386_48"/>
      <sheetName val="DTcong_4-58"/>
      <sheetName val="Bu_1-28"/>
      <sheetName val="Bu_12-138"/>
      <sheetName val="DTcong_12-138"/>
      <sheetName val="DT_cong13-13+8"/>
      <sheetName val="BU-_nhanh8"/>
      <sheetName val="dtcong_nh1-28"/>
      <sheetName val="dtcong_nh0-18"/>
      <sheetName val="BU_11-128"/>
      <sheetName val="DTcong_11-128"/>
      <sheetName val="Pr-_CC8"/>
      <sheetName val="MD_3-48"/>
      <sheetName val="ND_3-48"/>
      <sheetName val="MD_1-28"/>
      <sheetName val="ND_1-28"/>
      <sheetName val="MD_0-18"/>
      <sheetName val="ND_0-18"/>
      <sheetName val="KL_tong8"/>
      <sheetName val="TH_(T1-6)8"/>
      <sheetName val="_NL8"/>
      <sheetName val="_NL_(2)8"/>
      <sheetName val="CDTHCT_(3)8"/>
      <sheetName val="thkl_(2)8"/>
      <sheetName val="long_tec8"/>
      <sheetName val="cd_viaK0-T68"/>
      <sheetName val="cdvia_T6-Tc248"/>
      <sheetName val="cdvia_Tc24-T468"/>
      <sheetName val="cd_btnL2k0+361-T198"/>
      <sheetName val="CT_xa8"/>
      <sheetName val="CDTHU_CHI_T18"/>
      <sheetName val="THUCHI_28"/>
      <sheetName val="THU_CHI38"/>
      <sheetName val="THU_CHI_48"/>
      <sheetName val="THU_CHI58"/>
      <sheetName val="THU_CHI_68"/>
      <sheetName val="TU_CHI_78"/>
      <sheetName val="THU_CHI98"/>
      <sheetName val="THU_CHI_88"/>
      <sheetName val="THU_CHI_108"/>
      <sheetName val="THU_CHI_118"/>
      <sheetName val="THU_CHI_128"/>
      <sheetName val="Xep_hang_2018"/>
      <sheetName val="toan_Cty8"/>
      <sheetName val="Cong_ty8"/>
      <sheetName val="XN_28"/>
      <sheetName val="XN_ong_CHi8"/>
      <sheetName val="N_XDCT&amp;_XKLD8"/>
      <sheetName val="CN_HCM8"/>
      <sheetName val="TT_XKLD(Nhan)8"/>
      <sheetName val="Ong_Hong8"/>
      <sheetName val="CN_hung_yen8"/>
      <sheetName val="Dong_nai8"/>
      <sheetName val="K249_K988"/>
      <sheetName val="K249_K98_(2)8"/>
      <sheetName val="K251_K988"/>
      <sheetName val="K251_SBase8"/>
      <sheetName val="K251_AC8"/>
      <sheetName val="K252_K988"/>
      <sheetName val="K252_SBase8"/>
      <sheetName val="K252_AC8"/>
      <sheetName val="K253_K988"/>
      <sheetName val="K253_Subbase8"/>
      <sheetName val="K253_Base_8"/>
      <sheetName val="K253_SBase8"/>
      <sheetName val="K253_AC8"/>
      <sheetName val="K255_SBase8"/>
      <sheetName val="K259_K988"/>
      <sheetName val="K259_Subbase8"/>
      <sheetName val="K259_Base_8"/>
      <sheetName val="K259_AC8"/>
      <sheetName val="K260_K988"/>
      <sheetName val="K260_Subbase8"/>
      <sheetName val="K260_Base8"/>
      <sheetName val="K260_AC8"/>
      <sheetName val="K261_K988"/>
      <sheetName val="K261_Base8"/>
      <sheetName val="K261_AC8"/>
      <sheetName val="KL_Tram_Cty8"/>
      <sheetName val="Gam_may_Cty8"/>
      <sheetName val="KL_tram_KH8"/>
      <sheetName val="Gam_may_KH8"/>
      <sheetName val="Cach_dien8"/>
      <sheetName val="Mang_tai8"/>
      <sheetName val="KL_DDK8"/>
      <sheetName val="Mang_tai_DDK8"/>
      <sheetName val="KL_DDK0,48"/>
      <sheetName val="TT_Ky_thuat8"/>
      <sheetName val="CT_moi8"/>
      <sheetName val="Tu_dien8"/>
      <sheetName val="May_cat8"/>
      <sheetName val="Dao_Cly8"/>
      <sheetName val="Dao_Ptai8"/>
      <sheetName val="Tu_RMU8"/>
      <sheetName val="C_set8"/>
      <sheetName val="Sco_Cap8"/>
      <sheetName val="Sco_TB8"/>
      <sheetName val="TN_tram8"/>
      <sheetName val="TN_C_set8"/>
      <sheetName val="TN_TD_DDay8"/>
      <sheetName val="Phan_chung8"/>
      <sheetName val="cong_Q28"/>
      <sheetName val="T_U_luong_Q18"/>
      <sheetName val="T_U_luong_Q28"/>
      <sheetName val="T_U_luong_Q38"/>
      <sheetName val="Quyet_toan8"/>
      <sheetName val="Thu_hoi8"/>
      <sheetName val="Lai_vay8"/>
      <sheetName val="Tien_vay8"/>
      <sheetName val="Cong_no8"/>
      <sheetName val="Cop_pha8"/>
      <sheetName val="Gia_DAN8"/>
      <sheetName val="Phu_luc_HD8"/>
      <sheetName val="Gia_du_thau8"/>
      <sheetName val="Ca_xe8"/>
      <sheetName val="Dc_Dau8"/>
      <sheetName val="_o_to_Hien_88"/>
      <sheetName val="_o_to_Hien98"/>
      <sheetName val="_o_to_Hien108"/>
      <sheetName val="_o_to_Hien118"/>
      <sheetName val="_o_to_Hien12)8"/>
      <sheetName val="_o_to_Hien19"/>
      <sheetName val="_o_to_Hien28"/>
      <sheetName val="_o_to_Hien38"/>
      <sheetName val="_o_to_Hien48"/>
      <sheetName val="_o_to_Hien58"/>
      <sheetName val="_o_to_Phong_88"/>
      <sheetName val="_o_to_Phong98"/>
      <sheetName val="_o_to_Phong108"/>
      <sheetName val="_o_to_Phong118"/>
      <sheetName val="_o_to_Phong12)8"/>
      <sheetName val="_o_to_Phong19"/>
      <sheetName val="_o_to_Phong28"/>
      <sheetName val="_o_to_Phong38"/>
      <sheetName val="_o_to_Phong48"/>
      <sheetName val="_o_to_Phong58"/>
      <sheetName val="_o_to_Dung_8_8"/>
      <sheetName val="_D_tt_dau88"/>
      <sheetName val="_o_to_Dung_98"/>
      <sheetName val="_D9_tt_dau8"/>
      <sheetName val="_D10_tt_dau8"/>
      <sheetName val="_o_to_Dung_108"/>
      <sheetName val="_o_to_Dung_118"/>
      <sheetName val="_o_to_Dung_12)8"/>
      <sheetName val="_o_to_Dung_19"/>
      <sheetName val="_o_to_Dung28"/>
      <sheetName val="_o_to_Dung38"/>
      <sheetName val="_o_to_Dung48"/>
      <sheetName val="_o_totrongT10-128"/>
      <sheetName val="_o_totrongT28"/>
      <sheetName val="_o_totrungT10-128"/>
      <sheetName val="_o_toMinhT10-12_8"/>
      <sheetName val="_o_toMinhT28"/>
      <sheetName val="_o_toTrieuT10-12__8"/>
      <sheetName val="Luong_8_SP8"/>
      <sheetName val="Luong_9_SP_8"/>
      <sheetName val="Luong_10_SP_8"/>
      <sheetName val="Luong_11_SP_8"/>
      <sheetName val="Luong_12_SP8"/>
      <sheetName val="Luong_1_SP18"/>
      <sheetName val="Luong_2_SP28"/>
      <sheetName val="Luong_3_SP38"/>
      <sheetName val="Luong_4_SP48"/>
      <sheetName val="Luong_4_SP58"/>
      <sheetName val="KL_VL8"/>
      <sheetName val="QT_9-68"/>
      <sheetName val="Thuong_luu_HB8"/>
      <sheetName val="QT_Ky_T8"/>
      <sheetName val="bc_vt_TON_BAI8"/>
      <sheetName val="QT_Duoc_(Hai)8"/>
      <sheetName val="sent_to8"/>
      <sheetName val="KLTong_hop8"/>
      <sheetName val="Lan_can8"/>
      <sheetName val="Ranh_doc_(2)8"/>
      <sheetName val="Ranh_doc8"/>
      <sheetName val="Coc_tieu8"/>
      <sheetName val="Bien_bao8"/>
      <sheetName val="Nan_tuyen8"/>
      <sheetName val="Lan_18"/>
      <sheetName val="Lan__28"/>
      <sheetName val="Lan_38"/>
      <sheetName val="Gia_tri8"/>
      <sheetName val="Lan_58"/>
      <sheetName val="Cong_hop8"/>
      <sheetName val="kldukien_(107)8"/>
      <sheetName val="qui1_(2)8"/>
      <sheetName val="cap_so_lan_28"/>
      <sheetName val="cap_so_BHXH8"/>
      <sheetName val="tru_tien8"/>
      <sheetName val="yt_q28"/>
      <sheetName val="c45_t38"/>
      <sheetName val="c45_t68"/>
      <sheetName val="BHYT_Q3_20038"/>
      <sheetName val="C45_t78"/>
      <sheetName val="C47-t07_20038"/>
      <sheetName val="C45_t88"/>
      <sheetName val="C47-t08_20038"/>
      <sheetName val="C45_t098"/>
      <sheetName val="C47-t09_20038"/>
      <sheetName val="C47_T128"/>
      <sheetName val="BHYT_Q4-20038"/>
      <sheetName val="C45_T108"/>
      <sheetName val="binh_do8"/>
      <sheetName val="cot_lieu8"/>
      <sheetName val="van_khuon8"/>
      <sheetName val="CT_BT8"/>
      <sheetName val="lay_mau8"/>
      <sheetName val="mat_ngoai_goi8"/>
      <sheetName val="coc_tram-bt8"/>
      <sheetName val="cong_bien_t109"/>
      <sheetName val="luong_t9_9"/>
      <sheetName val="bb_t99"/>
      <sheetName val="KL_XL20009"/>
      <sheetName val="Chiet_tinh9"/>
      <sheetName val="Van_chuyen9"/>
      <sheetName val="THKP_(2)9"/>
      <sheetName val="T_Bi9"/>
      <sheetName val="Thiet_ke9"/>
      <sheetName val="K_luong9"/>
      <sheetName val="TT_L29"/>
      <sheetName val="TT_L19"/>
      <sheetName val="Thue_Ngoai9"/>
      <sheetName val="Dong_Dau9"/>
      <sheetName val="Dong_Dau_(2)9"/>
      <sheetName val="Sau_dong9"/>
      <sheetName val="Ma_xa9"/>
      <sheetName val="My_dinh9"/>
      <sheetName val="Tong_cong9"/>
      <sheetName val="Chi_tiet_-_Dv_lap9"/>
      <sheetName val="TH_KHTC9"/>
      <sheetName val="Gia_VL9"/>
      <sheetName val="Bang_gia_ca_may9"/>
      <sheetName val="Bang_luong_CB9"/>
      <sheetName val="Bang_P_tich_CT9"/>
      <sheetName val="D_toan_chi_tiet9"/>
      <sheetName val="Bang_TH_Dtoan9"/>
      <sheetName val="LUAN_CHUYEN9"/>
      <sheetName val="KE_QUY9"/>
      <sheetName val="LUONGGIAN_TIEP9"/>
      <sheetName val="VAY_VON9"/>
      <sheetName val="O_THAO9"/>
      <sheetName val="Q_TRUNG9"/>
      <sheetName val="Y_THANH9"/>
      <sheetName val="Sheet2_(2)9"/>
      <sheetName val="KH_2003_(moi_max)9"/>
      <sheetName val="Interim_payment9"/>
      <sheetName val="Bid_Sum9"/>
      <sheetName val="Item_B9"/>
      <sheetName val="Dg_A9"/>
      <sheetName val="Dg_B&amp;C9"/>
      <sheetName val="Material_at_site9"/>
      <sheetName val="Bang_VL9"/>
      <sheetName val="VL(No_V-c)9"/>
      <sheetName val="He_so9"/>
      <sheetName val="PL_Vua9"/>
      <sheetName val="Chitieu-dam_cac_loai9"/>
      <sheetName val="DG_Dam9"/>
      <sheetName val="DG_chung9"/>
      <sheetName val="VL-dac_chung9"/>
      <sheetName val="CT_1md_&amp;_dau_cong9"/>
      <sheetName val="Tong_hop9"/>
      <sheetName val="CT_cong9"/>
      <sheetName val="dg_cong9"/>
      <sheetName val="CDSL_(2)9"/>
      <sheetName val="__9"/>
      <sheetName val="san_vuon9"/>
      <sheetName val="khu_phu_tro9"/>
      <sheetName val="Thuyet_minh9"/>
      <sheetName val="be_tong9"/>
      <sheetName val="Tong_hop_thep9"/>
      <sheetName val="phan_tich_DG9"/>
      <sheetName val="gia_vat_lieu9"/>
      <sheetName val="gia_xe_may9"/>
      <sheetName val="gia_nhan_cong9"/>
      <sheetName val="BCC_(2)9"/>
      <sheetName val="Bao_cao9"/>
      <sheetName val="Bao_cao_29"/>
      <sheetName val="Khoi_luong9"/>
      <sheetName val="Khoi_luong_mat9"/>
      <sheetName val="Bang_ke9"/>
      <sheetName val="T_HopKL9"/>
      <sheetName val="S_Luong9"/>
      <sheetName val="D_Dap9"/>
      <sheetName val="Q_Toan9"/>
      <sheetName val="Phan_tich_chi_phi9"/>
      <sheetName val="Chi_phi_nen_theo_BVTC9"/>
      <sheetName val="nhan_cong_phu9"/>
      <sheetName val="nhan_cong_Hung9"/>
      <sheetName val="Nhan_cong9"/>
      <sheetName val="Khoi_luong_nen_theo_BVTC9"/>
      <sheetName val="cap_cho_cac_DT9"/>
      <sheetName val="Ung_-_hoan9"/>
      <sheetName val="CP_may9"/>
      <sheetName val="Phu_luc9"/>
      <sheetName val="Gia_trÞ9"/>
      <sheetName val="DS_them_luong_qui_4-20029"/>
      <sheetName val="Phuc_loi_2-9-029"/>
      <sheetName val="Thuong_nhan_dip_21-12-029"/>
      <sheetName val="Thuong_dip_nhan_danh_hieu_AHL§9"/>
      <sheetName val="Thang_luong_thu_13_nam_20029"/>
      <sheetName val="Luong_SX#_dip_Tet_Qui_Mui(dong9"/>
      <sheetName val="CT_Duong9"/>
      <sheetName val="D_gia9"/>
      <sheetName val="T_hop9"/>
      <sheetName val="CtP_tro9"/>
      <sheetName val="Nha_moi9"/>
      <sheetName val="TT-T_Tron_So_29"/>
      <sheetName val="Ct_Dam_9"/>
      <sheetName val="Ct_Duoi9"/>
      <sheetName val="Ct_Tren9"/>
      <sheetName val="D_giaMay9"/>
      <sheetName val="26+180-400_29"/>
      <sheetName val="26+180_Sub19"/>
      <sheetName val="26+180_Sub49"/>
      <sheetName val="26+180-400_5(k95)9"/>
      <sheetName val="26+400-620_3(k95)9"/>
      <sheetName val="26+400-640_1(k95)9"/>
      <sheetName val="26+960-27+150_99"/>
      <sheetName val="26+960-27+150_109"/>
      <sheetName val="26+960-27+150_119"/>
      <sheetName val="26+960-27+150_129"/>
      <sheetName val="26+960-27+150_5(k95)9"/>
      <sheetName val="26+960-27+150_4(k95)9"/>
      <sheetName val="26+960-27+150_1(k95)9"/>
      <sheetName val="27+500-700_5(k95)9"/>
      <sheetName val="27+500-700_4(k95)9"/>
      <sheetName val="27+500-700_3(k95)9"/>
      <sheetName val="27+500-700_1(k95)9"/>
      <sheetName val="27+740-920_3(k95)9"/>
      <sheetName val="27+740-920_219"/>
      <sheetName val="27+920-28+040_6,79"/>
      <sheetName val="27+920-28+040_109"/>
      <sheetName val="27+920-28+160_Su39"/>
      <sheetName val="28+160-28+420_5K959"/>
      <sheetName val="28+430-657_79"/>
      <sheetName val="Km28+430-657_89"/>
      <sheetName val="28+430-657_99"/>
      <sheetName val="28+430-667_109"/>
      <sheetName val="28+430-657_119"/>
      <sheetName val="28+430-657_4k959"/>
      <sheetName val="28+500-657_189"/>
      <sheetName val="28+520-657_199"/>
      <sheetName val="C_TIEU9"/>
      <sheetName val="T_Luong9"/>
      <sheetName val="T_HAO9"/>
      <sheetName val="DT_TUYEN9"/>
      <sheetName val="DT_GIA9"/>
      <sheetName val="KHDT_(2)9"/>
      <sheetName val="CL_9"/>
      <sheetName val="KQ_(2)9"/>
      <sheetName val="Quang_Tri9"/>
      <sheetName val="Da_Nang9"/>
      <sheetName val="Quang_Nam9"/>
      <sheetName val="Quang_Ngai9"/>
      <sheetName val="TH_DH-QN9"/>
      <sheetName val="KP_HD9"/>
      <sheetName val="DB_HD9"/>
      <sheetName val="vat_tu9"/>
      <sheetName val="Thep_9"/>
      <sheetName val="Chi_tiet_Khoi_luong9"/>
      <sheetName val="TH_khoi_luong9"/>
      <sheetName val="Chiet_tinh_vat_lieu_9"/>
      <sheetName val="TH_KL_VL9"/>
      <sheetName val="AC_PC9"/>
      <sheetName val="TAI_TRONG9"/>
      <sheetName val="NOI_LUC9"/>
      <sheetName val="TINH_DUYET_THTT_CHINH9"/>
      <sheetName val="TDUYET_THTT_PHU9"/>
      <sheetName val="TINH_DAO_DONG_VA_DO_VONG9"/>
      <sheetName val="TINH_NEO9"/>
      <sheetName val="tong_hop_thanh_toan_thue9"/>
      <sheetName val="bang_ke_nop_thue9"/>
      <sheetName val="Tonh_hop_chi_phi9"/>
      <sheetName val="BK_chi_phi9"/>
      <sheetName val="KTra_DS_va_thue_GTGT9"/>
      <sheetName val="Kiãøm_tra_DS_thue_GTGT9"/>
      <sheetName val="XUAT(gia_von)9"/>
      <sheetName val="Xuat_(gia_ban)9"/>
      <sheetName val="Dchinh_TH_N-X-T9"/>
      <sheetName val="Tong_hop_N-X-T9"/>
      <sheetName val="thue_TH9"/>
      <sheetName val="tong_hop_20019"/>
      <sheetName val="qUYET_TOAN_THUE9"/>
      <sheetName val="BU_CTPH9"/>
      <sheetName val="BU_tran3+360_229"/>
      <sheetName val="Tran3+360_229"/>
      <sheetName val="BU_tran2+386_49"/>
      <sheetName val="Tran2+386_49"/>
      <sheetName val="DTcong_4-59"/>
      <sheetName val="Bu_1-29"/>
      <sheetName val="Bu_12-139"/>
      <sheetName val="DTcong_12-139"/>
      <sheetName val="DT_cong13-13+9"/>
      <sheetName val="BU-_nhanh9"/>
      <sheetName val="dtcong_nh1-29"/>
      <sheetName val="dtcong_nh0-19"/>
      <sheetName val="BU_11-129"/>
      <sheetName val="DTcong_11-129"/>
      <sheetName val="Pr-_CC9"/>
      <sheetName val="MD_3-49"/>
      <sheetName val="ND_3-49"/>
      <sheetName val="MD_1-29"/>
      <sheetName val="ND_1-29"/>
      <sheetName val="MD_0-19"/>
      <sheetName val="ND_0-19"/>
      <sheetName val="KL_tong9"/>
      <sheetName val="TH_(T1-6)9"/>
      <sheetName val="_NL9"/>
      <sheetName val="_NL_(2)9"/>
      <sheetName val="CDTHCT_(3)9"/>
      <sheetName val="thkl_(2)9"/>
      <sheetName val="long_tec9"/>
      <sheetName val="cd_viaK0-T69"/>
      <sheetName val="cdvia_T6-Tc249"/>
      <sheetName val="cdvia_Tc24-T469"/>
      <sheetName val="cd_btnL2k0+361-T199"/>
      <sheetName val="CT_xa9"/>
      <sheetName val="CDTHU_CHI_T19"/>
      <sheetName val="THUCHI_29"/>
      <sheetName val="THU_CHI39"/>
      <sheetName val="THU_CHI_49"/>
      <sheetName val="THU_CHI59"/>
      <sheetName val="THU_CHI_69"/>
      <sheetName val="TU_CHI_79"/>
      <sheetName val="THU_CHI99"/>
      <sheetName val="THU_CHI_89"/>
      <sheetName val="THU_CHI_109"/>
      <sheetName val="THU_CHI_119"/>
      <sheetName val="THU_CHI_129"/>
      <sheetName val="Xep_hang_2019"/>
      <sheetName val="toan_Cty9"/>
      <sheetName val="Cong_ty9"/>
      <sheetName val="XN_29"/>
      <sheetName val="XN_ong_CHi9"/>
      <sheetName val="N_XDCT&amp;_XKLD9"/>
      <sheetName val="CN_HCM9"/>
      <sheetName val="TT_XKLD(Nhan)9"/>
      <sheetName val="Ong_Hong9"/>
      <sheetName val="CN_hung_yen9"/>
      <sheetName val="Dong_nai9"/>
      <sheetName val="K249_K989"/>
      <sheetName val="K249_K98_(2)9"/>
      <sheetName val="K251_K989"/>
      <sheetName val="K251_SBase9"/>
      <sheetName val="K251_AC9"/>
      <sheetName val="K252_K989"/>
      <sheetName val="K252_SBase9"/>
      <sheetName val="K252_AC9"/>
      <sheetName val="K253_K989"/>
      <sheetName val="K253_Subbase9"/>
      <sheetName val="K253_Base_9"/>
      <sheetName val="K253_SBase9"/>
      <sheetName val="K253_AC9"/>
      <sheetName val="K255_SBase9"/>
      <sheetName val="K259_K989"/>
      <sheetName val="K259_Subbase9"/>
      <sheetName val="K259_Base_9"/>
      <sheetName val="K259_AC9"/>
      <sheetName val="K260_K989"/>
      <sheetName val="K260_Subbase9"/>
      <sheetName val="K260_Base9"/>
      <sheetName val="K260_AC9"/>
      <sheetName val="K261_K989"/>
      <sheetName val="K261_Base9"/>
      <sheetName val="K261_AC9"/>
      <sheetName val="KL_Tram_Cty9"/>
      <sheetName val="Gam_may_Cty9"/>
      <sheetName val="KL_tram_KH9"/>
      <sheetName val="Gam_may_KH9"/>
      <sheetName val="Cach_dien9"/>
      <sheetName val="Mang_tai9"/>
      <sheetName val="KL_DDK9"/>
      <sheetName val="Mang_tai_DDK9"/>
      <sheetName val="KL_DDK0,49"/>
      <sheetName val="TT_Ky_thuat9"/>
      <sheetName val="CT_moi9"/>
      <sheetName val="Tu_dien9"/>
      <sheetName val="May_cat9"/>
      <sheetName val="Dao_Cly9"/>
      <sheetName val="Dao_Ptai9"/>
      <sheetName val="Tu_RMU9"/>
      <sheetName val="C_set9"/>
      <sheetName val="Sco_Cap9"/>
      <sheetName val="Sco_TB9"/>
      <sheetName val="TN_tram9"/>
      <sheetName val="TN_C_set9"/>
      <sheetName val="TN_TD_DDay9"/>
      <sheetName val="Phan_chung9"/>
      <sheetName val="cong_Q29"/>
      <sheetName val="T_U_luong_Q19"/>
      <sheetName val="T_U_luong_Q29"/>
      <sheetName val="T_U_luong_Q39"/>
      <sheetName val="Quyet_toan9"/>
      <sheetName val="Thu_hoi9"/>
      <sheetName val="Lai_vay9"/>
      <sheetName val="Tien_vay9"/>
      <sheetName val="Cong_no9"/>
      <sheetName val="Cop_pha9"/>
      <sheetName val="Gia_DAN9"/>
      <sheetName val="Phu_luc_HD9"/>
      <sheetName val="Gia_du_thau9"/>
      <sheetName val="Ca_xe9"/>
      <sheetName val="Dc_Dau9"/>
      <sheetName val="_o_to_Hien_89"/>
      <sheetName val="_o_to_Hien99"/>
      <sheetName val="_o_to_Hien109"/>
      <sheetName val="_o_to_Hien119"/>
      <sheetName val="_o_to_Hien12)9"/>
      <sheetName val="_o_to_Hien110"/>
      <sheetName val="_o_to_Hien29"/>
      <sheetName val="_o_to_Hien39"/>
      <sheetName val="_o_to_Hien49"/>
      <sheetName val="_o_to_Hien59"/>
      <sheetName val="_o_to_Phong_89"/>
      <sheetName val="_o_to_Phong99"/>
      <sheetName val="_o_to_Phong109"/>
      <sheetName val="_o_to_Phong119"/>
      <sheetName val="_o_to_Phong12)9"/>
      <sheetName val="_o_to_Phong110"/>
      <sheetName val="_o_to_Phong29"/>
      <sheetName val="_o_to_Phong39"/>
      <sheetName val="_o_to_Phong49"/>
      <sheetName val="_o_to_Phong59"/>
      <sheetName val="_o_to_Dung_8_9"/>
      <sheetName val="_D_tt_dau89"/>
      <sheetName val="_o_to_Dung_99"/>
      <sheetName val="_D9_tt_dau9"/>
      <sheetName val="_D10_tt_dau9"/>
      <sheetName val="_o_to_Dung_109"/>
      <sheetName val="_o_to_Dung_119"/>
      <sheetName val="_o_to_Dung_12)9"/>
      <sheetName val="_o_to_Dung_110"/>
      <sheetName val="_o_to_Dung29"/>
      <sheetName val="_o_to_Dung39"/>
      <sheetName val="_o_to_Dung49"/>
      <sheetName val="_o_totrongT10-129"/>
      <sheetName val="_o_totrongT29"/>
      <sheetName val="_o_totrungT10-129"/>
      <sheetName val="_o_toMinhT10-12_9"/>
      <sheetName val="_o_toMinhT29"/>
      <sheetName val="_o_toTrieuT10-12__9"/>
      <sheetName val="Luong_8_SP9"/>
      <sheetName val="Luong_9_SP_9"/>
      <sheetName val="Luong_10_SP_9"/>
      <sheetName val="Luong_11_SP_9"/>
      <sheetName val="Luong_12_SP9"/>
      <sheetName val="Luong_1_SP19"/>
      <sheetName val="Luong_2_SP29"/>
      <sheetName val="Luong_3_SP39"/>
      <sheetName val="Luong_4_SP49"/>
      <sheetName val="Luong_4_SP59"/>
      <sheetName val="KL_VL9"/>
      <sheetName val="QT_9-69"/>
      <sheetName val="Thuong_luu_HB9"/>
      <sheetName val="QT_Ky_T9"/>
      <sheetName val="bc_vt_TON_BAI9"/>
      <sheetName val="QT_Duoc_(Hai)9"/>
      <sheetName val="sent_to9"/>
      <sheetName val="KLTong_hop9"/>
      <sheetName val="Lan_can9"/>
      <sheetName val="Ranh_doc_(2)9"/>
      <sheetName val="Ranh_doc9"/>
      <sheetName val="Coc_tieu9"/>
      <sheetName val="Bien_bao9"/>
      <sheetName val="Nan_tuyen9"/>
      <sheetName val="Lan_19"/>
      <sheetName val="Lan__29"/>
      <sheetName val="Lan_39"/>
      <sheetName val="Gia_tri9"/>
      <sheetName val="Lan_59"/>
      <sheetName val="Cong_hop9"/>
      <sheetName val="kldukien_(107)9"/>
      <sheetName val="qui1_(2)9"/>
      <sheetName val="cap_so_lan_29"/>
      <sheetName val="cap_so_BHXH9"/>
      <sheetName val="tru_tien9"/>
      <sheetName val="yt_q29"/>
      <sheetName val="c45_t39"/>
      <sheetName val="c45_t69"/>
      <sheetName val="BHYT_Q3_20039"/>
      <sheetName val="C45_t79"/>
      <sheetName val="C47-t07_20039"/>
      <sheetName val="C45_t89"/>
      <sheetName val="C47-t08_20039"/>
      <sheetName val="C45_t099"/>
      <sheetName val="C47-t09_20039"/>
      <sheetName val="C47_T129"/>
      <sheetName val="BHYT_Q4-20039"/>
      <sheetName val="C45_T109"/>
      <sheetName val="binh_do9"/>
      <sheetName val="cot_lieu9"/>
      <sheetName val="van_khuon9"/>
      <sheetName val="CT_BT9"/>
      <sheetName val="lay_mau9"/>
      <sheetName val="mat_ngoai_goi9"/>
      <sheetName val="coc_tram-bt9"/>
      <sheetName val="cong_bien_t1016"/>
      <sheetName val="luong_t9_16"/>
      <sheetName val="bb_t916"/>
      <sheetName val="KL_XL200016"/>
      <sheetName val="Chiet_tinh16"/>
      <sheetName val="Van_chuyen16"/>
      <sheetName val="THKP_(2)16"/>
      <sheetName val="T_Bi16"/>
      <sheetName val="Thiet_ke16"/>
      <sheetName val="K_luong16"/>
      <sheetName val="TT_L216"/>
      <sheetName val="TT_L116"/>
      <sheetName val="Thue_Ngoai16"/>
      <sheetName val="Dong_Dau16"/>
      <sheetName val="Dong_Dau_(2)16"/>
      <sheetName val="Sau_dong16"/>
      <sheetName val="Ma_xa16"/>
      <sheetName val="My_dinh16"/>
      <sheetName val="Tong_cong16"/>
      <sheetName val="Chi_tiet_-_Dv_lap16"/>
      <sheetName val="TH_KHTC16"/>
      <sheetName val="Gia_VL16"/>
      <sheetName val="Bang_gia_ca_may16"/>
      <sheetName val="Bang_luong_CB16"/>
      <sheetName val="Bang_P_tich_CT16"/>
      <sheetName val="D_toan_chi_tiet16"/>
      <sheetName val="Bang_TH_Dtoan16"/>
      <sheetName val="LUAN_CHUYEN16"/>
      <sheetName val="KE_QUY16"/>
      <sheetName val="LUONGGIAN_TIEP16"/>
      <sheetName val="VAY_VON16"/>
      <sheetName val="O_THAO16"/>
      <sheetName val="Q_TRUNG16"/>
      <sheetName val="Y_THANH16"/>
      <sheetName val="Sheet2_(2)16"/>
      <sheetName val="KH_2003_(moi_max)16"/>
      <sheetName val="Interim_payment16"/>
      <sheetName val="Bid_Sum16"/>
      <sheetName val="Item_B16"/>
      <sheetName val="Dg_A16"/>
      <sheetName val="Dg_B&amp;C16"/>
      <sheetName val="Material_at_site16"/>
      <sheetName val="Bang_VL16"/>
      <sheetName val="VL(No_V-c)16"/>
      <sheetName val="He_so16"/>
      <sheetName val="PL_Vua16"/>
      <sheetName val="Chitieu-dam_cac_loai16"/>
      <sheetName val="DG_Dam16"/>
      <sheetName val="DG_chung16"/>
      <sheetName val="VL-dac_chung16"/>
      <sheetName val="CT_1md_&amp;_dau_cong16"/>
      <sheetName val="Tong_hop16"/>
      <sheetName val="CT_cong16"/>
      <sheetName val="dg_cong16"/>
      <sheetName val="CDSL_(2)16"/>
      <sheetName val="__16"/>
      <sheetName val="san_vuon16"/>
      <sheetName val="khu_phu_tro16"/>
      <sheetName val="Thuyet_minh16"/>
      <sheetName val="be_tong16"/>
      <sheetName val="Tong_hop_thep16"/>
      <sheetName val="phan_tich_DG16"/>
      <sheetName val="gia_vat_lieu16"/>
      <sheetName val="gia_xe_may16"/>
      <sheetName val="gia_nhan_cong16"/>
      <sheetName val="BCC_(2)16"/>
      <sheetName val="Bao_cao16"/>
      <sheetName val="Bao_cao_216"/>
      <sheetName val="Khoi_luong16"/>
      <sheetName val="Khoi_luong_mat16"/>
      <sheetName val="Bang_ke16"/>
      <sheetName val="T_HopKL16"/>
      <sheetName val="S_Luong16"/>
      <sheetName val="D_Dap16"/>
      <sheetName val="Q_Toan16"/>
      <sheetName val="Phan_tich_chi_phi16"/>
      <sheetName val="Chi_phi_nen_theo_BVTC16"/>
      <sheetName val="nhan_cong_phu16"/>
      <sheetName val="nhan_cong_Hung16"/>
      <sheetName val="Nhan_cong16"/>
      <sheetName val="Khoi_luong_nen_theo_BVTC16"/>
      <sheetName val="cap_cho_cac_DT16"/>
      <sheetName val="Ung_-_hoan16"/>
      <sheetName val="CP_may16"/>
      <sheetName val="Phu_luc16"/>
      <sheetName val="Gia_trÞ16"/>
      <sheetName val="DS_them_luong_qui_4-200216"/>
      <sheetName val="Phuc_loi_2-9-0216"/>
      <sheetName val="Thuong_nhan_dip_21-12-0216"/>
      <sheetName val="Thuong_dip_nhan_danh_hieu_AHL16"/>
      <sheetName val="Thang_luong_thu_13_nam_200216"/>
      <sheetName val="Luong_SX#_dip_Tet_Qui_Mui(don16"/>
      <sheetName val="CT_Duong16"/>
      <sheetName val="D_gia16"/>
      <sheetName val="T_hop16"/>
      <sheetName val="CtP_tro16"/>
      <sheetName val="Nha_moi16"/>
      <sheetName val="TT-T_Tron_So_216"/>
      <sheetName val="Ct_Dam_16"/>
      <sheetName val="Ct_Duoi16"/>
      <sheetName val="Ct_Tren16"/>
      <sheetName val="D_giaMay16"/>
      <sheetName val="26+180-400_216"/>
      <sheetName val="26+180_Sub116"/>
      <sheetName val="26+180_Sub416"/>
      <sheetName val="26+180-400_5(k95)16"/>
      <sheetName val="26+400-620_3(k95)16"/>
      <sheetName val="26+400-640_1(k95)16"/>
      <sheetName val="26+960-27+150_916"/>
      <sheetName val="26+960-27+150_1016"/>
      <sheetName val="26+960-27+150_1116"/>
      <sheetName val="26+960-27+150_1216"/>
      <sheetName val="26+960-27+150_5(k95)16"/>
      <sheetName val="26+960-27+150_4(k95)16"/>
      <sheetName val="26+960-27+150_1(k95)16"/>
      <sheetName val="27+500-700_5(k95)16"/>
      <sheetName val="27+500-700_4(k95)16"/>
      <sheetName val="27+500-700_3(k95)16"/>
      <sheetName val="27+500-700_1(k95)16"/>
      <sheetName val="27+740-920_3(k95)16"/>
      <sheetName val="27+740-920_2116"/>
      <sheetName val="27+920-28+040_6,716"/>
      <sheetName val="27+920-28+040_1016"/>
      <sheetName val="27+920-28+160_Su316"/>
      <sheetName val="28+160-28+420_5K9516"/>
      <sheetName val="28+430-657_716"/>
      <sheetName val="Km28+430-657_816"/>
      <sheetName val="28+430-657_916"/>
      <sheetName val="28+430-667_1016"/>
      <sheetName val="28+430-657_1116"/>
      <sheetName val="28+430-657_4k9516"/>
      <sheetName val="28+500-657_1816"/>
      <sheetName val="28+520-657_1916"/>
      <sheetName val="C_TIEU16"/>
      <sheetName val="T_Luong16"/>
      <sheetName val="T_HAO16"/>
      <sheetName val="DT_TUYEN16"/>
      <sheetName val="DT_GIA16"/>
      <sheetName val="KHDT_(2)16"/>
      <sheetName val="CL_16"/>
      <sheetName val="KQ_(2)16"/>
      <sheetName val="Quang_Tri16"/>
      <sheetName val="Da_Nang16"/>
      <sheetName val="Quang_Nam16"/>
      <sheetName val="Quang_Ngai16"/>
      <sheetName val="TH_DH-QN16"/>
      <sheetName val="KP_HD16"/>
      <sheetName val="DB_HD16"/>
      <sheetName val="vat_tu16"/>
      <sheetName val="Thep_16"/>
      <sheetName val="Chi_tiet_Khoi_luong16"/>
      <sheetName val="TH_khoi_luong16"/>
      <sheetName val="Chiet_tinh_vat_lieu_16"/>
      <sheetName val="TH_KL_VL16"/>
      <sheetName val="AC_PC16"/>
      <sheetName val="TAI_TRONG16"/>
      <sheetName val="NOI_LUC16"/>
      <sheetName val="TINH_DUYET_THTT_CHINH16"/>
      <sheetName val="TDUYET_THTT_PHU16"/>
      <sheetName val="TINH_DAO_DONG_VA_DO_VONG16"/>
      <sheetName val="TINH_NEO16"/>
      <sheetName val="tong_hop_thanh_toan_thue16"/>
      <sheetName val="bang_ke_nop_thue16"/>
      <sheetName val="Tonh_hop_chi_phi16"/>
      <sheetName val="BK_chi_phi16"/>
      <sheetName val="KTra_DS_va_thue_GTGT16"/>
      <sheetName val="Kiãøm_tra_DS_thue_GTGT16"/>
      <sheetName val="XUAT(gia_von)16"/>
      <sheetName val="Xuat_(gia_ban)16"/>
      <sheetName val="Dchinh_TH_N-X-T16"/>
      <sheetName val="Tong_hop_N-X-T16"/>
      <sheetName val="thue_TH16"/>
      <sheetName val="tong_hop_200116"/>
      <sheetName val="qUYET_TOAN_THUE16"/>
      <sheetName val="BU_CTPH16"/>
      <sheetName val="BU_tran3+360_2216"/>
      <sheetName val="Tran3+360_2216"/>
      <sheetName val="BU_tran2+386_416"/>
      <sheetName val="Tran2+386_416"/>
      <sheetName val="DTcong_4-516"/>
      <sheetName val="Bu_1-216"/>
      <sheetName val="Bu_12-1316"/>
      <sheetName val="DTcong_12-1316"/>
      <sheetName val="DT_cong13-13+16"/>
      <sheetName val="BU-_nhanh16"/>
      <sheetName val="dtcong_nh1-216"/>
      <sheetName val="dtcong_nh0-116"/>
      <sheetName val="BU_11-1216"/>
      <sheetName val="DTcong_11-1216"/>
      <sheetName val="Pr-_CC16"/>
      <sheetName val="MD_3-416"/>
      <sheetName val="ND_3-416"/>
      <sheetName val="MD_1-216"/>
      <sheetName val="ND_1-216"/>
      <sheetName val="MD_0-116"/>
      <sheetName val="ND_0-116"/>
      <sheetName val="KL_tong16"/>
      <sheetName val="TH_(T1-6)16"/>
      <sheetName val="_NL16"/>
      <sheetName val="_NL_(2)16"/>
      <sheetName val="CDTHCT_(3)16"/>
      <sheetName val="thkl_(2)16"/>
      <sheetName val="long_tec16"/>
      <sheetName val="cd_viaK0-T616"/>
      <sheetName val="cdvia_T6-Tc2416"/>
      <sheetName val="cdvia_Tc24-T4616"/>
      <sheetName val="cd_btnL2k0+361-T1916"/>
      <sheetName val="CT_xa16"/>
      <sheetName val="CDTHU_CHI_T116"/>
      <sheetName val="THUCHI_216"/>
      <sheetName val="THU_CHI316"/>
      <sheetName val="THU_CHI_416"/>
      <sheetName val="THU_CHI516"/>
      <sheetName val="THU_CHI_616"/>
      <sheetName val="TU_CHI_716"/>
      <sheetName val="THU_CHI916"/>
      <sheetName val="THU_CHI_816"/>
      <sheetName val="THU_CHI_1016"/>
      <sheetName val="THU_CHI_1116"/>
      <sheetName val="THU_CHI_1216"/>
      <sheetName val="Xep_hang_20116"/>
      <sheetName val="toan_Cty16"/>
      <sheetName val="Cong_ty16"/>
      <sheetName val="XN_216"/>
      <sheetName val="XN_ong_CHi16"/>
      <sheetName val="N_XDCT&amp;_XKLD16"/>
      <sheetName val="CN_HCM16"/>
      <sheetName val="TT_XKLD(Nhan)16"/>
      <sheetName val="Ong_Hong16"/>
      <sheetName val="CN_hung_yen16"/>
      <sheetName val="Dong_nai16"/>
      <sheetName val="K249_K9816"/>
      <sheetName val="K249_K98_(2)16"/>
      <sheetName val="K251_K9816"/>
      <sheetName val="K251_SBase16"/>
      <sheetName val="K251_AC16"/>
      <sheetName val="K252_K9816"/>
      <sheetName val="K252_SBase16"/>
      <sheetName val="K252_AC16"/>
      <sheetName val="K253_K9816"/>
      <sheetName val="K253_Subbase16"/>
      <sheetName val="K253_Base_16"/>
      <sheetName val="K253_SBase16"/>
      <sheetName val="K253_AC16"/>
      <sheetName val="K255_SBase16"/>
      <sheetName val="K259_K9816"/>
      <sheetName val="K259_Subbase16"/>
      <sheetName val="K259_Base_16"/>
      <sheetName val="K259_AC16"/>
      <sheetName val="K260_K9816"/>
      <sheetName val="K260_Subbase16"/>
      <sheetName val="K260_Base16"/>
      <sheetName val="K260_AC16"/>
      <sheetName val="K261_K9816"/>
      <sheetName val="K261_Base16"/>
      <sheetName val="K261_AC16"/>
      <sheetName val="KL_Tram_Cty16"/>
      <sheetName val="Gam_may_Cty16"/>
      <sheetName val="KL_tram_KH16"/>
      <sheetName val="Gam_may_KH16"/>
      <sheetName val="Cach_dien16"/>
      <sheetName val="Mang_tai16"/>
      <sheetName val="KL_DDK16"/>
      <sheetName val="Mang_tai_DDK16"/>
      <sheetName val="KL_DDK0,416"/>
      <sheetName val="TT_Ky_thuat16"/>
      <sheetName val="CT_moi16"/>
      <sheetName val="Tu_dien16"/>
      <sheetName val="May_cat16"/>
      <sheetName val="Dao_Cly16"/>
      <sheetName val="Dao_Ptai16"/>
      <sheetName val="Tu_RMU16"/>
      <sheetName val="C_set16"/>
      <sheetName val="Sco_Cap16"/>
      <sheetName val="Sco_TB16"/>
      <sheetName val="TN_tram16"/>
      <sheetName val="TN_C_set16"/>
      <sheetName val="TN_TD_DDay16"/>
      <sheetName val="Phan_chung16"/>
      <sheetName val="cong_Q216"/>
      <sheetName val="T_U_luong_Q116"/>
      <sheetName val="T_U_luong_Q216"/>
      <sheetName val="T_U_luong_Q316"/>
      <sheetName val="Quyet_toan16"/>
      <sheetName val="Thu_hoi16"/>
      <sheetName val="Lai_vay16"/>
      <sheetName val="Tien_vay16"/>
      <sheetName val="Cong_no16"/>
      <sheetName val="Cop_pha16"/>
      <sheetName val="Gia_DAN16"/>
      <sheetName val="Phu_luc_HD16"/>
      <sheetName val="Gia_du_thau16"/>
      <sheetName val="Ca_xe16"/>
      <sheetName val="Dc_Dau16"/>
      <sheetName val="_o_to_Hien_816"/>
      <sheetName val="_o_to_Hien916"/>
      <sheetName val="_o_to_Hien1016"/>
      <sheetName val="_o_to_Hien1116"/>
      <sheetName val="_o_to_Hien12)16"/>
      <sheetName val="_o_to_Hien126"/>
      <sheetName val="_o_to_Hien216"/>
      <sheetName val="_o_to_Hien316"/>
      <sheetName val="_o_to_Hien416"/>
      <sheetName val="_o_to_Hien516"/>
      <sheetName val="_o_to_Phong_816"/>
      <sheetName val="_o_to_Phong916"/>
      <sheetName val="_o_to_Phong1016"/>
      <sheetName val="_o_to_Phong1116"/>
      <sheetName val="_o_to_Phong12)16"/>
      <sheetName val="_o_to_Phong126"/>
      <sheetName val="_o_to_Phong216"/>
      <sheetName val="_o_to_Phong316"/>
      <sheetName val="_o_to_Phong416"/>
      <sheetName val="_o_to_Phong516"/>
      <sheetName val="_o_to_Dung_8_16"/>
      <sheetName val="_D_tt_dau816"/>
      <sheetName val="_o_to_Dung_916"/>
      <sheetName val="_D9_tt_dau16"/>
      <sheetName val="_D10_tt_dau16"/>
      <sheetName val="_o_to_Dung_1016"/>
      <sheetName val="_o_to_Dung_1116"/>
      <sheetName val="_o_to_Dung_12)16"/>
      <sheetName val="_o_to_Dung_126"/>
      <sheetName val="_o_to_Dung216"/>
      <sheetName val="_o_to_Dung316"/>
      <sheetName val="_o_to_Dung416"/>
      <sheetName val="_o_totrongT10-1216"/>
      <sheetName val="_o_totrongT216"/>
      <sheetName val="_o_totrungT10-1216"/>
      <sheetName val="_o_toMinhT10-12_16"/>
      <sheetName val="_o_toMinhT216"/>
      <sheetName val="_o_toTrieuT10-12__16"/>
      <sheetName val="Luong_8_SP16"/>
      <sheetName val="Luong_9_SP_16"/>
      <sheetName val="Luong_10_SP_16"/>
      <sheetName val="Luong_11_SP_16"/>
      <sheetName val="Luong_12_SP16"/>
      <sheetName val="Luong_1_SP116"/>
      <sheetName val="Luong_2_SP216"/>
      <sheetName val="Luong_3_SP316"/>
      <sheetName val="Luong_4_SP416"/>
      <sheetName val="Luong_4_SP516"/>
      <sheetName val="KL_VL16"/>
      <sheetName val="QT_9-616"/>
      <sheetName val="Thuong_luu_HB16"/>
      <sheetName val="QT_Ky_T16"/>
      <sheetName val="bc_vt_TON_BAI16"/>
      <sheetName val="QT_Duoc_(Hai)16"/>
      <sheetName val="sent_to16"/>
      <sheetName val="KLTong_hop16"/>
      <sheetName val="Lan_can16"/>
      <sheetName val="Ranh_doc_(2)16"/>
      <sheetName val="Ranh_doc16"/>
      <sheetName val="Coc_tieu16"/>
      <sheetName val="Bien_bao16"/>
      <sheetName val="Nan_tuyen16"/>
      <sheetName val="Lan_116"/>
      <sheetName val="Lan__216"/>
      <sheetName val="Lan_316"/>
      <sheetName val="Gia_tri16"/>
      <sheetName val="Lan_516"/>
      <sheetName val="Cong_hop16"/>
      <sheetName val="kldukien_(107)16"/>
      <sheetName val="qui1_(2)16"/>
      <sheetName val="cap_so_lan_216"/>
      <sheetName val="cap_so_BHXH16"/>
      <sheetName val="tru_tien16"/>
      <sheetName val="yt_q216"/>
      <sheetName val="c45_t316"/>
      <sheetName val="c45_t616"/>
      <sheetName val="BHYT_Q3_200316"/>
      <sheetName val="C45_t716"/>
      <sheetName val="C47-t07_200316"/>
      <sheetName val="C45_t816"/>
      <sheetName val="C47-t08_200316"/>
      <sheetName val="C45_t0916"/>
      <sheetName val="C47-t09_200316"/>
      <sheetName val="C47_T1216"/>
      <sheetName val="BHYT_Q4-200316"/>
      <sheetName val="C45_T1016"/>
      <sheetName val="binh_do16"/>
      <sheetName val="cot_lieu16"/>
      <sheetName val="van_khuon16"/>
      <sheetName val="CT_BT16"/>
      <sheetName val="lay_mau16"/>
      <sheetName val="mat_ngoai_goi16"/>
      <sheetName val="coc_tram-bt16"/>
      <sheetName val="cong_bien_t1014"/>
      <sheetName val="luong_t9_14"/>
      <sheetName val="bb_t914"/>
      <sheetName val="KL_XL200014"/>
      <sheetName val="Chiet_tinh14"/>
      <sheetName val="Van_chuyen14"/>
      <sheetName val="THKP_(2)14"/>
      <sheetName val="T_Bi14"/>
      <sheetName val="Thiet_ke14"/>
      <sheetName val="K_luong14"/>
      <sheetName val="TT_L214"/>
      <sheetName val="TT_L114"/>
      <sheetName val="Thue_Ngoai14"/>
      <sheetName val="Dong_Dau14"/>
      <sheetName val="Dong_Dau_(2)14"/>
      <sheetName val="Sau_dong14"/>
      <sheetName val="Ma_xa14"/>
      <sheetName val="My_dinh14"/>
      <sheetName val="Tong_cong14"/>
      <sheetName val="Chi_tiet_-_Dv_lap14"/>
      <sheetName val="TH_KHTC14"/>
      <sheetName val="Gia_VL14"/>
      <sheetName val="Bang_gia_ca_may14"/>
      <sheetName val="Bang_luong_CB14"/>
      <sheetName val="Bang_P_tich_CT14"/>
      <sheetName val="D_toan_chi_tiet14"/>
      <sheetName val="Bang_TH_Dtoan14"/>
      <sheetName val="LUAN_CHUYEN14"/>
      <sheetName val="KE_QUY14"/>
      <sheetName val="LUONGGIAN_TIEP14"/>
      <sheetName val="VAY_VON14"/>
      <sheetName val="O_THAO14"/>
      <sheetName val="Q_TRUNG14"/>
      <sheetName val="Y_THANH14"/>
      <sheetName val="Sheet2_(2)14"/>
      <sheetName val="KH_2003_(moi_max)14"/>
      <sheetName val="Interim_payment14"/>
      <sheetName val="Bid_Sum14"/>
      <sheetName val="Item_B14"/>
      <sheetName val="Dg_A14"/>
      <sheetName val="Dg_B&amp;C14"/>
      <sheetName val="Material_at_site14"/>
      <sheetName val="Bang_VL14"/>
      <sheetName val="VL(No_V-c)14"/>
      <sheetName val="He_so14"/>
      <sheetName val="PL_Vua14"/>
      <sheetName val="Chitieu-dam_cac_loai14"/>
      <sheetName val="DG_Dam14"/>
      <sheetName val="DG_chung14"/>
      <sheetName val="VL-dac_chung14"/>
      <sheetName val="CT_1md_&amp;_dau_cong14"/>
      <sheetName val="Tong_hop14"/>
      <sheetName val="CT_cong14"/>
      <sheetName val="dg_cong14"/>
      <sheetName val="CDSL_(2)14"/>
      <sheetName val="__14"/>
      <sheetName val="san_vuon14"/>
      <sheetName val="khu_phu_tro14"/>
      <sheetName val="Thuyet_minh14"/>
      <sheetName val="be_tong14"/>
      <sheetName val="Tong_hop_thep14"/>
      <sheetName val="phan_tich_DG14"/>
      <sheetName val="gia_vat_lieu14"/>
      <sheetName val="gia_xe_may14"/>
      <sheetName val="gia_nhan_cong14"/>
      <sheetName val="BCC_(2)14"/>
      <sheetName val="Bao_cao14"/>
      <sheetName val="Bao_cao_214"/>
      <sheetName val="Khoi_luong14"/>
      <sheetName val="Khoi_luong_mat14"/>
      <sheetName val="Bang_ke14"/>
      <sheetName val="T_HopKL14"/>
      <sheetName val="S_Luong14"/>
      <sheetName val="D_Dap14"/>
      <sheetName val="Q_Toan14"/>
      <sheetName val="Phan_tich_chi_phi14"/>
      <sheetName val="Chi_phi_nen_theo_BVTC14"/>
      <sheetName val="nhan_cong_phu14"/>
      <sheetName val="nhan_cong_Hung14"/>
      <sheetName val="Nhan_cong14"/>
      <sheetName val="Khoi_luong_nen_theo_BVTC14"/>
      <sheetName val="cap_cho_cac_DT14"/>
      <sheetName val="Ung_-_hoan14"/>
      <sheetName val="CP_may14"/>
      <sheetName val="Phu_luc14"/>
      <sheetName val="Gia_trÞ14"/>
      <sheetName val="DS_them_luong_qui_4-200214"/>
      <sheetName val="Phuc_loi_2-9-0214"/>
      <sheetName val="Thuong_nhan_dip_21-12-0214"/>
      <sheetName val="Thuong_dip_nhan_danh_hieu_AHL14"/>
      <sheetName val="Thang_luong_thu_13_nam_200214"/>
      <sheetName val="Luong_SX#_dip_Tet_Qui_Mui(don14"/>
      <sheetName val="CT_Duong14"/>
      <sheetName val="D_gia14"/>
      <sheetName val="T_hop14"/>
      <sheetName val="CtP_tro14"/>
      <sheetName val="Nha_moi14"/>
      <sheetName val="TT-T_Tron_So_214"/>
      <sheetName val="Ct_Dam_14"/>
      <sheetName val="Ct_Duoi14"/>
      <sheetName val="Ct_Tren14"/>
      <sheetName val="D_giaMay14"/>
      <sheetName val="26+180-400_214"/>
      <sheetName val="26+180_Sub114"/>
      <sheetName val="26+180_Sub414"/>
      <sheetName val="26+180-400_5(k95)14"/>
      <sheetName val="26+400-620_3(k95)14"/>
      <sheetName val="26+400-640_1(k95)14"/>
      <sheetName val="26+960-27+150_914"/>
      <sheetName val="26+960-27+150_1014"/>
      <sheetName val="26+960-27+150_1114"/>
      <sheetName val="26+960-27+150_1214"/>
      <sheetName val="26+960-27+150_5(k95)14"/>
      <sheetName val="26+960-27+150_4(k95)14"/>
      <sheetName val="26+960-27+150_1(k95)14"/>
      <sheetName val="27+500-700_5(k95)14"/>
      <sheetName val="27+500-700_4(k95)14"/>
      <sheetName val="27+500-700_3(k95)14"/>
      <sheetName val="27+500-700_1(k95)14"/>
      <sheetName val="27+740-920_3(k95)14"/>
      <sheetName val="27+740-920_2114"/>
      <sheetName val="27+920-28+040_6,714"/>
      <sheetName val="27+920-28+040_1014"/>
      <sheetName val="27+920-28+160_Su314"/>
      <sheetName val="28+160-28+420_5K9514"/>
      <sheetName val="28+430-657_714"/>
      <sheetName val="Km28+430-657_814"/>
      <sheetName val="28+430-657_914"/>
      <sheetName val="28+430-667_1014"/>
      <sheetName val="28+430-657_1114"/>
      <sheetName val="28+430-657_4k9514"/>
      <sheetName val="28+500-657_1814"/>
      <sheetName val="28+520-657_1914"/>
      <sheetName val="C_TIEU14"/>
      <sheetName val="T_Luong14"/>
      <sheetName val="T_HAO14"/>
      <sheetName val="DT_TUYEN14"/>
      <sheetName val="DT_GIA14"/>
      <sheetName val="KHDT_(2)14"/>
      <sheetName val="CL_14"/>
      <sheetName val="KQ_(2)14"/>
      <sheetName val="Quang_Tri14"/>
      <sheetName val="Da_Nang14"/>
      <sheetName val="Quang_Nam14"/>
      <sheetName val="Quang_Ngai14"/>
      <sheetName val="TH_DH-QN14"/>
      <sheetName val="KP_HD14"/>
      <sheetName val="DB_HD14"/>
      <sheetName val="vat_tu14"/>
      <sheetName val="Thep_14"/>
      <sheetName val="Chi_tiet_Khoi_luong14"/>
      <sheetName val="TH_khoi_luong14"/>
      <sheetName val="Chiet_tinh_vat_lieu_14"/>
      <sheetName val="TH_KL_VL14"/>
      <sheetName val="AC_PC14"/>
      <sheetName val="TAI_TRONG14"/>
      <sheetName val="NOI_LUC14"/>
      <sheetName val="TINH_DUYET_THTT_CHINH14"/>
      <sheetName val="TDUYET_THTT_PHU14"/>
      <sheetName val="TINH_DAO_DONG_VA_DO_VONG14"/>
      <sheetName val="TINH_NEO14"/>
      <sheetName val="tong_hop_thanh_toan_thue14"/>
      <sheetName val="bang_ke_nop_thue14"/>
      <sheetName val="Tonh_hop_chi_phi14"/>
      <sheetName val="BK_chi_phi14"/>
      <sheetName val="KTra_DS_va_thue_GTGT14"/>
      <sheetName val="Kiãøm_tra_DS_thue_GTGT14"/>
      <sheetName val="XUAT(gia_von)14"/>
      <sheetName val="Xuat_(gia_ban)14"/>
      <sheetName val="Dchinh_TH_N-X-T14"/>
      <sheetName val="Tong_hop_N-X-T14"/>
      <sheetName val="thue_TH14"/>
      <sheetName val="tong_hop_200114"/>
      <sheetName val="qUYET_TOAN_THUE14"/>
      <sheetName val="BU_CTPH14"/>
      <sheetName val="BU_tran3+360_2214"/>
      <sheetName val="Tran3+360_2214"/>
      <sheetName val="BU_tran2+386_414"/>
      <sheetName val="Tran2+386_414"/>
      <sheetName val="DTcong_4-514"/>
      <sheetName val="Bu_1-214"/>
      <sheetName val="Bu_12-1314"/>
      <sheetName val="DTcong_12-1314"/>
      <sheetName val="DT_cong13-13+14"/>
      <sheetName val="BU-_nhanh14"/>
      <sheetName val="dtcong_nh1-214"/>
      <sheetName val="dtcong_nh0-114"/>
      <sheetName val="BU_11-1214"/>
      <sheetName val="DTcong_11-1214"/>
      <sheetName val="Pr-_CC14"/>
      <sheetName val="MD_3-414"/>
      <sheetName val="ND_3-414"/>
      <sheetName val="MD_1-214"/>
      <sheetName val="ND_1-214"/>
      <sheetName val="MD_0-114"/>
      <sheetName val="ND_0-114"/>
      <sheetName val="KL_tong14"/>
      <sheetName val="TH_(T1-6)14"/>
      <sheetName val="_NL14"/>
      <sheetName val="_NL_(2)14"/>
      <sheetName val="CDTHCT_(3)14"/>
      <sheetName val="thkl_(2)14"/>
      <sheetName val="long_tec14"/>
      <sheetName val="cd_viaK0-T614"/>
      <sheetName val="cdvia_T6-Tc2414"/>
      <sheetName val="cdvia_Tc24-T4614"/>
      <sheetName val="cd_btnL2k0+361-T1914"/>
      <sheetName val="CT_xa14"/>
      <sheetName val="CDTHU_CHI_T114"/>
      <sheetName val="THUCHI_214"/>
      <sheetName val="THU_CHI314"/>
      <sheetName val="THU_CHI_414"/>
      <sheetName val="THU_CHI514"/>
      <sheetName val="THU_CHI_614"/>
      <sheetName val="TU_CHI_714"/>
      <sheetName val="THU_CHI914"/>
      <sheetName val="THU_CHI_814"/>
      <sheetName val="THU_CHI_1014"/>
      <sheetName val="THU_CHI_1114"/>
      <sheetName val="THU_CHI_1214"/>
      <sheetName val="Xep_hang_20114"/>
      <sheetName val="toan_Cty14"/>
      <sheetName val="Cong_ty14"/>
      <sheetName val="XN_214"/>
      <sheetName val="XN_ong_CHi14"/>
      <sheetName val="N_XDCT&amp;_XKLD14"/>
      <sheetName val="CN_HCM14"/>
      <sheetName val="TT_XKLD(Nhan)14"/>
      <sheetName val="Ong_Hong14"/>
      <sheetName val="CN_hung_yen14"/>
      <sheetName val="Dong_nai14"/>
      <sheetName val="K249_K9814"/>
      <sheetName val="K249_K98_(2)14"/>
      <sheetName val="K251_K9814"/>
      <sheetName val="K251_SBase14"/>
      <sheetName val="K251_AC14"/>
      <sheetName val="K252_K9814"/>
      <sheetName val="K252_SBase14"/>
      <sheetName val="K252_AC14"/>
      <sheetName val="K253_K9814"/>
      <sheetName val="K253_Subbase14"/>
      <sheetName val="K253_Base_14"/>
      <sheetName val="K253_SBase14"/>
      <sheetName val="K253_AC14"/>
      <sheetName val="K255_SBase14"/>
      <sheetName val="K259_K9814"/>
      <sheetName val="K259_Subbase14"/>
      <sheetName val="K259_Base_14"/>
      <sheetName val="K259_AC14"/>
      <sheetName val="K260_K9814"/>
      <sheetName val="K260_Subbase14"/>
      <sheetName val="K260_Base14"/>
      <sheetName val="K260_AC14"/>
      <sheetName val="K261_K9814"/>
      <sheetName val="K261_Base14"/>
      <sheetName val="K261_AC14"/>
      <sheetName val="KL_Tram_Cty14"/>
      <sheetName val="Gam_may_Cty14"/>
      <sheetName val="KL_tram_KH14"/>
      <sheetName val="Gam_may_KH14"/>
      <sheetName val="Cach_dien14"/>
      <sheetName val="Mang_tai14"/>
      <sheetName val="KL_DDK14"/>
      <sheetName val="Mang_tai_DDK14"/>
      <sheetName val="KL_DDK0,414"/>
      <sheetName val="TT_Ky_thuat14"/>
      <sheetName val="CT_moi14"/>
      <sheetName val="Tu_dien14"/>
      <sheetName val="May_cat14"/>
      <sheetName val="Dao_Cly14"/>
      <sheetName val="Dao_Ptai14"/>
      <sheetName val="Tu_RMU14"/>
      <sheetName val="C_set14"/>
      <sheetName val="Sco_Cap14"/>
      <sheetName val="Sco_TB14"/>
      <sheetName val="TN_tram14"/>
      <sheetName val="TN_C_set14"/>
      <sheetName val="TN_TD_DDay14"/>
      <sheetName val="Phan_chung14"/>
      <sheetName val="cong_Q214"/>
      <sheetName val="T_U_luong_Q114"/>
      <sheetName val="T_U_luong_Q214"/>
      <sheetName val="T_U_luong_Q314"/>
      <sheetName val="Quyet_toan14"/>
      <sheetName val="Thu_hoi14"/>
      <sheetName val="Lai_vay14"/>
      <sheetName val="Tien_vay14"/>
      <sheetName val="Cong_no14"/>
      <sheetName val="Cop_pha14"/>
      <sheetName val="Gia_DAN14"/>
      <sheetName val="Phu_luc_HD14"/>
      <sheetName val="Gia_du_thau14"/>
      <sheetName val="Ca_xe14"/>
      <sheetName val="Dc_Dau14"/>
      <sheetName val="_o_to_Hien_814"/>
      <sheetName val="_o_to_Hien914"/>
      <sheetName val="_o_to_Hien1014"/>
      <sheetName val="_o_to_Hien1114"/>
      <sheetName val="_o_to_Hien12)14"/>
      <sheetName val="_o_to_Hien124"/>
      <sheetName val="_o_to_Hien214"/>
      <sheetName val="_o_to_Hien314"/>
      <sheetName val="_o_to_Hien414"/>
      <sheetName val="_o_to_Hien514"/>
      <sheetName val="_o_to_Phong_814"/>
      <sheetName val="_o_to_Phong914"/>
      <sheetName val="_o_to_Phong1014"/>
      <sheetName val="_o_to_Phong1114"/>
      <sheetName val="_o_to_Phong12)14"/>
      <sheetName val="_o_to_Phong124"/>
      <sheetName val="_o_to_Phong214"/>
      <sheetName val="_o_to_Phong314"/>
      <sheetName val="_o_to_Phong414"/>
      <sheetName val="_o_to_Phong514"/>
      <sheetName val="_o_to_Dung_8_14"/>
      <sheetName val="_D_tt_dau814"/>
      <sheetName val="_o_to_Dung_914"/>
      <sheetName val="_D9_tt_dau14"/>
      <sheetName val="_D10_tt_dau14"/>
      <sheetName val="_o_to_Dung_1014"/>
      <sheetName val="_o_to_Dung_1114"/>
      <sheetName val="_o_to_Dung_12)14"/>
      <sheetName val="_o_to_Dung_124"/>
      <sheetName val="_o_to_Dung214"/>
      <sheetName val="_o_to_Dung314"/>
      <sheetName val="_o_to_Dung414"/>
      <sheetName val="_o_totrongT10-1214"/>
      <sheetName val="_o_totrongT214"/>
      <sheetName val="_o_totrungT10-1214"/>
      <sheetName val="_o_toMinhT10-12_14"/>
      <sheetName val="_o_toMinhT214"/>
      <sheetName val="_o_toTrieuT10-12__14"/>
      <sheetName val="Luong_8_SP14"/>
      <sheetName val="Luong_9_SP_14"/>
      <sheetName val="Luong_10_SP_14"/>
      <sheetName val="Luong_11_SP_14"/>
      <sheetName val="Luong_12_SP14"/>
      <sheetName val="Luong_1_SP114"/>
      <sheetName val="Luong_2_SP214"/>
      <sheetName val="Luong_3_SP314"/>
      <sheetName val="Luong_4_SP414"/>
      <sheetName val="Luong_4_SP514"/>
      <sheetName val="KL_VL14"/>
      <sheetName val="QT_9-614"/>
      <sheetName val="Thuong_luu_HB14"/>
      <sheetName val="QT_Ky_T14"/>
      <sheetName val="bc_vt_TON_BAI14"/>
      <sheetName val="QT_Duoc_(Hai)14"/>
      <sheetName val="sent_to14"/>
      <sheetName val="KLTong_hop14"/>
      <sheetName val="Lan_can14"/>
      <sheetName val="Ranh_doc_(2)14"/>
      <sheetName val="Ranh_doc14"/>
      <sheetName val="Coc_tieu14"/>
      <sheetName val="Bien_bao14"/>
      <sheetName val="Nan_tuyen14"/>
      <sheetName val="Lan_114"/>
      <sheetName val="Lan__214"/>
      <sheetName val="Lan_314"/>
      <sheetName val="Gia_tri14"/>
      <sheetName val="Lan_514"/>
      <sheetName val="Cong_hop14"/>
      <sheetName val="kldukien_(107)14"/>
      <sheetName val="qui1_(2)14"/>
      <sheetName val="cap_so_lan_214"/>
      <sheetName val="cap_so_BHXH14"/>
      <sheetName val="tru_tien14"/>
      <sheetName val="yt_q214"/>
      <sheetName val="c45_t314"/>
      <sheetName val="c45_t614"/>
      <sheetName val="BHYT_Q3_200314"/>
      <sheetName val="C45_t714"/>
      <sheetName val="C47-t07_200314"/>
      <sheetName val="C45_t814"/>
      <sheetName val="C47-t08_200314"/>
      <sheetName val="C45_t0914"/>
      <sheetName val="C47-t09_200314"/>
      <sheetName val="C47_T1214"/>
      <sheetName val="BHYT_Q4-200314"/>
      <sheetName val="C45_T1014"/>
      <sheetName val="binh_do14"/>
      <sheetName val="cot_lieu14"/>
      <sheetName val="van_khuon14"/>
      <sheetName val="CT_BT14"/>
      <sheetName val="lay_mau14"/>
      <sheetName val="mat_ngoai_goi14"/>
      <sheetName val="coc_tram-bt14"/>
      <sheetName val="cong_bien_t1011"/>
      <sheetName val="luong_t9_11"/>
      <sheetName val="bb_t911"/>
      <sheetName val="KL_XL200011"/>
      <sheetName val="Chiet_tinh11"/>
      <sheetName val="Van_chuyen11"/>
      <sheetName val="THKP_(2)11"/>
      <sheetName val="T_Bi11"/>
      <sheetName val="Thiet_ke11"/>
      <sheetName val="K_luong11"/>
      <sheetName val="TT_L211"/>
      <sheetName val="TT_L111"/>
      <sheetName val="Thue_Ngoai11"/>
      <sheetName val="Dong_Dau11"/>
      <sheetName val="Dong_Dau_(2)11"/>
      <sheetName val="Sau_dong11"/>
      <sheetName val="Ma_xa11"/>
      <sheetName val="My_dinh11"/>
      <sheetName val="Tong_cong11"/>
      <sheetName val="Chi_tiet_-_Dv_lap11"/>
      <sheetName val="TH_KHTC11"/>
      <sheetName val="Gia_VL11"/>
      <sheetName val="Bang_gia_ca_may11"/>
      <sheetName val="Bang_luong_CB11"/>
      <sheetName val="Bang_P_tich_CT11"/>
      <sheetName val="D_toan_chi_tiet11"/>
      <sheetName val="Bang_TH_Dtoan11"/>
      <sheetName val="LUAN_CHUYEN11"/>
      <sheetName val="KE_QUY11"/>
      <sheetName val="LUONGGIAN_TIEP11"/>
      <sheetName val="VAY_VON11"/>
      <sheetName val="O_THAO11"/>
      <sheetName val="Q_TRUNG11"/>
      <sheetName val="Y_THANH11"/>
      <sheetName val="Sheet2_(2)11"/>
      <sheetName val="KH_2003_(moi_max)11"/>
      <sheetName val="Interim_payment11"/>
      <sheetName val="Bid_Sum11"/>
      <sheetName val="Item_B11"/>
      <sheetName val="Dg_A11"/>
      <sheetName val="Dg_B&amp;C11"/>
      <sheetName val="Material_at_site11"/>
      <sheetName val="Bang_VL11"/>
      <sheetName val="VL(No_V-c)11"/>
      <sheetName val="He_so11"/>
      <sheetName val="PL_Vua11"/>
      <sheetName val="Chitieu-dam_cac_loai11"/>
      <sheetName val="DG_Dam11"/>
      <sheetName val="DG_chung11"/>
      <sheetName val="VL-dac_chung11"/>
      <sheetName val="CT_1md_&amp;_dau_cong11"/>
      <sheetName val="Tong_hop11"/>
      <sheetName val="CT_cong11"/>
      <sheetName val="dg_cong11"/>
      <sheetName val="CDSL_(2)11"/>
      <sheetName val="__11"/>
      <sheetName val="san_vuon11"/>
      <sheetName val="khu_phu_tro11"/>
      <sheetName val="Thuyet_minh11"/>
      <sheetName val="be_tong11"/>
      <sheetName val="Tong_hop_thep11"/>
      <sheetName val="phan_tich_DG11"/>
      <sheetName val="gia_vat_lieu11"/>
      <sheetName val="gia_xe_may11"/>
      <sheetName val="gia_nhan_cong11"/>
      <sheetName val="BCC_(2)11"/>
      <sheetName val="Bao_cao11"/>
      <sheetName val="Bao_cao_211"/>
      <sheetName val="Khoi_luong11"/>
      <sheetName val="Khoi_luong_mat11"/>
      <sheetName val="Bang_ke11"/>
      <sheetName val="T_HopKL11"/>
      <sheetName val="S_Luong11"/>
      <sheetName val="D_Dap11"/>
      <sheetName val="Q_Toan11"/>
      <sheetName val="Phan_tich_chi_phi11"/>
      <sheetName val="Chi_phi_nen_theo_BVTC11"/>
      <sheetName val="nhan_cong_phu11"/>
      <sheetName val="nhan_cong_Hung11"/>
      <sheetName val="Nhan_cong11"/>
      <sheetName val="Khoi_luong_nen_theo_BVTC11"/>
      <sheetName val="cap_cho_cac_DT11"/>
      <sheetName val="Ung_-_hoan11"/>
      <sheetName val="CP_may11"/>
      <sheetName val="Phu_luc11"/>
      <sheetName val="Gia_trÞ11"/>
      <sheetName val="DS_them_luong_qui_4-200211"/>
      <sheetName val="Phuc_loi_2-9-0211"/>
      <sheetName val="Thuong_nhan_dip_21-12-0211"/>
      <sheetName val="Thuong_dip_nhan_danh_hieu_AHL11"/>
      <sheetName val="Thang_luong_thu_13_nam_200211"/>
      <sheetName val="Luong_SX#_dip_Tet_Qui_Mui(don11"/>
      <sheetName val="CT_Duong11"/>
      <sheetName val="D_gia11"/>
      <sheetName val="T_hop11"/>
      <sheetName val="CtP_tro11"/>
      <sheetName val="Nha_moi11"/>
      <sheetName val="TT-T_Tron_So_211"/>
      <sheetName val="Ct_Dam_11"/>
      <sheetName val="Ct_Duoi11"/>
      <sheetName val="Ct_Tren11"/>
      <sheetName val="D_giaMay11"/>
      <sheetName val="26+180-400_211"/>
      <sheetName val="26+180_Sub111"/>
      <sheetName val="26+180_Sub411"/>
      <sheetName val="26+180-400_5(k95)11"/>
      <sheetName val="26+400-620_3(k95)11"/>
      <sheetName val="26+400-640_1(k95)11"/>
      <sheetName val="26+960-27+150_911"/>
      <sheetName val="26+960-27+150_1011"/>
      <sheetName val="26+960-27+150_1111"/>
      <sheetName val="26+960-27+150_1211"/>
      <sheetName val="26+960-27+150_5(k95)11"/>
      <sheetName val="26+960-27+150_4(k95)11"/>
      <sheetName val="26+960-27+150_1(k95)11"/>
      <sheetName val="27+500-700_5(k95)11"/>
      <sheetName val="27+500-700_4(k95)11"/>
      <sheetName val="27+500-700_3(k95)11"/>
      <sheetName val="27+500-700_1(k95)11"/>
      <sheetName val="27+740-920_3(k95)11"/>
      <sheetName val="27+740-920_2111"/>
      <sheetName val="27+920-28+040_6,711"/>
      <sheetName val="27+920-28+040_1011"/>
      <sheetName val="27+920-28+160_Su311"/>
      <sheetName val="28+160-28+420_5K9511"/>
      <sheetName val="28+430-657_711"/>
      <sheetName val="Km28+430-657_811"/>
      <sheetName val="28+430-657_911"/>
      <sheetName val="28+430-667_1011"/>
      <sheetName val="28+430-657_1111"/>
      <sheetName val="28+430-657_4k9511"/>
      <sheetName val="28+500-657_1811"/>
      <sheetName val="28+520-657_1911"/>
      <sheetName val="C_TIEU11"/>
      <sheetName val="T_Luong11"/>
      <sheetName val="T_HAO11"/>
      <sheetName val="DT_TUYEN11"/>
      <sheetName val="DT_GIA11"/>
      <sheetName val="KHDT_(2)11"/>
      <sheetName val="CL_11"/>
      <sheetName val="KQ_(2)11"/>
      <sheetName val="Quang_Tri11"/>
      <sheetName val="Da_Nang11"/>
      <sheetName val="Quang_Nam11"/>
      <sheetName val="Quang_Ngai11"/>
      <sheetName val="TH_DH-QN11"/>
      <sheetName val="KP_HD11"/>
      <sheetName val="DB_HD11"/>
      <sheetName val="vat_tu11"/>
      <sheetName val="Thep_11"/>
      <sheetName val="Chi_tiet_Khoi_luong11"/>
      <sheetName val="TH_khoi_luong11"/>
      <sheetName val="Chiet_tinh_vat_lieu_11"/>
      <sheetName val="TH_KL_VL11"/>
      <sheetName val="AC_PC11"/>
      <sheetName val="TAI_TRONG11"/>
      <sheetName val="NOI_LUC11"/>
      <sheetName val="TINH_DUYET_THTT_CHINH11"/>
      <sheetName val="TDUYET_THTT_PHU11"/>
      <sheetName val="TINH_DAO_DONG_VA_DO_VONG11"/>
      <sheetName val="TINH_NEO11"/>
      <sheetName val="tong_hop_thanh_toan_thue11"/>
      <sheetName val="bang_ke_nop_thue11"/>
      <sheetName val="Tonh_hop_chi_phi11"/>
      <sheetName val="BK_chi_phi11"/>
      <sheetName val="KTra_DS_va_thue_GTGT11"/>
      <sheetName val="Kiãøm_tra_DS_thue_GTGT11"/>
      <sheetName val="XUAT(gia_von)11"/>
      <sheetName val="Xuat_(gia_ban)11"/>
      <sheetName val="Dchinh_TH_N-X-T11"/>
      <sheetName val="Tong_hop_N-X-T11"/>
      <sheetName val="thue_TH11"/>
      <sheetName val="tong_hop_200111"/>
      <sheetName val="qUYET_TOAN_THUE11"/>
      <sheetName val="BU_CTPH11"/>
      <sheetName val="BU_tran3+360_2211"/>
      <sheetName val="Tran3+360_2211"/>
      <sheetName val="BU_tran2+386_411"/>
      <sheetName val="Tran2+386_411"/>
      <sheetName val="DTcong_4-511"/>
      <sheetName val="Bu_1-211"/>
      <sheetName val="Bu_12-1311"/>
      <sheetName val="DTcong_12-1311"/>
      <sheetName val="DT_cong13-13+11"/>
      <sheetName val="BU-_nhanh11"/>
      <sheetName val="dtcong_nh1-211"/>
      <sheetName val="dtcong_nh0-111"/>
      <sheetName val="BU_11-1211"/>
      <sheetName val="DTcong_11-1211"/>
      <sheetName val="Pr-_CC11"/>
      <sheetName val="MD_3-411"/>
      <sheetName val="ND_3-411"/>
      <sheetName val="MD_1-211"/>
      <sheetName val="ND_1-211"/>
      <sheetName val="MD_0-111"/>
      <sheetName val="ND_0-111"/>
      <sheetName val="KL_tong11"/>
      <sheetName val="TH_(T1-6)11"/>
      <sheetName val="_NL11"/>
      <sheetName val="_NL_(2)11"/>
      <sheetName val="CDTHCT_(3)11"/>
      <sheetName val="thkl_(2)11"/>
      <sheetName val="long_tec11"/>
      <sheetName val="cd_viaK0-T611"/>
      <sheetName val="cdvia_T6-Tc2411"/>
      <sheetName val="cdvia_Tc24-T4611"/>
      <sheetName val="cd_btnL2k0+361-T1911"/>
      <sheetName val="CT_xa11"/>
      <sheetName val="CDTHU_CHI_T111"/>
      <sheetName val="THUCHI_211"/>
      <sheetName val="THU_CHI311"/>
      <sheetName val="THU_CHI_411"/>
      <sheetName val="THU_CHI511"/>
      <sheetName val="THU_CHI_611"/>
      <sheetName val="TU_CHI_711"/>
      <sheetName val="THU_CHI911"/>
      <sheetName val="THU_CHI_811"/>
      <sheetName val="THU_CHI_1011"/>
      <sheetName val="THU_CHI_1111"/>
      <sheetName val="THU_CHI_1211"/>
      <sheetName val="Xep_hang_20111"/>
      <sheetName val="toan_Cty11"/>
      <sheetName val="Cong_ty11"/>
      <sheetName val="XN_211"/>
      <sheetName val="XN_ong_CHi11"/>
      <sheetName val="N_XDCT&amp;_XKLD11"/>
      <sheetName val="CN_HCM11"/>
      <sheetName val="TT_XKLD(Nhan)11"/>
      <sheetName val="Ong_Hong11"/>
      <sheetName val="CN_hung_yen11"/>
      <sheetName val="Dong_nai11"/>
      <sheetName val="K249_K9811"/>
      <sheetName val="K249_K98_(2)11"/>
      <sheetName val="K251_K9811"/>
      <sheetName val="K251_SBase11"/>
      <sheetName val="K251_AC11"/>
      <sheetName val="K252_K9811"/>
      <sheetName val="K252_SBase11"/>
      <sheetName val="K252_AC11"/>
      <sheetName val="K253_K9811"/>
      <sheetName val="K253_Subbase11"/>
      <sheetName val="K253_Base_11"/>
      <sheetName val="K253_SBase11"/>
      <sheetName val="K253_AC11"/>
      <sheetName val="K255_SBase11"/>
      <sheetName val="K259_K9811"/>
      <sheetName val="K259_Subbase11"/>
      <sheetName val="K259_Base_11"/>
      <sheetName val="K259_AC11"/>
      <sheetName val="K260_K9811"/>
      <sheetName val="K260_Subbase11"/>
      <sheetName val="K260_Base11"/>
      <sheetName val="K260_AC11"/>
      <sheetName val="K261_K9811"/>
      <sheetName val="K261_Base11"/>
      <sheetName val="K261_AC11"/>
      <sheetName val="KL_Tram_Cty11"/>
      <sheetName val="Gam_may_Cty11"/>
      <sheetName val="KL_tram_KH11"/>
      <sheetName val="Gam_may_KH11"/>
      <sheetName val="Cach_dien11"/>
      <sheetName val="Mang_tai11"/>
      <sheetName val="KL_DDK11"/>
      <sheetName val="Mang_tai_DDK11"/>
      <sheetName val="KL_DDK0,411"/>
      <sheetName val="TT_Ky_thuat11"/>
      <sheetName val="CT_moi11"/>
      <sheetName val="Tu_dien11"/>
      <sheetName val="May_cat11"/>
      <sheetName val="Dao_Cly11"/>
      <sheetName val="Dao_Ptai11"/>
      <sheetName val="Tu_RMU11"/>
      <sheetName val="C_set11"/>
      <sheetName val="Sco_Cap11"/>
      <sheetName val="Sco_TB11"/>
      <sheetName val="TN_tram11"/>
      <sheetName val="TN_C_set11"/>
      <sheetName val="TN_TD_DDay11"/>
      <sheetName val="Phan_chung11"/>
      <sheetName val="cong_Q211"/>
      <sheetName val="T_U_luong_Q111"/>
      <sheetName val="T_U_luong_Q211"/>
      <sheetName val="T_U_luong_Q311"/>
      <sheetName val="Quyet_toan11"/>
      <sheetName val="Thu_hoi11"/>
      <sheetName val="Lai_vay11"/>
      <sheetName val="Tien_vay11"/>
      <sheetName val="Cong_no11"/>
      <sheetName val="Cop_pha11"/>
      <sheetName val="Gia_DAN11"/>
      <sheetName val="Phu_luc_HD11"/>
      <sheetName val="Gia_du_thau11"/>
      <sheetName val="Ca_xe11"/>
      <sheetName val="Dc_Dau11"/>
      <sheetName val="_o_to_Hien_811"/>
      <sheetName val="_o_to_Hien911"/>
      <sheetName val="_o_to_Hien1011"/>
      <sheetName val="_o_to_Hien1111"/>
      <sheetName val="_o_to_Hien12)11"/>
      <sheetName val="_o_to_Hien121"/>
      <sheetName val="_o_to_Hien211"/>
      <sheetName val="_o_to_Hien311"/>
      <sheetName val="_o_to_Hien411"/>
      <sheetName val="_o_to_Hien511"/>
      <sheetName val="_o_to_Phong_811"/>
      <sheetName val="_o_to_Phong911"/>
      <sheetName val="_o_to_Phong1011"/>
      <sheetName val="_o_to_Phong1111"/>
      <sheetName val="_o_to_Phong12)11"/>
      <sheetName val="_o_to_Phong121"/>
      <sheetName val="_o_to_Phong211"/>
      <sheetName val="_o_to_Phong311"/>
      <sheetName val="_o_to_Phong411"/>
      <sheetName val="_o_to_Phong511"/>
      <sheetName val="_o_to_Dung_8_11"/>
      <sheetName val="_D_tt_dau811"/>
      <sheetName val="_o_to_Dung_911"/>
      <sheetName val="_D9_tt_dau11"/>
      <sheetName val="_D10_tt_dau11"/>
      <sheetName val="_o_to_Dung_1011"/>
      <sheetName val="_o_to_Dung_1111"/>
      <sheetName val="_o_to_Dung_12)11"/>
      <sheetName val="_o_to_Dung_121"/>
      <sheetName val="_o_to_Dung211"/>
      <sheetName val="_o_to_Dung311"/>
      <sheetName val="_o_to_Dung411"/>
      <sheetName val="_o_totrongT10-1211"/>
      <sheetName val="_o_totrongT211"/>
      <sheetName val="_o_totrungT10-1211"/>
      <sheetName val="_o_toMinhT10-12_11"/>
      <sheetName val="_o_toMinhT211"/>
      <sheetName val="_o_toTrieuT10-12__11"/>
      <sheetName val="Luong_8_SP11"/>
      <sheetName val="Luong_9_SP_11"/>
      <sheetName val="Luong_10_SP_11"/>
      <sheetName val="Luong_11_SP_11"/>
      <sheetName val="Luong_12_SP11"/>
      <sheetName val="Luong_1_SP111"/>
      <sheetName val="Luong_2_SP211"/>
      <sheetName val="Luong_3_SP311"/>
      <sheetName val="Luong_4_SP411"/>
      <sheetName val="Luong_4_SP511"/>
      <sheetName val="KL_VL11"/>
      <sheetName val="QT_9-611"/>
      <sheetName val="Thuong_luu_HB11"/>
      <sheetName val="QT_Ky_T11"/>
      <sheetName val="bc_vt_TON_BAI11"/>
      <sheetName val="QT_Duoc_(Hai)11"/>
      <sheetName val="sent_to11"/>
      <sheetName val="KLTong_hop11"/>
      <sheetName val="Lan_can11"/>
      <sheetName val="Ranh_doc_(2)11"/>
      <sheetName val="Ranh_doc11"/>
      <sheetName val="Coc_tieu11"/>
      <sheetName val="Bien_bao11"/>
      <sheetName val="Nan_tuyen11"/>
      <sheetName val="Lan_111"/>
      <sheetName val="Lan__211"/>
      <sheetName val="Lan_311"/>
      <sheetName val="Gia_tri11"/>
      <sheetName val="Lan_511"/>
      <sheetName val="Cong_hop11"/>
      <sheetName val="kldukien_(107)11"/>
      <sheetName val="qui1_(2)11"/>
      <sheetName val="cap_so_lan_211"/>
      <sheetName val="cap_so_BHXH11"/>
      <sheetName val="tru_tien11"/>
      <sheetName val="yt_q211"/>
      <sheetName val="c45_t311"/>
      <sheetName val="c45_t611"/>
      <sheetName val="BHYT_Q3_200311"/>
      <sheetName val="C45_t711"/>
      <sheetName val="C47-t07_200311"/>
      <sheetName val="C45_t811"/>
      <sheetName val="C47-t08_200311"/>
      <sheetName val="C45_t0911"/>
      <sheetName val="C47-t09_200311"/>
      <sheetName val="C47_T1211"/>
      <sheetName val="BHYT_Q4-200311"/>
      <sheetName val="C45_T1011"/>
      <sheetName val="binh_do11"/>
      <sheetName val="cot_lieu11"/>
      <sheetName val="van_khuon11"/>
      <sheetName val="CT_BT11"/>
      <sheetName val="lay_mau11"/>
      <sheetName val="mat_ngoai_goi11"/>
      <sheetName val="coc_tram-bt11"/>
      <sheetName val="cong_bien_t1013"/>
      <sheetName val="luong_t9_13"/>
      <sheetName val="bb_t913"/>
      <sheetName val="KL_XL200013"/>
      <sheetName val="Chiet_tinh13"/>
      <sheetName val="Van_chuyen13"/>
      <sheetName val="THKP_(2)13"/>
      <sheetName val="T_Bi13"/>
      <sheetName val="Thiet_ke13"/>
      <sheetName val="K_luong13"/>
      <sheetName val="TT_L213"/>
      <sheetName val="TT_L113"/>
      <sheetName val="Thue_Ngoai13"/>
      <sheetName val="Dong_Dau13"/>
      <sheetName val="Dong_Dau_(2)13"/>
      <sheetName val="Sau_dong13"/>
      <sheetName val="Ma_xa13"/>
      <sheetName val="My_dinh13"/>
      <sheetName val="Tong_cong13"/>
      <sheetName val="Chi_tiet_-_Dv_lap13"/>
      <sheetName val="TH_KHTC13"/>
      <sheetName val="Gia_VL13"/>
      <sheetName val="Bang_gia_ca_may13"/>
      <sheetName val="Bang_luong_CB13"/>
      <sheetName val="Bang_P_tich_CT13"/>
      <sheetName val="D_toan_chi_tiet13"/>
      <sheetName val="Bang_TH_Dtoan13"/>
      <sheetName val="LUAN_CHUYEN13"/>
      <sheetName val="KE_QUY13"/>
      <sheetName val="LUONGGIAN_TIEP13"/>
      <sheetName val="VAY_VON13"/>
      <sheetName val="O_THAO13"/>
      <sheetName val="Q_TRUNG13"/>
      <sheetName val="Y_THANH13"/>
      <sheetName val="Sheet2_(2)13"/>
      <sheetName val="KH_2003_(moi_max)13"/>
      <sheetName val="Interim_payment13"/>
      <sheetName val="Bid_Sum13"/>
      <sheetName val="Item_B13"/>
      <sheetName val="Dg_A13"/>
      <sheetName val="Dg_B&amp;C13"/>
      <sheetName val="Material_at_site13"/>
      <sheetName val="Bang_VL13"/>
      <sheetName val="VL(No_V-c)13"/>
      <sheetName val="He_so13"/>
      <sheetName val="PL_Vua13"/>
      <sheetName val="Chitieu-dam_cac_loai13"/>
      <sheetName val="DG_Dam13"/>
      <sheetName val="DG_chung13"/>
      <sheetName val="VL-dac_chung13"/>
      <sheetName val="CT_1md_&amp;_dau_cong13"/>
      <sheetName val="Tong_hop13"/>
      <sheetName val="CT_cong13"/>
      <sheetName val="dg_cong13"/>
      <sheetName val="CDSL_(2)13"/>
      <sheetName val="__13"/>
      <sheetName val="san_vuon13"/>
      <sheetName val="khu_phu_tro13"/>
      <sheetName val="Thuyet_minh13"/>
      <sheetName val="be_tong13"/>
      <sheetName val="Tong_hop_thep13"/>
      <sheetName val="phan_tich_DG13"/>
      <sheetName val="gia_vat_lieu13"/>
      <sheetName val="gia_xe_may13"/>
      <sheetName val="gia_nhan_cong13"/>
      <sheetName val="BCC_(2)13"/>
      <sheetName val="Bao_cao13"/>
      <sheetName val="Bao_cao_213"/>
      <sheetName val="Khoi_luong13"/>
      <sheetName val="Khoi_luong_mat13"/>
      <sheetName val="Bang_ke13"/>
      <sheetName val="T_HopKL13"/>
      <sheetName val="S_Luong13"/>
      <sheetName val="D_Dap13"/>
      <sheetName val="Q_Toan13"/>
      <sheetName val="Phan_tich_chi_phi13"/>
      <sheetName val="Chi_phi_nen_theo_BVTC13"/>
      <sheetName val="nhan_cong_phu13"/>
      <sheetName val="nhan_cong_Hung13"/>
      <sheetName val="Nhan_cong13"/>
      <sheetName val="Khoi_luong_nen_theo_BVTC13"/>
      <sheetName val="cap_cho_cac_DT13"/>
      <sheetName val="Ung_-_hoan13"/>
      <sheetName val="CP_may13"/>
      <sheetName val="Phu_luc13"/>
      <sheetName val="Gia_trÞ13"/>
      <sheetName val="DS_them_luong_qui_4-200213"/>
      <sheetName val="Phuc_loi_2-9-0213"/>
      <sheetName val="Thuong_nhan_dip_21-12-0213"/>
      <sheetName val="Thuong_dip_nhan_danh_hieu_AHL13"/>
      <sheetName val="Thang_luong_thu_13_nam_200213"/>
      <sheetName val="Luong_SX#_dip_Tet_Qui_Mui(don13"/>
      <sheetName val="CT_Duong13"/>
      <sheetName val="D_gia13"/>
      <sheetName val="T_hop13"/>
      <sheetName val="CtP_tro13"/>
      <sheetName val="Nha_moi13"/>
      <sheetName val="TT-T_Tron_So_213"/>
      <sheetName val="Ct_Dam_13"/>
      <sheetName val="Ct_Duoi13"/>
      <sheetName val="Ct_Tren13"/>
      <sheetName val="D_giaMay13"/>
      <sheetName val="26+180-400_213"/>
      <sheetName val="26+180_Sub113"/>
      <sheetName val="26+180_Sub413"/>
      <sheetName val="26+180-400_5(k95)13"/>
      <sheetName val="26+400-620_3(k95)13"/>
      <sheetName val="26+400-640_1(k95)13"/>
      <sheetName val="26+960-27+150_913"/>
      <sheetName val="26+960-27+150_1013"/>
      <sheetName val="26+960-27+150_1113"/>
      <sheetName val="26+960-27+150_1213"/>
      <sheetName val="26+960-27+150_5(k95)13"/>
      <sheetName val="26+960-27+150_4(k95)13"/>
      <sheetName val="26+960-27+150_1(k95)13"/>
      <sheetName val="27+500-700_5(k95)13"/>
      <sheetName val="27+500-700_4(k95)13"/>
      <sheetName val="27+500-700_3(k95)13"/>
      <sheetName val="27+500-700_1(k95)13"/>
      <sheetName val="27+740-920_3(k95)13"/>
      <sheetName val="27+740-920_2113"/>
      <sheetName val="27+920-28+040_6,713"/>
      <sheetName val="27+920-28+040_1013"/>
      <sheetName val="27+920-28+160_Su313"/>
      <sheetName val="28+160-28+420_5K9513"/>
      <sheetName val="28+430-657_713"/>
      <sheetName val="Km28+430-657_813"/>
      <sheetName val="28+430-657_913"/>
      <sheetName val="28+430-667_1013"/>
      <sheetName val="28+430-657_1113"/>
      <sheetName val="28+430-657_4k9513"/>
      <sheetName val="28+500-657_1813"/>
      <sheetName val="28+520-657_1913"/>
      <sheetName val="C_TIEU13"/>
      <sheetName val="T_Luong13"/>
      <sheetName val="T_HAO13"/>
      <sheetName val="DT_TUYEN13"/>
      <sheetName val="DT_GIA13"/>
      <sheetName val="KHDT_(2)13"/>
      <sheetName val="CL_13"/>
      <sheetName val="KQ_(2)13"/>
      <sheetName val="Quang_Tri13"/>
      <sheetName val="Da_Nang13"/>
      <sheetName val="Quang_Nam13"/>
      <sheetName val="Quang_Ngai13"/>
      <sheetName val="TH_DH-QN13"/>
      <sheetName val="KP_HD13"/>
      <sheetName val="DB_HD13"/>
      <sheetName val="vat_tu13"/>
      <sheetName val="Thep_13"/>
      <sheetName val="Chi_tiet_Khoi_luong13"/>
      <sheetName val="TH_khoi_luong13"/>
      <sheetName val="Chiet_tinh_vat_lieu_13"/>
      <sheetName val="TH_KL_VL13"/>
      <sheetName val="AC_PC13"/>
      <sheetName val="TAI_TRONG13"/>
      <sheetName val="NOI_LUC13"/>
      <sheetName val="TINH_DUYET_THTT_CHINH13"/>
      <sheetName val="TDUYET_THTT_PHU13"/>
      <sheetName val="TINH_DAO_DONG_VA_DO_VONG13"/>
      <sheetName val="TINH_NEO13"/>
      <sheetName val="tong_hop_thanh_toan_thue13"/>
      <sheetName val="bang_ke_nop_thue13"/>
      <sheetName val="Tonh_hop_chi_phi13"/>
      <sheetName val="BK_chi_phi13"/>
      <sheetName val="KTra_DS_va_thue_GTGT13"/>
      <sheetName val="Kiãøm_tra_DS_thue_GTGT13"/>
      <sheetName val="XUAT(gia_von)13"/>
      <sheetName val="Xuat_(gia_ban)13"/>
      <sheetName val="Dchinh_TH_N-X-T13"/>
      <sheetName val="Tong_hop_N-X-T13"/>
      <sheetName val="thue_TH13"/>
      <sheetName val="tong_hop_200113"/>
      <sheetName val="qUYET_TOAN_THUE13"/>
      <sheetName val="BU_CTPH13"/>
      <sheetName val="BU_tran3+360_2213"/>
      <sheetName val="Tran3+360_2213"/>
      <sheetName val="BU_tran2+386_413"/>
      <sheetName val="Tran2+386_413"/>
      <sheetName val="DTcong_4-513"/>
      <sheetName val="Bu_1-213"/>
      <sheetName val="Bu_12-1313"/>
      <sheetName val="DTcong_12-1313"/>
      <sheetName val="DT_cong13-13+13"/>
      <sheetName val="BU-_nhanh13"/>
      <sheetName val="dtcong_nh1-213"/>
      <sheetName val="dtcong_nh0-113"/>
      <sheetName val="BU_11-1213"/>
      <sheetName val="DTcong_11-1213"/>
      <sheetName val="Pr-_CC13"/>
      <sheetName val="MD_3-413"/>
      <sheetName val="ND_3-413"/>
      <sheetName val="MD_1-213"/>
      <sheetName val="ND_1-213"/>
      <sheetName val="MD_0-113"/>
      <sheetName val="ND_0-113"/>
      <sheetName val="KL_tong13"/>
      <sheetName val="TH_(T1-6)13"/>
      <sheetName val="_NL13"/>
      <sheetName val="_NL_(2)13"/>
      <sheetName val="CDTHCT_(3)13"/>
      <sheetName val="thkl_(2)13"/>
      <sheetName val="long_tec13"/>
      <sheetName val="cd_viaK0-T613"/>
      <sheetName val="cdvia_T6-Tc2413"/>
      <sheetName val="cdvia_Tc24-T4613"/>
      <sheetName val="cd_btnL2k0+361-T1913"/>
      <sheetName val="CT_xa13"/>
      <sheetName val="CDTHU_CHI_T113"/>
      <sheetName val="THUCHI_213"/>
      <sheetName val="THU_CHI313"/>
      <sheetName val="THU_CHI_413"/>
      <sheetName val="THU_CHI513"/>
      <sheetName val="THU_CHI_613"/>
      <sheetName val="TU_CHI_713"/>
      <sheetName val="THU_CHI913"/>
      <sheetName val="THU_CHI_813"/>
      <sheetName val="THU_CHI_1013"/>
      <sheetName val="THU_CHI_1113"/>
      <sheetName val="THU_CHI_1213"/>
      <sheetName val="Xep_hang_20113"/>
      <sheetName val="toan_Cty13"/>
      <sheetName val="Cong_ty13"/>
      <sheetName val="XN_213"/>
      <sheetName val="XN_ong_CHi13"/>
      <sheetName val="N_XDCT&amp;_XKLD13"/>
      <sheetName val="CN_HCM13"/>
      <sheetName val="TT_XKLD(Nhan)13"/>
      <sheetName val="Ong_Hong13"/>
      <sheetName val="CN_hung_yen13"/>
      <sheetName val="Dong_nai13"/>
      <sheetName val="K249_K9813"/>
      <sheetName val="K249_K98_(2)13"/>
      <sheetName val="K251_K9813"/>
      <sheetName val="K251_SBase13"/>
      <sheetName val="K251_AC13"/>
      <sheetName val="K252_K9813"/>
      <sheetName val="K252_SBase13"/>
      <sheetName val="K252_AC13"/>
      <sheetName val="K253_K9813"/>
      <sheetName val="K253_Subbase13"/>
      <sheetName val="K253_Base_13"/>
      <sheetName val="K253_SBase13"/>
      <sheetName val="K253_AC13"/>
      <sheetName val="K255_SBase13"/>
      <sheetName val="K259_K9813"/>
      <sheetName val="K259_Subbase13"/>
      <sheetName val="K259_Base_13"/>
      <sheetName val="K259_AC13"/>
      <sheetName val="K260_K9813"/>
      <sheetName val="K260_Subbase13"/>
      <sheetName val="K260_Base13"/>
      <sheetName val="K260_AC13"/>
      <sheetName val="K261_K9813"/>
      <sheetName val="K261_Base13"/>
      <sheetName val="K261_AC13"/>
      <sheetName val="KL_Tram_Cty13"/>
      <sheetName val="Gam_may_Cty13"/>
      <sheetName val="KL_tram_KH13"/>
      <sheetName val="Gam_may_KH13"/>
      <sheetName val="Cach_dien13"/>
      <sheetName val="Mang_tai13"/>
      <sheetName val="KL_DDK13"/>
      <sheetName val="Mang_tai_DDK13"/>
      <sheetName val="KL_DDK0,413"/>
      <sheetName val="TT_Ky_thuat13"/>
      <sheetName val="CT_moi13"/>
      <sheetName val="Tu_dien13"/>
      <sheetName val="May_cat13"/>
      <sheetName val="Dao_Cly13"/>
      <sheetName val="Dao_Ptai13"/>
      <sheetName val="Tu_RMU13"/>
      <sheetName val="C_set13"/>
      <sheetName val="Sco_Cap13"/>
      <sheetName val="Sco_TB13"/>
      <sheetName val="TN_tram13"/>
      <sheetName val="TN_C_set13"/>
      <sheetName val="TN_TD_DDay13"/>
      <sheetName val="Phan_chung13"/>
      <sheetName val="cong_Q213"/>
      <sheetName val="T_U_luong_Q113"/>
      <sheetName val="T_U_luong_Q213"/>
      <sheetName val="T_U_luong_Q313"/>
      <sheetName val="Quyet_toan13"/>
      <sheetName val="Thu_hoi13"/>
      <sheetName val="Lai_vay13"/>
      <sheetName val="Tien_vay13"/>
      <sheetName val="Cong_no13"/>
      <sheetName val="Cop_pha13"/>
      <sheetName val="Gia_DAN13"/>
      <sheetName val="Phu_luc_HD13"/>
      <sheetName val="Gia_du_thau13"/>
      <sheetName val="Ca_xe13"/>
      <sheetName val="Dc_Dau13"/>
      <sheetName val="_o_to_Hien_813"/>
      <sheetName val="_o_to_Hien913"/>
      <sheetName val="_o_to_Hien1013"/>
      <sheetName val="_o_to_Hien1113"/>
      <sheetName val="_o_to_Hien12)13"/>
      <sheetName val="_o_to_Hien123"/>
      <sheetName val="_o_to_Hien213"/>
      <sheetName val="_o_to_Hien313"/>
      <sheetName val="_o_to_Hien413"/>
      <sheetName val="_o_to_Hien513"/>
      <sheetName val="_o_to_Phong_813"/>
      <sheetName val="_o_to_Phong913"/>
      <sheetName val="_o_to_Phong1013"/>
      <sheetName val="_o_to_Phong1113"/>
      <sheetName val="_o_to_Phong12)13"/>
      <sheetName val="_o_to_Phong123"/>
      <sheetName val="_o_to_Phong213"/>
      <sheetName val="_o_to_Phong313"/>
      <sheetName val="_o_to_Phong413"/>
      <sheetName val="_o_to_Phong513"/>
      <sheetName val="_o_to_Dung_8_13"/>
      <sheetName val="_D_tt_dau813"/>
      <sheetName val="_o_to_Dung_913"/>
      <sheetName val="_D9_tt_dau13"/>
      <sheetName val="_D10_tt_dau13"/>
      <sheetName val="_o_to_Dung_1013"/>
      <sheetName val="_o_to_Dung_1113"/>
      <sheetName val="_o_to_Dung_12)13"/>
      <sheetName val="_o_to_Dung_123"/>
      <sheetName val="_o_to_Dung213"/>
      <sheetName val="_o_to_Dung313"/>
      <sheetName val="_o_to_Dung413"/>
      <sheetName val="_o_totrongT10-1213"/>
      <sheetName val="_o_totrongT213"/>
      <sheetName val="_o_totrungT10-1213"/>
      <sheetName val="_o_toMinhT10-12_13"/>
      <sheetName val="_o_toMinhT213"/>
      <sheetName val="_o_toTrieuT10-12__13"/>
      <sheetName val="Luong_8_SP13"/>
      <sheetName val="Luong_9_SP_13"/>
      <sheetName val="Luong_10_SP_13"/>
      <sheetName val="Luong_11_SP_13"/>
      <sheetName val="Luong_12_SP13"/>
      <sheetName val="Luong_1_SP113"/>
      <sheetName val="Luong_2_SP213"/>
      <sheetName val="Luong_3_SP313"/>
      <sheetName val="Luong_4_SP413"/>
      <sheetName val="Luong_4_SP513"/>
      <sheetName val="KL_VL13"/>
      <sheetName val="QT_9-613"/>
      <sheetName val="Thuong_luu_HB13"/>
      <sheetName val="QT_Ky_T13"/>
      <sheetName val="bc_vt_TON_BAI13"/>
      <sheetName val="QT_Duoc_(Hai)13"/>
      <sheetName val="sent_to13"/>
      <sheetName val="KLTong_hop13"/>
      <sheetName val="Lan_can13"/>
      <sheetName val="Ranh_doc_(2)13"/>
      <sheetName val="Ranh_doc13"/>
      <sheetName val="Coc_tieu13"/>
      <sheetName val="Bien_bao13"/>
      <sheetName val="Nan_tuyen13"/>
      <sheetName val="Lan_113"/>
      <sheetName val="Lan__213"/>
      <sheetName val="Lan_313"/>
      <sheetName val="Gia_tri13"/>
      <sheetName val="Lan_513"/>
      <sheetName val="Cong_hop13"/>
      <sheetName val="kldukien_(107)13"/>
      <sheetName val="qui1_(2)13"/>
      <sheetName val="cap_so_lan_213"/>
      <sheetName val="cap_so_BHXH13"/>
      <sheetName val="tru_tien13"/>
      <sheetName val="yt_q213"/>
      <sheetName val="c45_t313"/>
      <sheetName val="c45_t613"/>
      <sheetName val="BHYT_Q3_200313"/>
      <sheetName val="C45_t713"/>
      <sheetName val="C47-t07_200313"/>
      <sheetName val="C45_t813"/>
      <sheetName val="C47-t08_200313"/>
      <sheetName val="C45_t0913"/>
      <sheetName val="C47-t09_200313"/>
      <sheetName val="C47_T1213"/>
      <sheetName val="BHYT_Q4-200313"/>
      <sheetName val="C45_T1013"/>
      <sheetName val="binh_do13"/>
      <sheetName val="cot_lieu13"/>
      <sheetName val="van_khuon13"/>
      <sheetName val="CT_BT13"/>
      <sheetName val="lay_mau13"/>
      <sheetName val="mat_ngoai_goi13"/>
      <sheetName val="coc_tram-bt13"/>
      <sheetName val="cong_bien_t1012"/>
      <sheetName val="luong_t9_12"/>
      <sheetName val="bb_t912"/>
      <sheetName val="KL_XL200012"/>
      <sheetName val="Chiet_tinh12"/>
      <sheetName val="Van_chuyen12"/>
      <sheetName val="THKP_(2)12"/>
      <sheetName val="T_Bi12"/>
      <sheetName val="Thiet_ke12"/>
      <sheetName val="K_luong12"/>
      <sheetName val="TT_L212"/>
      <sheetName val="TT_L112"/>
      <sheetName val="Thue_Ngoai12"/>
      <sheetName val="Dong_Dau12"/>
      <sheetName val="Dong_Dau_(2)12"/>
      <sheetName val="Sau_dong12"/>
      <sheetName val="Ma_xa12"/>
      <sheetName val="My_dinh12"/>
      <sheetName val="Tong_cong12"/>
      <sheetName val="Chi_tiet_-_Dv_lap12"/>
      <sheetName val="TH_KHTC12"/>
      <sheetName val="Gia_VL12"/>
      <sheetName val="Bang_gia_ca_may12"/>
      <sheetName val="Bang_luong_CB12"/>
      <sheetName val="Bang_P_tich_CT12"/>
      <sheetName val="D_toan_chi_tiet12"/>
      <sheetName val="Bang_TH_Dtoan12"/>
      <sheetName val="LUAN_CHUYEN12"/>
      <sheetName val="KE_QUY12"/>
      <sheetName val="LUONGGIAN_TIEP12"/>
      <sheetName val="VAY_VON12"/>
      <sheetName val="O_THAO12"/>
      <sheetName val="Q_TRUNG12"/>
      <sheetName val="Y_THANH12"/>
      <sheetName val="Sheet2_(2)12"/>
      <sheetName val="KH_2003_(moi_max)12"/>
      <sheetName val="Interim_payment12"/>
      <sheetName val="Bid_Sum12"/>
      <sheetName val="Item_B12"/>
      <sheetName val="Dg_A12"/>
      <sheetName val="Dg_B&amp;C12"/>
      <sheetName val="Material_at_site12"/>
      <sheetName val="Bang_VL12"/>
      <sheetName val="VL(No_V-c)12"/>
      <sheetName val="He_so12"/>
      <sheetName val="PL_Vua12"/>
      <sheetName val="Chitieu-dam_cac_loai12"/>
      <sheetName val="DG_Dam12"/>
      <sheetName val="DG_chung12"/>
      <sheetName val="VL-dac_chung12"/>
      <sheetName val="CT_1md_&amp;_dau_cong12"/>
      <sheetName val="Tong_hop12"/>
      <sheetName val="CT_cong12"/>
      <sheetName val="dg_cong12"/>
      <sheetName val="CDSL_(2)12"/>
      <sheetName val="__12"/>
      <sheetName val="san_vuon12"/>
      <sheetName val="khu_phu_tro12"/>
      <sheetName val="Thuyet_minh12"/>
      <sheetName val="be_tong12"/>
      <sheetName val="Tong_hop_thep12"/>
      <sheetName val="phan_tich_DG12"/>
      <sheetName val="gia_vat_lieu12"/>
      <sheetName val="gia_xe_may12"/>
      <sheetName val="gia_nhan_cong12"/>
      <sheetName val="BCC_(2)12"/>
      <sheetName val="Bao_cao12"/>
      <sheetName val="Bao_cao_212"/>
      <sheetName val="Khoi_luong12"/>
      <sheetName val="Khoi_luong_mat12"/>
      <sheetName val="Bang_ke12"/>
      <sheetName val="T_HopKL12"/>
      <sheetName val="S_Luong12"/>
      <sheetName val="D_Dap12"/>
      <sheetName val="Q_Toan12"/>
      <sheetName val="Phan_tich_chi_phi12"/>
      <sheetName val="Chi_phi_nen_theo_BVTC12"/>
      <sheetName val="nhan_cong_phu12"/>
      <sheetName val="nhan_cong_Hung12"/>
      <sheetName val="Nhan_cong12"/>
      <sheetName val="Khoi_luong_nen_theo_BVTC12"/>
      <sheetName val="cap_cho_cac_DT12"/>
      <sheetName val="Ung_-_hoan12"/>
      <sheetName val="CP_may12"/>
      <sheetName val="Phu_luc12"/>
      <sheetName val="Gia_trÞ12"/>
      <sheetName val="DS_them_luong_qui_4-200212"/>
      <sheetName val="Phuc_loi_2-9-0212"/>
      <sheetName val="Thuong_nhan_dip_21-12-0212"/>
      <sheetName val="Thuong_dip_nhan_danh_hieu_AHL12"/>
      <sheetName val="Thang_luong_thu_13_nam_200212"/>
      <sheetName val="Luong_SX#_dip_Tet_Qui_Mui(don12"/>
      <sheetName val="CT_Duong12"/>
      <sheetName val="D_gia12"/>
      <sheetName val="T_hop12"/>
      <sheetName val="CtP_tro12"/>
      <sheetName val="Nha_moi12"/>
      <sheetName val="TT-T_Tron_So_212"/>
      <sheetName val="Ct_Dam_12"/>
      <sheetName val="Ct_Duoi12"/>
      <sheetName val="Ct_Tren12"/>
      <sheetName val="D_giaMay12"/>
      <sheetName val="26+180-400_212"/>
      <sheetName val="26+180_Sub112"/>
      <sheetName val="26+180_Sub412"/>
      <sheetName val="26+180-400_5(k95)12"/>
      <sheetName val="26+400-620_3(k95)12"/>
      <sheetName val="26+400-640_1(k95)12"/>
      <sheetName val="26+960-27+150_912"/>
      <sheetName val="26+960-27+150_1012"/>
      <sheetName val="26+960-27+150_1112"/>
      <sheetName val="26+960-27+150_1212"/>
      <sheetName val="26+960-27+150_5(k95)12"/>
      <sheetName val="26+960-27+150_4(k95)12"/>
      <sheetName val="26+960-27+150_1(k95)12"/>
      <sheetName val="27+500-700_5(k95)12"/>
      <sheetName val="27+500-700_4(k95)12"/>
      <sheetName val="27+500-700_3(k95)12"/>
      <sheetName val="27+500-700_1(k95)12"/>
      <sheetName val="27+740-920_3(k95)12"/>
      <sheetName val="27+740-920_2112"/>
      <sheetName val="27+920-28+040_6,712"/>
      <sheetName val="27+920-28+040_1012"/>
      <sheetName val="27+920-28+160_Su312"/>
      <sheetName val="28+160-28+420_5K9512"/>
      <sheetName val="28+430-657_712"/>
      <sheetName val="Km28+430-657_812"/>
      <sheetName val="28+430-657_912"/>
      <sheetName val="28+430-667_1012"/>
      <sheetName val="28+430-657_1112"/>
      <sheetName val="28+430-657_4k9512"/>
      <sheetName val="28+500-657_1812"/>
      <sheetName val="28+520-657_1912"/>
      <sheetName val="C_TIEU12"/>
      <sheetName val="T_Luong12"/>
      <sheetName val="T_HAO12"/>
      <sheetName val="DT_TUYEN12"/>
      <sheetName val="DT_GIA12"/>
      <sheetName val="KHDT_(2)12"/>
      <sheetName val="CL_12"/>
      <sheetName val="KQ_(2)12"/>
      <sheetName val="Quang_Tri12"/>
      <sheetName val="Da_Nang12"/>
      <sheetName val="Quang_Nam12"/>
      <sheetName val="Quang_Ngai12"/>
      <sheetName val="TH_DH-QN12"/>
      <sheetName val="KP_HD12"/>
      <sheetName val="DB_HD12"/>
      <sheetName val="vat_tu12"/>
      <sheetName val="Thep_12"/>
      <sheetName val="Chi_tiet_Khoi_luong12"/>
      <sheetName val="TH_khoi_luong12"/>
      <sheetName val="Chiet_tinh_vat_lieu_12"/>
      <sheetName val="TH_KL_VL12"/>
      <sheetName val="AC_PC12"/>
      <sheetName val="TAI_TRONG12"/>
      <sheetName val="NOI_LUC12"/>
      <sheetName val="TINH_DUYET_THTT_CHINH12"/>
      <sheetName val="TDUYET_THTT_PHU12"/>
      <sheetName val="TINH_DAO_DONG_VA_DO_VONG12"/>
      <sheetName val="TINH_NEO12"/>
      <sheetName val="tong_hop_thanh_toan_thue12"/>
      <sheetName val="bang_ke_nop_thue12"/>
      <sheetName val="Tonh_hop_chi_phi12"/>
      <sheetName val="BK_chi_phi12"/>
      <sheetName val="KTra_DS_va_thue_GTGT12"/>
      <sheetName val="Kiãøm_tra_DS_thue_GTGT12"/>
      <sheetName val="XUAT(gia_von)12"/>
      <sheetName val="Xuat_(gia_ban)12"/>
      <sheetName val="Dchinh_TH_N-X-T12"/>
      <sheetName val="Tong_hop_N-X-T12"/>
      <sheetName val="thue_TH12"/>
      <sheetName val="tong_hop_200112"/>
      <sheetName val="qUYET_TOAN_THUE12"/>
      <sheetName val="BU_CTPH12"/>
      <sheetName val="BU_tran3+360_2212"/>
      <sheetName val="Tran3+360_2212"/>
      <sheetName val="BU_tran2+386_412"/>
      <sheetName val="Tran2+386_412"/>
      <sheetName val="DTcong_4-512"/>
      <sheetName val="Bu_1-212"/>
      <sheetName val="Bu_12-1312"/>
      <sheetName val="DTcong_12-1312"/>
      <sheetName val="DT_cong13-13+12"/>
      <sheetName val="BU-_nhanh12"/>
      <sheetName val="dtcong_nh1-212"/>
      <sheetName val="dtcong_nh0-112"/>
      <sheetName val="BU_11-1212"/>
      <sheetName val="DTcong_11-1212"/>
      <sheetName val="Pr-_CC12"/>
      <sheetName val="MD_3-412"/>
      <sheetName val="ND_3-412"/>
      <sheetName val="MD_1-212"/>
      <sheetName val="ND_1-212"/>
      <sheetName val="MD_0-112"/>
      <sheetName val="ND_0-112"/>
      <sheetName val="KL_tong12"/>
      <sheetName val="TH_(T1-6)12"/>
      <sheetName val="_NL12"/>
      <sheetName val="_NL_(2)12"/>
      <sheetName val="CDTHCT_(3)12"/>
      <sheetName val="thkl_(2)12"/>
      <sheetName val="long_tec12"/>
      <sheetName val="cd_viaK0-T612"/>
      <sheetName val="cdvia_T6-Tc2412"/>
      <sheetName val="cdvia_Tc24-T4612"/>
      <sheetName val="cd_btnL2k0+361-T1912"/>
      <sheetName val="CT_xa12"/>
      <sheetName val="CDTHU_CHI_T112"/>
      <sheetName val="THUCHI_212"/>
      <sheetName val="THU_CHI312"/>
      <sheetName val="THU_CHI_412"/>
      <sheetName val="THU_CHI512"/>
      <sheetName val="THU_CHI_612"/>
      <sheetName val="TU_CHI_712"/>
      <sheetName val="THU_CHI912"/>
      <sheetName val="THU_CHI_812"/>
      <sheetName val="THU_CHI_1012"/>
      <sheetName val="THU_CHI_1112"/>
      <sheetName val="THU_CHI_1212"/>
      <sheetName val="Xep_hang_20112"/>
      <sheetName val="toan_Cty12"/>
      <sheetName val="Cong_ty12"/>
      <sheetName val="XN_212"/>
      <sheetName val="XN_ong_CHi12"/>
      <sheetName val="N_XDCT&amp;_XKLD12"/>
      <sheetName val="CN_HCM12"/>
      <sheetName val="TT_XKLD(Nhan)12"/>
      <sheetName val="Ong_Hong12"/>
      <sheetName val="CN_hung_yen12"/>
      <sheetName val="Dong_nai12"/>
      <sheetName val="K249_K9812"/>
      <sheetName val="K249_K98_(2)12"/>
      <sheetName val="K251_K9812"/>
      <sheetName val="K251_SBase12"/>
      <sheetName val="K251_AC12"/>
      <sheetName val="K252_K9812"/>
      <sheetName val="K252_SBase12"/>
      <sheetName val="K252_AC12"/>
      <sheetName val="K253_K9812"/>
      <sheetName val="K253_Subbase12"/>
      <sheetName val="K253_Base_12"/>
      <sheetName val="K253_SBase12"/>
      <sheetName val="K253_AC12"/>
      <sheetName val="K255_SBase12"/>
      <sheetName val="K259_K9812"/>
      <sheetName val="K259_Subbase12"/>
      <sheetName val="K259_Base_12"/>
      <sheetName val="K259_AC12"/>
      <sheetName val="K260_K9812"/>
      <sheetName val="K260_Subbase12"/>
      <sheetName val="K260_Base12"/>
      <sheetName val="K260_AC12"/>
      <sheetName val="K261_K9812"/>
      <sheetName val="K261_Base12"/>
      <sheetName val="K261_AC12"/>
      <sheetName val="KL_Tram_Cty12"/>
      <sheetName val="Gam_may_Cty12"/>
      <sheetName val="KL_tram_KH12"/>
      <sheetName val="Gam_may_KH12"/>
      <sheetName val="Cach_dien12"/>
      <sheetName val="Mang_tai12"/>
      <sheetName val="KL_DDK12"/>
      <sheetName val="Mang_tai_DDK12"/>
      <sheetName val="KL_DDK0,412"/>
      <sheetName val="TT_Ky_thuat12"/>
      <sheetName val="CT_moi12"/>
      <sheetName val="Tu_dien12"/>
      <sheetName val="May_cat12"/>
      <sheetName val="Dao_Cly12"/>
      <sheetName val="Dao_Ptai12"/>
      <sheetName val="Tu_RMU12"/>
      <sheetName val="C_set12"/>
      <sheetName val="Sco_Cap12"/>
      <sheetName val="Sco_TB12"/>
      <sheetName val="TN_tram12"/>
      <sheetName val="TN_C_set12"/>
      <sheetName val="TN_TD_DDay12"/>
      <sheetName val="Phan_chung12"/>
      <sheetName val="cong_Q212"/>
      <sheetName val="T_U_luong_Q112"/>
      <sheetName val="T_U_luong_Q212"/>
      <sheetName val="T_U_luong_Q312"/>
      <sheetName val="Quyet_toan12"/>
      <sheetName val="Thu_hoi12"/>
      <sheetName val="Lai_vay12"/>
      <sheetName val="Tien_vay12"/>
      <sheetName val="Cong_no12"/>
      <sheetName val="Cop_pha12"/>
      <sheetName val="Gia_DAN12"/>
      <sheetName val="Phu_luc_HD12"/>
      <sheetName val="Gia_du_thau12"/>
      <sheetName val="Ca_xe12"/>
      <sheetName val="Dc_Dau12"/>
      <sheetName val="_o_to_Hien_812"/>
      <sheetName val="_o_to_Hien912"/>
      <sheetName val="_o_to_Hien1012"/>
      <sheetName val="_o_to_Hien1112"/>
      <sheetName val="_o_to_Hien12)12"/>
      <sheetName val="_o_to_Hien122"/>
      <sheetName val="_o_to_Hien212"/>
      <sheetName val="_o_to_Hien312"/>
      <sheetName val="_o_to_Hien412"/>
      <sheetName val="_o_to_Hien512"/>
      <sheetName val="_o_to_Phong_812"/>
      <sheetName val="_o_to_Phong912"/>
      <sheetName val="_o_to_Phong1012"/>
      <sheetName val="_o_to_Phong1112"/>
      <sheetName val="_o_to_Phong12)12"/>
      <sheetName val="_o_to_Phong122"/>
      <sheetName val="_o_to_Phong212"/>
      <sheetName val="_o_to_Phong312"/>
      <sheetName val="_o_to_Phong412"/>
      <sheetName val="_o_to_Phong512"/>
      <sheetName val="_o_to_Dung_8_12"/>
      <sheetName val="_D_tt_dau812"/>
      <sheetName val="_o_to_Dung_912"/>
      <sheetName val="_D9_tt_dau12"/>
      <sheetName val="_D10_tt_dau12"/>
      <sheetName val="_o_to_Dung_1012"/>
      <sheetName val="_o_to_Dung_1112"/>
      <sheetName val="_o_to_Dung_12)12"/>
      <sheetName val="_o_to_Dung_122"/>
      <sheetName val="_o_to_Dung212"/>
      <sheetName val="_o_to_Dung312"/>
      <sheetName val="_o_to_Dung412"/>
      <sheetName val="_o_totrongT10-1212"/>
      <sheetName val="_o_totrongT212"/>
      <sheetName val="_o_totrungT10-1212"/>
      <sheetName val="_o_toMinhT10-12_12"/>
      <sheetName val="_o_toMinhT212"/>
      <sheetName val="_o_toTrieuT10-12__12"/>
      <sheetName val="Luong_8_SP12"/>
      <sheetName val="Luong_9_SP_12"/>
      <sheetName val="Luong_10_SP_12"/>
      <sheetName val="Luong_11_SP_12"/>
      <sheetName val="Luong_12_SP12"/>
      <sheetName val="Luong_1_SP112"/>
      <sheetName val="Luong_2_SP212"/>
      <sheetName val="Luong_3_SP312"/>
      <sheetName val="Luong_4_SP412"/>
      <sheetName val="Luong_4_SP512"/>
      <sheetName val="KL_VL12"/>
      <sheetName val="QT_9-612"/>
      <sheetName val="Thuong_luu_HB12"/>
      <sheetName val="QT_Ky_T12"/>
      <sheetName val="bc_vt_TON_BAI12"/>
      <sheetName val="QT_Duoc_(Hai)12"/>
      <sheetName val="sent_to12"/>
      <sheetName val="KLTong_hop12"/>
      <sheetName val="Lan_can12"/>
      <sheetName val="Ranh_doc_(2)12"/>
      <sheetName val="Ranh_doc12"/>
      <sheetName val="Coc_tieu12"/>
      <sheetName val="Bien_bao12"/>
      <sheetName val="Nan_tuyen12"/>
      <sheetName val="Lan_112"/>
      <sheetName val="Lan__212"/>
      <sheetName val="Lan_312"/>
      <sheetName val="Gia_tri12"/>
      <sheetName val="Lan_512"/>
      <sheetName val="Cong_hop12"/>
      <sheetName val="kldukien_(107)12"/>
      <sheetName val="qui1_(2)12"/>
      <sheetName val="cap_so_lan_212"/>
      <sheetName val="cap_so_BHXH12"/>
      <sheetName val="tru_tien12"/>
      <sheetName val="yt_q212"/>
      <sheetName val="c45_t312"/>
      <sheetName val="c45_t612"/>
      <sheetName val="BHYT_Q3_200312"/>
      <sheetName val="C45_t712"/>
      <sheetName val="C47-t07_200312"/>
      <sheetName val="C45_t812"/>
      <sheetName val="C47-t08_200312"/>
      <sheetName val="C45_t0912"/>
      <sheetName val="C47-t09_200312"/>
      <sheetName val="C47_T1212"/>
      <sheetName val="BHYT_Q4-200312"/>
      <sheetName val="C45_T1012"/>
      <sheetName val="binh_do12"/>
      <sheetName val="cot_lieu12"/>
      <sheetName val="van_khuon12"/>
      <sheetName val="CT_BT12"/>
      <sheetName val="lay_mau12"/>
      <sheetName val="mat_ngoai_goi12"/>
      <sheetName val="coc_tram-bt12"/>
      <sheetName val="cong_bien_t1015"/>
      <sheetName val="luong_t9_15"/>
      <sheetName val="bb_t915"/>
      <sheetName val="KL_XL200015"/>
      <sheetName val="Chiet_tinh15"/>
      <sheetName val="Van_chuyen15"/>
      <sheetName val="THKP_(2)15"/>
      <sheetName val="T_Bi15"/>
      <sheetName val="Thiet_ke15"/>
      <sheetName val="K_luong15"/>
      <sheetName val="TT_L215"/>
      <sheetName val="TT_L115"/>
      <sheetName val="Thue_Ngoai15"/>
      <sheetName val="Dong_Dau15"/>
      <sheetName val="Dong_Dau_(2)15"/>
      <sheetName val="Sau_dong15"/>
      <sheetName val="Ma_xa15"/>
      <sheetName val="My_dinh15"/>
      <sheetName val="Tong_cong15"/>
      <sheetName val="Chi_tiet_-_Dv_lap15"/>
      <sheetName val="TH_KHTC15"/>
      <sheetName val="Gia_VL15"/>
      <sheetName val="Bang_gia_ca_may15"/>
      <sheetName val="Bang_luong_CB15"/>
      <sheetName val="Bang_P_tich_CT15"/>
      <sheetName val="D_toan_chi_tiet15"/>
      <sheetName val="Bang_TH_Dtoan15"/>
      <sheetName val="LUAN_CHUYEN15"/>
      <sheetName val="KE_QUY15"/>
      <sheetName val="LUONGGIAN_TIEP15"/>
      <sheetName val="VAY_VON15"/>
      <sheetName val="O_THAO15"/>
      <sheetName val="Q_TRUNG15"/>
      <sheetName val="Y_THANH15"/>
      <sheetName val="Sheet2_(2)15"/>
      <sheetName val="KH_2003_(moi_max)15"/>
      <sheetName val="Interim_payment15"/>
      <sheetName val="Bid_Sum15"/>
      <sheetName val="Item_B15"/>
      <sheetName val="Dg_A15"/>
      <sheetName val="Dg_B&amp;C15"/>
      <sheetName val="Material_at_site15"/>
      <sheetName val="Bang_VL15"/>
      <sheetName val="VL(No_V-c)15"/>
      <sheetName val="He_so15"/>
      <sheetName val="PL_Vua15"/>
      <sheetName val="Chitieu-dam_cac_loai15"/>
      <sheetName val="DG_Dam15"/>
      <sheetName val="DG_chung15"/>
      <sheetName val="VL-dac_chung15"/>
      <sheetName val="CT_1md_&amp;_dau_cong15"/>
      <sheetName val="Tong_hop15"/>
      <sheetName val="CT_cong15"/>
      <sheetName val="dg_cong15"/>
      <sheetName val="CDSL_(2)15"/>
      <sheetName val="__15"/>
      <sheetName val="san_vuon15"/>
      <sheetName val="khu_phu_tro15"/>
      <sheetName val="Thuyet_minh15"/>
      <sheetName val="be_tong15"/>
      <sheetName val="Tong_hop_thep15"/>
      <sheetName val="phan_tich_DG15"/>
      <sheetName val="gia_vat_lieu15"/>
      <sheetName val="gia_xe_may15"/>
      <sheetName val="gia_nhan_cong15"/>
      <sheetName val="BCC_(2)15"/>
      <sheetName val="Bao_cao15"/>
      <sheetName val="Bao_cao_215"/>
      <sheetName val="Khoi_luong15"/>
      <sheetName val="Khoi_luong_mat15"/>
      <sheetName val="Bang_ke15"/>
      <sheetName val="T_HopKL15"/>
      <sheetName val="S_Luong15"/>
      <sheetName val="D_Dap15"/>
      <sheetName val="Q_Toan15"/>
      <sheetName val="Phan_tich_chi_phi15"/>
      <sheetName val="Chi_phi_nen_theo_BVTC15"/>
      <sheetName val="nhan_cong_phu15"/>
      <sheetName val="nhan_cong_Hung15"/>
      <sheetName val="Nhan_cong15"/>
      <sheetName val="Khoi_luong_nen_theo_BVTC15"/>
      <sheetName val="cap_cho_cac_DT15"/>
      <sheetName val="Ung_-_hoan15"/>
      <sheetName val="CP_may15"/>
      <sheetName val="Phu_luc15"/>
      <sheetName val="Gia_trÞ15"/>
      <sheetName val="DS_them_luong_qui_4-200215"/>
      <sheetName val="Phuc_loi_2-9-0215"/>
      <sheetName val="Thuong_nhan_dip_21-12-0215"/>
      <sheetName val="Thuong_dip_nhan_danh_hieu_AHL15"/>
      <sheetName val="Thang_luong_thu_13_nam_200215"/>
      <sheetName val="Luong_SX#_dip_Tet_Qui_Mui(don15"/>
      <sheetName val="CT_Duong15"/>
      <sheetName val="D_gia15"/>
      <sheetName val="T_hop15"/>
      <sheetName val="CtP_tro15"/>
      <sheetName val="Nha_moi15"/>
      <sheetName val="TT-T_Tron_So_215"/>
      <sheetName val="Ct_Dam_15"/>
      <sheetName val="Ct_Duoi15"/>
      <sheetName val="Ct_Tren15"/>
      <sheetName val="D_giaMay15"/>
      <sheetName val="26+180-400_215"/>
      <sheetName val="26+180_Sub115"/>
      <sheetName val="26+180_Sub415"/>
      <sheetName val="26+180-400_5(k95)15"/>
      <sheetName val="26+400-620_3(k95)15"/>
      <sheetName val="26+400-640_1(k95)15"/>
      <sheetName val="26+960-27+150_915"/>
      <sheetName val="26+960-27+150_1015"/>
      <sheetName val="26+960-27+150_1115"/>
      <sheetName val="26+960-27+150_1215"/>
      <sheetName val="26+960-27+150_5(k95)15"/>
      <sheetName val="26+960-27+150_4(k95)15"/>
      <sheetName val="26+960-27+150_1(k95)15"/>
      <sheetName val="27+500-700_5(k95)15"/>
      <sheetName val="27+500-700_4(k95)15"/>
      <sheetName val="27+500-700_3(k95)15"/>
      <sheetName val="27+500-700_1(k95)15"/>
      <sheetName val="27+740-920_3(k95)15"/>
      <sheetName val="27+740-920_2115"/>
      <sheetName val="27+920-28+040_6,715"/>
      <sheetName val="27+920-28+040_1015"/>
      <sheetName val="27+920-28+160_Su315"/>
      <sheetName val="28+160-28+420_5K9515"/>
      <sheetName val="28+430-657_715"/>
      <sheetName val="Km28+430-657_815"/>
      <sheetName val="28+430-657_915"/>
      <sheetName val="28+430-667_1015"/>
      <sheetName val="28+430-657_1115"/>
      <sheetName val="28+430-657_4k9515"/>
      <sheetName val="28+500-657_1815"/>
      <sheetName val="28+520-657_1915"/>
      <sheetName val="C_TIEU15"/>
      <sheetName val="T_Luong15"/>
      <sheetName val="T_HAO15"/>
      <sheetName val="DT_TUYEN15"/>
      <sheetName val="DT_GIA15"/>
      <sheetName val="KHDT_(2)15"/>
      <sheetName val="CL_15"/>
      <sheetName val="KQ_(2)15"/>
      <sheetName val="Quang_Tri15"/>
      <sheetName val="Da_Nang15"/>
      <sheetName val="Quang_Nam15"/>
      <sheetName val="Quang_Ngai15"/>
      <sheetName val="TH_DH-QN15"/>
      <sheetName val="KP_HD15"/>
      <sheetName val="DB_HD15"/>
      <sheetName val="vat_tu15"/>
      <sheetName val="Thep_15"/>
      <sheetName val="Chi_tiet_Khoi_luong15"/>
      <sheetName val="TH_khoi_luong15"/>
      <sheetName val="Chiet_tinh_vat_lieu_15"/>
      <sheetName val="TH_KL_VL15"/>
      <sheetName val="AC_PC15"/>
      <sheetName val="TAI_TRONG15"/>
      <sheetName val="NOI_LUC15"/>
      <sheetName val="TINH_DUYET_THTT_CHINH15"/>
      <sheetName val="TDUYET_THTT_PHU15"/>
      <sheetName val="TINH_DAO_DONG_VA_DO_VONG15"/>
      <sheetName val="TINH_NEO15"/>
      <sheetName val="tong_hop_thanh_toan_thue15"/>
      <sheetName val="bang_ke_nop_thue15"/>
      <sheetName val="Tonh_hop_chi_phi15"/>
      <sheetName val="BK_chi_phi15"/>
      <sheetName val="KTra_DS_va_thue_GTGT15"/>
      <sheetName val="Kiãøm_tra_DS_thue_GTGT15"/>
      <sheetName val="XUAT(gia_von)15"/>
      <sheetName val="Xuat_(gia_ban)15"/>
      <sheetName val="Dchinh_TH_N-X-T15"/>
      <sheetName val="Tong_hop_N-X-T15"/>
      <sheetName val="thue_TH15"/>
      <sheetName val="tong_hop_200115"/>
      <sheetName val="qUYET_TOAN_THUE15"/>
      <sheetName val="BU_CTPH15"/>
      <sheetName val="BU_tran3+360_2215"/>
      <sheetName val="Tran3+360_2215"/>
      <sheetName val="BU_tran2+386_415"/>
      <sheetName val="Tran2+386_415"/>
      <sheetName val="DTcong_4-515"/>
      <sheetName val="Bu_1-215"/>
      <sheetName val="Bu_12-1315"/>
      <sheetName val="DTcong_12-1315"/>
      <sheetName val="DT_cong13-13+15"/>
      <sheetName val="BU-_nhanh15"/>
      <sheetName val="dtcong_nh1-215"/>
      <sheetName val="dtcong_nh0-115"/>
      <sheetName val="BU_11-1215"/>
      <sheetName val="DTcong_11-1215"/>
      <sheetName val="Pr-_CC15"/>
      <sheetName val="MD_3-415"/>
      <sheetName val="ND_3-415"/>
      <sheetName val="MD_1-215"/>
      <sheetName val="ND_1-215"/>
      <sheetName val="MD_0-115"/>
      <sheetName val="ND_0-115"/>
      <sheetName val="KL_tong15"/>
      <sheetName val="TH_(T1-6)15"/>
      <sheetName val="_NL15"/>
      <sheetName val="_NL_(2)15"/>
      <sheetName val="CDTHCT_(3)15"/>
      <sheetName val="thkl_(2)15"/>
      <sheetName val="long_tec15"/>
      <sheetName val="cd_viaK0-T615"/>
      <sheetName val="cdvia_T6-Tc2415"/>
      <sheetName val="cdvia_Tc24-T4615"/>
      <sheetName val="cd_btnL2k0+361-T1915"/>
      <sheetName val="CT_xa15"/>
      <sheetName val="CDTHU_CHI_T115"/>
      <sheetName val="THUCHI_215"/>
      <sheetName val="THU_CHI315"/>
      <sheetName val="THU_CHI_415"/>
      <sheetName val="THU_CHI515"/>
      <sheetName val="THU_CHI_615"/>
      <sheetName val="TU_CHI_715"/>
      <sheetName val="THU_CHI915"/>
      <sheetName val="THU_CHI_815"/>
      <sheetName val="THU_CHI_1015"/>
      <sheetName val="THU_CHI_1115"/>
      <sheetName val="THU_CHI_1215"/>
      <sheetName val="Xep_hang_20115"/>
      <sheetName val="toan_Cty15"/>
      <sheetName val="Cong_ty15"/>
      <sheetName val="XN_215"/>
      <sheetName val="XN_ong_CHi15"/>
      <sheetName val="N_XDCT&amp;_XKLD15"/>
      <sheetName val="CN_HCM15"/>
      <sheetName val="TT_XKLD(Nhan)15"/>
      <sheetName val="Ong_Hong15"/>
      <sheetName val="CN_hung_yen15"/>
      <sheetName val="Dong_nai15"/>
      <sheetName val="K249_K9815"/>
      <sheetName val="K249_K98_(2)15"/>
      <sheetName val="K251_K9815"/>
      <sheetName val="K251_SBase15"/>
      <sheetName val="K251_AC15"/>
      <sheetName val="K252_K9815"/>
      <sheetName val="K252_SBase15"/>
      <sheetName val="K252_AC15"/>
      <sheetName val="K253_K9815"/>
      <sheetName val="K253_Subbase15"/>
      <sheetName val="K253_Base_15"/>
      <sheetName val="K253_SBase15"/>
      <sheetName val="K253_AC15"/>
      <sheetName val="K255_SBase15"/>
      <sheetName val="K259_K9815"/>
      <sheetName val="K259_Subbase15"/>
      <sheetName val="K259_Base_15"/>
      <sheetName val="K259_AC15"/>
      <sheetName val="K260_K9815"/>
      <sheetName val="K260_Subbase15"/>
      <sheetName val="K260_Base15"/>
      <sheetName val="K260_AC15"/>
      <sheetName val="K261_K9815"/>
      <sheetName val="K261_Base15"/>
      <sheetName val="K261_AC15"/>
      <sheetName val="KL_Tram_Cty15"/>
      <sheetName val="Gam_may_Cty15"/>
      <sheetName val="KL_tram_KH15"/>
      <sheetName val="Gam_may_KH15"/>
      <sheetName val="Cach_dien15"/>
      <sheetName val="Mang_tai15"/>
      <sheetName val="KL_DDK15"/>
      <sheetName val="Mang_tai_DDK15"/>
      <sheetName val="KL_DDK0,415"/>
      <sheetName val="TT_Ky_thuat15"/>
      <sheetName val="CT_moi15"/>
      <sheetName val="Tu_dien15"/>
      <sheetName val="May_cat15"/>
      <sheetName val="Dao_Cly15"/>
      <sheetName val="Dao_Ptai15"/>
      <sheetName val="Tu_RMU15"/>
      <sheetName val="C_set15"/>
      <sheetName val="Sco_Cap15"/>
      <sheetName val="Sco_TB15"/>
      <sheetName val="TN_tram15"/>
      <sheetName val="TN_C_set15"/>
      <sheetName val="TN_TD_DDay15"/>
      <sheetName val="Phan_chung15"/>
      <sheetName val="cong_Q215"/>
      <sheetName val="T_U_luong_Q115"/>
      <sheetName val="T_U_luong_Q215"/>
      <sheetName val="T_U_luong_Q315"/>
      <sheetName val="Quyet_toan15"/>
      <sheetName val="Thu_hoi15"/>
      <sheetName val="Lai_vay15"/>
      <sheetName val="Tien_vay15"/>
      <sheetName val="Cong_no15"/>
      <sheetName val="Cop_pha15"/>
      <sheetName val="Gia_DAN15"/>
      <sheetName val="Phu_luc_HD15"/>
      <sheetName val="Gia_du_thau15"/>
      <sheetName val="Ca_xe15"/>
      <sheetName val="Dc_Dau15"/>
      <sheetName val="_o_to_Hien_815"/>
      <sheetName val="_o_to_Hien915"/>
      <sheetName val="_o_to_Hien1015"/>
      <sheetName val="_o_to_Hien1115"/>
      <sheetName val="_o_to_Hien12)15"/>
      <sheetName val="_o_to_Hien125"/>
      <sheetName val="_o_to_Hien215"/>
      <sheetName val="_o_to_Hien315"/>
      <sheetName val="_o_to_Hien415"/>
      <sheetName val="_o_to_Hien515"/>
      <sheetName val="_o_to_Phong_815"/>
      <sheetName val="_o_to_Phong915"/>
      <sheetName val="_o_to_Phong1015"/>
      <sheetName val="_o_to_Phong1115"/>
      <sheetName val="_o_to_Phong12)15"/>
      <sheetName val="_o_to_Phong125"/>
      <sheetName val="_o_to_Phong215"/>
      <sheetName val="_o_to_Phong315"/>
      <sheetName val="_o_to_Phong415"/>
      <sheetName val="_o_to_Phong515"/>
      <sheetName val="_o_to_Dung_8_15"/>
      <sheetName val="_D_tt_dau815"/>
      <sheetName val="_o_to_Dung_915"/>
      <sheetName val="_D9_tt_dau15"/>
      <sheetName val="_D10_tt_dau15"/>
      <sheetName val="_o_to_Dung_1015"/>
      <sheetName val="_o_to_Dung_1115"/>
      <sheetName val="_o_to_Dung_12)15"/>
      <sheetName val="_o_to_Dung_125"/>
      <sheetName val="_o_to_Dung215"/>
      <sheetName val="_o_to_Dung315"/>
      <sheetName val="_o_to_Dung415"/>
      <sheetName val="_o_totrongT10-1215"/>
      <sheetName val="_o_totrongT215"/>
      <sheetName val="_o_totrungT10-1215"/>
      <sheetName val="_o_toMinhT10-12_15"/>
      <sheetName val="_o_toMinhT215"/>
      <sheetName val="_o_toTrieuT10-12__15"/>
      <sheetName val="Luong_8_SP15"/>
      <sheetName val="Luong_9_SP_15"/>
      <sheetName val="Luong_10_SP_15"/>
      <sheetName val="Luong_11_SP_15"/>
      <sheetName val="Luong_12_SP15"/>
      <sheetName val="Luong_1_SP115"/>
      <sheetName val="Luong_2_SP215"/>
      <sheetName val="Luong_3_SP315"/>
      <sheetName val="Luong_4_SP415"/>
      <sheetName val="Luong_4_SP515"/>
      <sheetName val="KL_VL15"/>
      <sheetName val="QT_9-615"/>
      <sheetName val="Thuong_luu_HB15"/>
      <sheetName val="QT_Ky_T15"/>
      <sheetName val="bc_vt_TON_BAI15"/>
      <sheetName val="QT_Duoc_(Hai)15"/>
      <sheetName val="sent_to15"/>
      <sheetName val="KLTong_hop15"/>
      <sheetName val="Lan_can15"/>
      <sheetName val="Ranh_doc_(2)15"/>
      <sheetName val="Ranh_doc15"/>
      <sheetName val="Coc_tieu15"/>
      <sheetName val="Bien_bao15"/>
      <sheetName val="Nan_tuyen15"/>
      <sheetName val="Lan_115"/>
      <sheetName val="Lan__215"/>
      <sheetName val="Lan_315"/>
      <sheetName val="Gia_tri15"/>
      <sheetName val="Lan_515"/>
      <sheetName val="Cong_hop15"/>
      <sheetName val="kldukien_(107)15"/>
      <sheetName val="qui1_(2)15"/>
      <sheetName val="cap_so_lan_215"/>
      <sheetName val="cap_so_BHXH15"/>
      <sheetName val="tru_tien15"/>
      <sheetName val="yt_q215"/>
      <sheetName val="c45_t315"/>
      <sheetName val="c45_t615"/>
      <sheetName val="BHYT_Q3_200315"/>
      <sheetName val="C45_t715"/>
      <sheetName val="C47-t07_200315"/>
      <sheetName val="C45_t815"/>
      <sheetName val="C47-t08_200315"/>
      <sheetName val="C45_t0915"/>
      <sheetName val="C47-t09_200315"/>
      <sheetName val="C47_T1215"/>
      <sheetName val="BHYT_Q4-200315"/>
      <sheetName val="C45_T1015"/>
      <sheetName val="binh_do15"/>
      <sheetName val="cot_lieu15"/>
      <sheetName val="van_khuon15"/>
      <sheetName val="CT_BT15"/>
      <sheetName val="lay_mau15"/>
      <sheetName val="mat_ngoai_goi15"/>
      <sheetName val="coc_tram-bt15"/>
      <sheetName val="cong_bien_t1017"/>
      <sheetName val="luong_t9_17"/>
      <sheetName val="bb_t917"/>
      <sheetName val="KL_XL200017"/>
      <sheetName val="Chiet_tinh17"/>
      <sheetName val="Van_chuyen17"/>
      <sheetName val="THKP_(2)17"/>
      <sheetName val="T_Bi17"/>
      <sheetName val="Thiet_ke17"/>
      <sheetName val="K_luong17"/>
      <sheetName val="TT_L217"/>
      <sheetName val="TT_L117"/>
      <sheetName val="Thue_Ngoai17"/>
      <sheetName val="Dong_Dau17"/>
      <sheetName val="Dong_Dau_(2)17"/>
      <sheetName val="Sau_dong17"/>
      <sheetName val="Ma_xa17"/>
      <sheetName val="My_dinh17"/>
      <sheetName val="Tong_cong17"/>
      <sheetName val="Chi_tiet_-_Dv_lap17"/>
      <sheetName val="TH_KHTC17"/>
      <sheetName val="Gia_VL17"/>
      <sheetName val="Bang_gia_ca_may17"/>
      <sheetName val="Bang_luong_CB17"/>
      <sheetName val="Bang_P_tich_CT17"/>
      <sheetName val="D_toan_chi_tiet17"/>
      <sheetName val="Bang_TH_Dtoan17"/>
      <sheetName val="LUAN_CHUYEN17"/>
      <sheetName val="KE_QUY17"/>
      <sheetName val="LUONGGIAN_TIEP17"/>
      <sheetName val="VAY_VON17"/>
      <sheetName val="O_THAO17"/>
      <sheetName val="Q_TRUNG17"/>
      <sheetName val="Y_THANH17"/>
      <sheetName val="Sheet2_(2)17"/>
      <sheetName val="KH_2003_(moi_max)17"/>
      <sheetName val="Interim_payment17"/>
      <sheetName val="Bid_Sum17"/>
      <sheetName val="Item_B17"/>
      <sheetName val="Dg_A17"/>
      <sheetName val="Dg_B&amp;C17"/>
      <sheetName val="Material_at_site17"/>
      <sheetName val="Bang_VL17"/>
      <sheetName val="VL(No_V-c)17"/>
      <sheetName val="He_so17"/>
      <sheetName val="PL_Vua17"/>
      <sheetName val="Chitieu-dam_cac_loai17"/>
      <sheetName val="DG_Dam17"/>
      <sheetName val="DG_chung17"/>
      <sheetName val="VL-dac_chung17"/>
      <sheetName val="CT_1md_&amp;_dau_cong17"/>
      <sheetName val="Tong_hop17"/>
      <sheetName val="CT_cong17"/>
      <sheetName val="dg_cong17"/>
      <sheetName val="CDSL_(2)17"/>
      <sheetName val="__17"/>
      <sheetName val="san_vuon17"/>
      <sheetName val="khu_phu_tro17"/>
      <sheetName val="Thuyet_minh17"/>
      <sheetName val="be_tong17"/>
      <sheetName val="Tong_hop_thep17"/>
      <sheetName val="phan_tich_DG17"/>
      <sheetName val="gia_vat_lieu17"/>
      <sheetName val="gia_xe_may17"/>
      <sheetName val="gia_nhan_cong17"/>
      <sheetName val="BCC_(2)17"/>
      <sheetName val="Bao_cao17"/>
      <sheetName val="Bao_cao_217"/>
      <sheetName val="Khoi_luong17"/>
      <sheetName val="Khoi_luong_mat17"/>
      <sheetName val="Bang_ke17"/>
      <sheetName val="T_HopKL17"/>
      <sheetName val="S_Luong17"/>
      <sheetName val="D_Dap17"/>
      <sheetName val="Q_Toan17"/>
      <sheetName val="Phan_tich_chi_phi17"/>
      <sheetName val="Chi_phi_nen_theo_BVTC17"/>
      <sheetName val="nhan_cong_phu17"/>
      <sheetName val="nhan_cong_Hung17"/>
      <sheetName val="Nhan_cong17"/>
      <sheetName val="Khoi_luong_nen_theo_BVTC17"/>
      <sheetName val="cap_cho_cac_DT17"/>
      <sheetName val="Ung_-_hoan17"/>
      <sheetName val="CP_may17"/>
      <sheetName val="Phu_luc17"/>
      <sheetName val="Gia_trÞ17"/>
      <sheetName val="DS_them_luong_qui_4-200217"/>
      <sheetName val="Phuc_loi_2-9-0217"/>
      <sheetName val="Thuong_nhan_dip_21-12-0217"/>
      <sheetName val="Thuong_dip_nhan_danh_hieu_AHL17"/>
      <sheetName val="Thang_luong_thu_13_nam_200217"/>
      <sheetName val="Luong_SX#_dip_Tet_Qui_Mui(don17"/>
      <sheetName val="CT_Duong17"/>
      <sheetName val="D_gia17"/>
      <sheetName val="T_hop17"/>
      <sheetName val="CtP_tro17"/>
      <sheetName val="Nha_moi17"/>
      <sheetName val="TT-T_Tron_So_217"/>
      <sheetName val="Ct_Dam_17"/>
      <sheetName val="Ct_Duoi17"/>
      <sheetName val="Ct_Tren17"/>
      <sheetName val="D_giaMay17"/>
      <sheetName val="26+180-400_217"/>
      <sheetName val="26+180_Sub117"/>
      <sheetName val="26+180_Sub417"/>
      <sheetName val="26+180-400_5(k95)17"/>
      <sheetName val="26+400-620_3(k95)17"/>
      <sheetName val="26+400-640_1(k95)17"/>
      <sheetName val="26+960-27+150_917"/>
      <sheetName val="26+960-27+150_1017"/>
      <sheetName val="26+960-27+150_1117"/>
      <sheetName val="26+960-27+150_1217"/>
      <sheetName val="26+960-27+150_5(k95)17"/>
      <sheetName val="26+960-27+150_4(k95)17"/>
      <sheetName val="26+960-27+150_1(k95)17"/>
      <sheetName val="27+500-700_5(k95)17"/>
      <sheetName val="27+500-700_4(k95)17"/>
      <sheetName val="27+500-700_3(k95)17"/>
      <sheetName val="27+500-700_1(k95)17"/>
      <sheetName val="27+740-920_3(k95)17"/>
      <sheetName val="27+740-920_2117"/>
      <sheetName val="27+920-28+040_6,717"/>
      <sheetName val="27+920-28+040_1017"/>
      <sheetName val="27+920-28+160_Su317"/>
      <sheetName val="28+160-28+420_5K9517"/>
      <sheetName val="28+430-657_717"/>
      <sheetName val="Km28+430-657_817"/>
      <sheetName val="28+430-657_917"/>
      <sheetName val="28+430-667_1017"/>
      <sheetName val="28+430-657_1117"/>
      <sheetName val="28+430-657_4k9517"/>
      <sheetName val="28+500-657_1817"/>
      <sheetName val="28+520-657_1917"/>
      <sheetName val="C_TIEU17"/>
      <sheetName val="T_Luong17"/>
      <sheetName val="T_HAO17"/>
      <sheetName val="DT_TUYEN17"/>
      <sheetName val="DT_GIA17"/>
      <sheetName val="KHDT_(2)17"/>
      <sheetName val="CL_17"/>
      <sheetName val="KQ_(2)17"/>
      <sheetName val="Quang_Tri17"/>
      <sheetName val="Da_Nang17"/>
      <sheetName val="Quang_Nam17"/>
      <sheetName val="Quang_Ngai17"/>
      <sheetName val="TH_DH-QN17"/>
      <sheetName val="KP_HD17"/>
      <sheetName val="DB_HD17"/>
      <sheetName val="vat_tu17"/>
      <sheetName val="Thep_17"/>
      <sheetName val="Chi_tiet_Khoi_luong17"/>
      <sheetName val="TH_khoi_luong17"/>
      <sheetName val="Chiet_tinh_vat_lieu_17"/>
      <sheetName val="TH_KL_VL17"/>
      <sheetName val="AC_PC17"/>
      <sheetName val="TAI_TRONG17"/>
      <sheetName val="NOI_LUC17"/>
      <sheetName val="TINH_DUYET_THTT_CHINH17"/>
      <sheetName val="TDUYET_THTT_PHU17"/>
      <sheetName val="TINH_DAO_DONG_VA_DO_VONG17"/>
      <sheetName val="TINH_NEO17"/>
      <sheetName val="tong_hop_thanh_toan_thue17"/>
      <sheetName val="bang_ke_nop_thue17"/>
      <sheetName val="Tonh_hop_chi_phi17"/>
      <sheetName val="BK_chi_phi17"/>
      <sheetName val="KTra_DS_va_thue_GTGT17"/>
      <sheetName val="Kiãøm_tra_DS_thue_GTGT17"/>
      <sheetName val="XUAT(gia_von)17"/>
      <sheetName val="Xuat_(gia_ban)17"/>
      <sheetName val="Dchinh_TH_N-X-T17"/>
      <sheetName val="Tong_hop_N-X-T17"/>
      <sheetName val="thue_TH17"/>
      <sheetName val="tong_hop_200117"/>
      <sheetName val="qUYET_TOAN_THUE17"/>
      <sheetName val="BU_CTPH17"/>
      <sheetName val="BU_tran3+360_2217"/>
      <sheetName val="Tran3+360_2217"/>
      <sheetName val="BU_tran2+386_417"/>
      <sheetName val="Tran2+386_417"/>
      <sheetName val="DTcong_4-517"/>
      <sheetName val="Bu_1-217"/>
      <sheetName val="Bu_12-1317"/>
      <sheetName val="DTcong_12-1317"/>
      <sheetName val="DT_cong13-13+17"/>
      <sheetName val="BU-_nhanh17"/>
      <sheetName val="dtcong_nh1-217"/>
      <sheetName val="dtcong_nh0-117"/>
      <sheetName val="BU_11-1217"/>
      <sheetName val="DTcong_11-1217"/>
      <sheetName val="Pr-_CC17"/>
      <sheetName val="MD_3-417"/>
      <sheetName val="ND_3-417"/>
      <sheetName val="MD_1-217"/>
      <sheetName val="ND_1-217"/>
      <sheetName val="MD_0-117"/>
      <sheetName val="ND_0-117"/>
      <sheetName val="KL_tong17"/>
      <sheetName val="TH_(T1-6)17"/>
      <sheetName val="_NL17"/>
      <sheetName val="_NL_(2)17"/>
      <sheetName val="CDTHCT_(3)17"/>
      <sheetName val="thkl_(2)17"/>
      <sheetName val="long_tec17"/>
      <sheetName val="cd_viaK0-T617"/>
      <sheetName val="cdvia_T6-Tc2417"/>
      <sheetName val="cdvia_Tc24-T4617"/>
      <sheetName val="cd_btnL2k0+361-T1917"/>
      <sheetName val="CT_xa17"/>
      <sheetName val="CDTHU_CHI_T117"/>
      <sheetName val="THUCHI_217"/>
      <sheetName val="THU_CHI317"/>
      <sheetName val="THU_CHI_417"/>
      <sheetName val="THU_CHI517"/>
      <sheetName val="THU_CHI_617"/>
      <sheetName val="TU_CHI_717"/>
      <sheetName val="THU_CHI917"/>
      <sheetName val="THU_CHI_817"/>
      <sheetName val="THU_CHI_1017"/>
      <sheetName val="THU_CHI_1117"/>
      <sheetName val="THU_CHI_1217"/>
      <sheetName val="Xep_hang_20117"/>
      <sheetName val="toan_Cty17"/>
      <sheetName val="Cong_ty17"/>
      <sheetName val="XN_217"/>
      <sheetName val="XN_ong_CHi17"/>
      <sheetName val="N_XDCT&amp;_XKLD17"/>
      <sheetName val="CN_HCM17"/>
      <sheetName val="TT_XKLD(Nhan)17"/>
      <sheetName val="Ong_Hong17"/>
      <sheetName val="CN_hung_yen17"/>
      <sheetName val="Dong_nai17"/>
      <sheetName val="K249_K9817"/>
      <sheetName val="K249_K98_(2)17"/>
      <sheetName val="K251_K9817"/>
      <sheetName val="K251_SBase17"/>
      <sheetName val="K251_AC17"/>
      <sheetName val="K252_K9817"/>
      <sheetName val="K252_SBase17"/>
      <sheetName val="K252_AC17"/>
      <sheetName val="K253_K9817"/>
      <sheetName val="K253_Subbase17"/>
      <sheetName val="K253_Base_17"/>
      <sheetName val="K253_SBase17"/>
      <sheetName val="K253_AC17"/>
      <sheetName val="K255_SBase17"/>
      <sheetName val="K259_K9817"/>
      <sheetName val="K259_Subbase17"/>
      <sheetName val="K259_Base_17"/>
      <sheetName val="K259_AC17"/>
      <sheetName val="K260_K9817"/>
      <sheetName val="K260_Subbase17"/>
      <sheetName val="K260_Base17"/>
      <sheetName val="K260_AC17"/>
      <sheetName val="K261_K9817"/>
      <sheetName val="K261_Base17"/>
      <sheetName val="K261_AC17"/>
      <sheetName val="KL_Tram_Cty17"/>
      <sheetName val="Gam_may_Cty17"/>
      <sheetName val="KL_tram_KH17"/>
      <sheetName val="Gam_may_KH17"/>
      <sheetName val="Cach_dien17"/>
      <sheetName val="Mang_tai17"/>
      <sheetName val="KL_DDK17"/>
      <sheetName val="Mang_tai_DDK17"/>
      <sheetName val="KL_DDK0,417"/>
      <sheetName val="TT_Ky_thuat17"/>
      <sheetName val="CT_moi17"/>
      <sheetName val="Tu_dien17"/>
      <sheetName val="May_cat17"/>
      <sheetName val="Dao_Cly17"/>
      <sheetName val="Dao_Ptai17"/>
      <sheetName val="Tu_RMU17"/>
      <sheetName val="C_set17"/>
      <sheetName val="Sco_Cap17"/>
      <sheetName val="Sco_TB17"/>
      <sheetName val="TN_tram17"/>
      <sheetName val="TN_C_set17"/>
      <sheetName val="TN_TD_DDay17"/>
      <sheetName val="Phan_chung17"/>
      <sheetName val="cong_Q217"/>
      <sheetName val="T_U_luong_Q117"/>
      <sheetName val="T_U_luong_Q217"/>
      <sheetName val="T_U_luong_Q317"/>
      <sheetName val="Quyet_toan17"/>
      <sheetName val="Thu_hoi17"/>
      <sheetName val="Lai_vay17"/>
      <sheetName val="Tien_vay17"/>
      <sheetName val="Cong_no17"/>
      <sheetName val="Cop_pha17"/>
      <sheetName val="Gia_DAN17"/>
      <sheetName val="Phu_luc_HD17"/>
      <sheetName val="Gia_du_thau17"/>
      <sheetName val="Ca_xe17"/>
      <sheetName val="Dc_Dau17"/>
      <sheetName val="_o_to_Hien_817"/>
      <sheetName val="_o_to_Hien917"/>
      <sheetName val="_o_to_Hien1017"/>
      <sheetName val="_o_to_Hien1117"/>
      <sheetName val="_o_to_Hien12)17"/>
      <sheetName val="_o_to_Hien127"/>
      <sheetName val="_o_to_Hien217"/>
      <sheetName val="_o_to_Hien317"/>
      <sheetName val="_o_to_Hien417"/>
      <sheetName val="_o_to_Hien517"/>
      <sheetName val="_o_to_Phong_817"/>
      <sheetName val="_o_to_Phong917"/>
      <sheetName val="_o_to_Phong1017"/>
      <sheetName val="_o_to_Phong1117"/>
      <sheetName val="_o_to_Phong12)17"/>
      <sheetName val="_o_to_Phong127"/>
      <sheetName val="_o_to_Phong217"/>
      <sheetName val="_o_to_Phong317"/>
      <sheetName val="_o_to_Phong417"/>
      <sheetName val="_o_to_Phong517"/>
      <sheetName val="_o_to_Dung_8_17"/>
      <sheetName val="_D_tt_dau817"/>
      <sheetName val="_o_to_Dung_917"/>
      <sheetName val="_D9_tt_dau17"/>
      <sheetName val="_D10_tt_dau17"/>
      <sheetName val="_o_to_Dung_1017"/>
      <sheetName val="_o_to_Dung_1117"/>
      <sheetName val="_o_to_Dung_12)17"/>
      <sheetName val="_o_to_Dung_127"/>
      <sheetName val="_o_to_Dung217"/>
      <sheetName val="_o_to_Dung317"/>
      <sheetName val="_o_to_Dung417"/>
      <sheetName val="_o_totrongT10-1217"/>
      <sheetName val="_o_totrongT217"/>
      <sheetName val="_o_totrungT10-1217"/>
      <sheetName val="_o_toMinhT10-12_17"/>
      <sheetName val="_o_toMinhT217"/>
      <sheetName val="_o_toTrieuT10-12__17"/>
      <sheetName val="Luong_8_SP17"/>
      <sheetName val="Luong_9_SP_17"/>
      <sheetName val="Luong_10_SP_17"/>
      <sheetName val="Luong_11_SP_17"/>
      <sheetName val="Luong_12_SP17"/>
      <sheetName val="Luong_1_SP117"/>
      <sheetName val="Luong_2_SP217"/>
      <sheetName val="Luong_3_SP317"/>
      <sheetName val="Luong_4_SP417"/>
      <sheetName val="Luong_4_SP517"/>
      <sheetName val="KL_VL17"/>
      <sheetName val="QT_9-617"/>
      <sheetName val="Thuong_luu_HB17"/>
      <sheetName val="QT_Ky_T17"/>
      <sheetName val="bc_vt_TON_BAI17"/>
      <sheetName val="QT_Duoc_(Hai)17"/>
      <sheetName val="sent_to17"/>
      <sheetName val="KLTong_hop17"/>
      <sheetName val="Lan_can17"/>
      <sheetName val="Ranh_doc_(2)17"/>
      <sheetName val="Ranh_doc17"/>
      <sheetName val="Coc_tieu17"/>
      <sheetName val="Bien_bao17"/>
      <sheetName val="Nan_tuyen17"/>
      <sheetName val="Lan_117"/>
      <sheetName val="Lan__217"/>
      <sheetName val="Lan_317"/>
      <sheetName val="Gia_tri17"/>
      <sheetName val="Lan_517"/>
      <sheetName val="Cong_hop17"/>
      <sheetName val="kldukien_(107)17"/>
      <sheetName val="qui1_(2)17"/>
      <sheetName val="cap_so_lan_217"/>
      <sheetName val="cap_so_BHXH17"/>
      <sheetName val="tru_tien17"/>
      <sheetName val="yt_q217"/>
      <sheetName val="c45_t317"/>
      <sheetName val="c45_t617"/>
      <sheetName val="BHYT_Q3_200317"/>
      <sheetName val="C45_t717"/>
      <sheetName val="C47-t07_200317"/>
      <sheetName val="C45_t817"/>
      <sheetName val="C47-t08_200317"/>
      <sheetName val="C45_t0917"/>
      <sheetName val="C47-t09_200317"/>
      <sheetName val="C47_T1217"/>
      <sheetName val="BHYT_Q4-200317"/>
      <sheetName val="C45_T1017"/>
      <sheetName val="binh_do17"/>
      <sheetName val="cot_lieu17"/>
      <sheetName val="van_khuon17"/>
      <sheetName val="CT_BT17"/>
      <sheetName val="lay_mau17"/>
      <sheetName val="mat_ngoai_goi17"/>
      <sheetName val="coc_tram-bt17"/>
      <sheetName val="cong_bien_t1019"/>
      <sheetName val="luong_t9_19"/>
      <sheetName val="bb_t919"/>
      <sheetName val="KL_XL200019"/>
      <sheetName val="Chiet_tinh19"/>
      <sheetName val="Van_chuyen19"/>
      <sheetName val="THKP_(2)19"/>
      <sheetName val="T_Bi19"/>
      <sheetName val="Thiet_ke19"/>
      <sheetName val="K_luong19"/>
      <sheetName val="TT_L219"/>
      <sheetName val="TT_L119"/>
      <sheetName val="Thue_Ngoai19"/>
      <sheetName val="Dong_Dau19"/>
      <sheetName val="Dong_Dau_(2)19"/>
      <sheetName val="Sau_dong19"/>
      <sheetName val="Ma_xa19"/>
      <sheetName val="My_dinh19"/>
      <sheetName val="Tong_cong19"/>
      <sheetName val="Chi_tiet_-_Dv_lap19"/>
      <sheetName val="TH_KHTC19"/>
      <sheetName val="Gia_VL19"/>
      <sheetName val="Bang_gia_ca_may19"/>
      <sheetName val="Bang_luong_CB19"/>
      <sheetName val="Bang_P_tich_CT19"/>
      <sheetName val="D_toan_chi_tiet19"/>
      <sheetName val="Bang_TH_Dtoan19"/>
      <sheetName val="LUAN_CHUYEN19"/>
      <sheetName val="KE_QUY19"/>
      <sheetName val="LUONGGIAN_TIEP19"/>
      <sheetName val="VAY_VON19"/>
      <sheetName val="O_THAO19"/>
      <sheetName val="Q_TRUNG19"/>
      <sheetName val="Y_THANH19"/>
      <sheetName val="Sheet2_(2)19"/>
      <sheetName val="KH_2003_(moi_max)19"/>
      <sheetName val="Interim_payment19"/>
      <sheetName val="Bid_Sum19"/>
      <sheetName val="Item_B19"/>
      <sheetName val="Dg_A19"/>
      <sheetName val="Dg_B&amp;C19"/>
      <sheetName val="Material_at_site19"/>
      <sheetName val="Bang_VL19"/>
      <sheetName val="VL(No_V-c)19"/>
      <sheetName val="He_so19"/>
      <sheetName val="PL_Vua19"/>
      <sheetName val="Chitieu-dam_cac_loai19"/>
      <sheetName val="DG_Dam19"/>
      <sheetName val="DG_chung19"/>
      <sheetName val="VL-dac_chung19"/>
      <sheetName val="CT_1md_&amp;_dau_cong19"/>
      <sheetName val="Tong_hop19"/>
      <sheetName val="CT_cong19"/>
      <sheetName val="dg_cong19"/>
      <sheetName val="CDSL_(2)19"/>
      <sheetName val="__19"/>
      <sheetName val="san_vuon19"/>
      <sheetName val="khu_phu_tro19"/>
      <sheetName val="Thuyet_minh19"/>
      <sheetName val="be_tong19"/>
      <sheetName val="Tong_hop_thep19"/>
      <sheetName val="phan_tich_DG19"/>
      <sheetName val="gia_vat_lieu19"/>
      <sheetName val="gia_xe_may19"/>
      <sheetName val="gia_nhan_cong19"/>
      <sheetName val="BCC_(2)19"/>
      <sheetName val="Bao_cao19"/>
      <sheetName val="Bao_cao_219"/>
      <sheetName val="Khoi_luong19"/>
      <sheetName val="Khoi_luong_mat19"/>
      <sheetName val="Bang_ke19"/>
      <sheetName val="T_HopKL19"/>
      <sheetName val="S_Luong19"/>
      <sheetName val="D_Dap19"/>
      <sheetName val="Q_Toan19"/>
      <sheetName val="Phan_tich_chi_phi19"/>
      <sheetName val="Chi_phi_nen_theo_BVTC19"/>
      <sheetName val="nhan_cong_phu19"/>
      <sheetName val="nhan_cong_Hung19"/>
      <sheetName val="Nhan_cong19"/>
      <sheetName val="Khoi_luong_nen_theo_BVTC19"/>
      <sheetName val="cap_cho_cac_DT19"/>
      <sheetName val="Ung_-_hoan19"/>
      <sheetName val="CP_may19"/>
      <sheetName val="Phu_luc19"/>
      <sheetName val="Gia_trÞ19"/>
      <sheetName val="DS_them_luong_qui_4-200219"/>
      <sheetName val="Phuc_loi_2-9-0219"/>
      <sheetName val="Thuong_nhan_dip_21-12-0219"/>
      <sheetName val="Thuong_dip_nhan_danh_hieu_AHL19"/>
      <sheetName val="Thang_luong_thu_13_nam_200219"/>
      <sheetName val="Luong_SX#_dip_Tet_Qui_Mui(don19"/>
      <sheetName val="CT_Duong19"/>
      <sheetName val="D_gia19"/>
      <sheetName val="T_hop19"/>
      <sheetName val="CtP_tro19"/>
      <sheetName val="Nha_moi19"/>
      <sheetName val="TT-T_Tron_So_219"/>
      <sheetName val="Ct_Dam_19"/>
      <sheetName val="Ct_Duoi19"/>
      <sheetName val="Ct_Tren19"/>
      <sheetName val="D_giaMay19"/>
      <sheetName val="26+180-400_219"/>
      <sheetName val="26+180_Sub119"/>
      <sheetName val="26+180_Sub419"/>
      <sheetName val="26+180-400_5(k95)19"/>
      <sheetName val="26+400-620_3(k95)19"/>
      <sheetName val="26+400-640_1(k95)19"/>
      <sheetName val="26+960-27+150_919"/>
      <sheetName val="26+960-27+150_1019"/>
      <sheetName val="26+960-27+150_1119"/>
      <sheetName val="26+960-27+150_1219"/>
      <sheetName val="26+960-27+150_5(k95)19"/>
      <sheetName val="26+960-27+150_4(k95)19"/>
      <sheetName val="26+960-27+150_1(k95)19"/>
      <sheetName val="27+500-700_5(k95)19"/>
      <sheetName val="27+500-700_4(k95)19"/>
      <sheetName val="27+500-700_3(k95)19"/>
      <sheetName val="27+500-700_1(k95)19"/>
      <sheetName val="27+740-920_3(k95)19"/>
      <sheetName val="27+740-920_2119"/>
      <sheetName val="27+920-28+040_6,719"/>
      <sheetName val="27+920-28+040_1019"/>
      <sheetName val="27+920-28+160_Su319"/>
      <sheetName val="28+160-28+420_5K9519"/>
      <sheetName val="28+430-657_719"/>
      <sheetName val="Km28+430-657_819"/>
      <sheetName val="28+430-657_919"/>
      <sheetName val="28+430-667_1019"/>
      <sheetName val="28+430-657_1119"/>
      <sheetName val="28+430-657_4k9519"/>
      <sheetName val="28+500-657_1819"/>
      <sheetName val="28+520-657_1919"/>
      <sheetName val="C_TIEU19"/>
      <sheetName val="T_Luong19"/>
      <sheetName val="T_HAO19"/>
      <sheetName val="DT_TUYEN19"/>
      <sheetName val="DT_GIA19"/>
      <sheetName val="KHDT_(2)19"/>
      <sheetName val="CL_19"/>
      <sheetName val="KQ_(2)19"/>
      <sheetName val="Quang_Tri19"/>
      <sheetName val="Da_Nang19"/>
      <sheetName val="Quang_Nam19"/>
      <sheetName val="Quang_Ngai19"/>
      <sheetName val="TH_DH-QN19"/>
      <sheetName val="KP_HD19"/>
      <sheetName val="DB_HD19"/>
      <sheetName val="vat_tu19"/>
      <sheetName val="Thep_19"/>
      <sheetName val="Chi_tiet_Khoi_luong19"/>
      <sheetName val="TH_khoi_luong19"/>
      <sheetName val="Chiet_tinh_vat_lieu_19"/>
      <sheetName val="TH_KL_VL19"/>
      <sheetName val="AC_PC19"/>
      <sheetName val="TAI_TRONG19"/>
      <sheetName val="NOI_LUC19"/>
      <sheetName val="TINH_DUYET_THTT_CHINH19"/>
      <sheetName val="TDUYET_THTT_PHU19"/>
      <sheetName val="TINH_DAO_DONG_VA_DO_VONG19"/>
      <sheetName val="TINH_NEO19"/>
      <sheetName val="tong_hop_thanh_toan_thue19"/>
      <sheetName val="bang_ke_nop_thue19"/>
      <sheetName val="Tonh_hop_chi_phi19"/>
      <sheetName val="BK_chi_phi19"/>
      <sheetName val="KTra_DS_va_thue_GTGT19"/>
      <sheetName val="Kiãøm_tra_DS_thue_GTGT19"/>
      <sheetName val="XUAT(gia_von)19"/>
      <sheetName val="Xuat_(gia_ban)19"/>
      <sheetName val="Dchinh_TH_N-X-T19"/>
      <sheetName val="Tong_hop_N-X-T19"/>
      <sheetName val="thue_TH19"/>
      <sheetName val="tong_hop_200119"/>
      <sheetName val="qUYET_TOAN_THUE19"/>
      <sheetName val="BU_CTPH19"/>
      <sheetName val="BU_tran3+360_2219"/>
      <sheetName val="Tran3+360_2219"/>
      <sheetName val="BU_tran2+386_419"/>
      <sheetName val="Tran2+386_419"/>
      <sheetName val="DTcong_4-519"/>
      <sheetName val="Bu_1-219"/>
      <sheetName val="Bu_12-1319"/>
      <sheetName val="DTcong_12-1319"/>
      <sheetName val="DT_cong13-13+19"/>
      <sheetName val="BU-_nhanh19"/>
      <sheetName val="dtcong_nh1-219"/>
      <sheetName val="dtcong_nh0-119"/>
      <sheetName val="BU_11-1219"/>
      <sheetName val="DTcong_11-1219"/>
      <sheetName val="Pr-_CC19"/>
      <sheetName val="MD_3-419"/>
      <sheetName val="ND_3-419"/>
      <sheetName val="MD_1-219"/>
      <sheetName val="ND_1-219"/>
      <sheetName val="MD_0-119"/>
      <sheetName val="ND_0-119"/>
      <sheetName val="KL_tong19"/>
      <sheetName val="TH_(T1-6)19"/>
      <sheetName val="_NL19"/>
      <sheetName val="_NL_(2)19"/>
      <sheetName val="CDTHCT_(3)19"/>
      <sheetName val="thkl_(2)19"/>
      <sheetName val="long_tec19"/>
      <sheetName val="cd_viaK0-T619"/>
      <sheetName val="cdvia_T6-Tc2419"/>
      <sheetName val="cdvia_Tc24-T4619"/>
      <sheetName val="cd_btnL2k0+361-T1919"/>
      <sheetName val="CT_xa19"/>
      <sheetName val="CDTHU_CHI_T119"/>
      <sheetName val="THUCHI_219"/>
      <sheetName val="THU_CHI319"/>
      <sheetName val="THU_CHI_419"/>
      <sheetName val="THU_CHI519"/>
      <sheetName val="THU_CHI_619"/>
      <sheetName val="TU_CHI_719"/>
      <sheetName val="THU_CHI919"/>
      <sheetName val="THU_CHI_819"/>
      <sheetName val="THU_CHI_1019"/>
      <sheetName val="THU_CHI_1119"/>
      <sheetName val="THU_CHI_1219"/>
      <sheetName val="Xep_hang_20119"/>
      <sheetName val="toan_Cty19"/>
      <sheetName val="Cong_ty19"/>
      <sheetName val="XN_219"/>
      <sheetName val="XN_ong_CHi19"/>
      <sheetName val="N_XDCT&amp;_XKLD19"/>
      <sheetName val="CN_HCM19"/>
      <sheetName val="TT_XKLD(Nhan)19"/>
      <sheetName val="Ong_Hong19"/>
      <sheetName val="CN_hung_yen19"/>
      <sheetName val="Dong_nai19"/>
      <sheetName val="K249_K9819"/>
      <sheetName val="K249_K98_(2)19"/>
      <sheetName val="K251_K9819"/>
      <sheetName val="K251_SBase19"/>
      <sheetName val="K251_AC19"/>
      <sheetName val="K252_K9819"/>
      <sheetName val="K252_SBase19"/>
      <sheetName val="K252_AC19"/>
      <sheetName val="K253_K9819"/>
      <sheetName val="K253_Subbase19"/>
      <sheetName val="K253_Base_19"/>
      <sheetName val="K253_SBase19"/>
      <sheetName val="K253_AC19"/>
      <sheetName val="K255_SBase19"/>
      <sheetName val="K259_K9819"/>
      <sheetName val="K259_Subbase19"/>
      <sheetName val="K259_Base_19"/>
      <sheetName val="K259_AC19"/>
      <sheetName val="K260_K9819"/>
      <sheetName val="K260_Subbase19"/>
      <sheetName val="K260_Base19"/>
      <sheetName val="K260_AC19"/>
      <sheetName val="K261_K9819"/>
      <sheetName val="K261_Base19"/>
      <sheetName val="K261_AC19"/>
      <sheetName val="KL_Tram_Cty19"/>
      <sheetName val="Gam_may_Cty19"/>
      <sheetName val="KL_tram_KH19"/>
      <sheetName val="Gam_may_KH19"/>
      <sheetName val="Cach_dien19"/>
      <sheetName val="Mang_tai19"/>
      <sheetName val="KL_DDK19"/>
      <sheetName val="Mang_tai_DDK19"/>
      <sheetName val="KL_DDK0,419"/>
      <sheetName val="TT_Ky_thuat19"/>
      <sheetName val="CT_moi19"/>
      <sheetName val="Tu_dien19"/>
      <sheetName val="May_cat19"/>
      <sheetName val="Dao_Cly19"/>
      <sheetName val="Dao_Ptai19"/>
      <sheetName val="Tu_RMU19"/>
      <sheetName val="C_set19"/>
      <sheetName val="Sco_Cap19"/>
      <sheetName val="Sco_TB19"/>
      <sheetName val="TN_tram19"/>
      <sheetName val="TN_C_set19"/>
      <sheetName val="TN_TD_DDay19"/>
      <sheetName val="Phan_chung19"/>
      <sheetName val="cong_Q219"/>
      <sheetName val="T_U_luong_Q119"/>
      <sheetName val="T_U_luong_Q219"/>
      <sheetName val="T_U_luong_Q319"/>
      <sheetName val="Quyet_toan19"/>
      <sheetName val="Thu_hoi19"/>
      <sheetName val="Lai_vay19"/>
      <sheetName val="Tien_vay19"/>
      <sheetName val="Cong_no19"/>
      <sheetName val="Cop_pha19"/>
      <sheetName val="Gia_DAN19"/>
      <sheetName val="Phu_luc_HD19"/>
      <sheetName val="Gia_du_thau19"/>
      <sheetName val="Ca_xe19"/>
      <sheetName val="Dc_Dau19"/>
      <sheetName val="_o_to_Hien_819"/>
      <sheetName val="_o_to_Hien919"/>
      <sheetName val="_o_to_Hien1019"/>
      <sheetName val="_o_to_Hien1119"/>
      <sheetName val="_o_to_Hien12)19"/>
      <sheetName val="_o_to_Hien129"/>
      <sheetName val="_o_to_Hien219"/>
      <sheetName val="_o_to_Hien319"/>
      <sheetName val="_o_to_Hien419"/>
      <sheetName val="_o_to_Hien519"/>
      <sheetName val="_o_to_Phong_819"/>
      <sheetName val="_o_to_Phong919"/>
      <sheetName val="_o_to_Phong1019"/>
      <sheetName val="_o_to_Phong1119"/>
      <sheetName val="_o_to_Phong12)19"/>
      <sheetName val="_o_to_Phong129"/>
      <sheetName val="_o_to_Phong219"/>
      <sheetName val="_o_to_Phong319"/>
      <sheetName val="_o_to_Phong419"/>
      <sheetName val="_o_to_Phong519"/>
      <sheetName val="_o_to_Dung_8_19"/>
      <sheetName val="_D_tt_dau819"/>
      <sheetName val="_o_to_Dung_919"/>
      <sheetName val="_D9_tt_dau19"/>
      <sheetName val="_D10_tt_dau19"/>
      <sheetName val="_o_to_Dung_1019"/>
      <sheetName val="_o_to_Dung_1119"/>
      <sheetName val="_o_to_Dung_12)19"/>
      <sheetName val="_o_to_Dung_129"/>
      <sheetName val="_o_to_Dung219"/>
      <sheetName val="_o_to_Dung319"/>
      <sheetName val="_o_to_Dung419"/>
      <sheetName val="_o_totrongT10-1219"/>
      <sheetName val="_o_totrongT219"/>
      <sheetName val="_o_totrungT10-1219"/>
      <sheetName val="_o_toMinhT10-12_19"/>
      <sheetName val="_o_toMinhT219"/>
      <sheetName val="_o_toTrieuT10-12__19"/>
      <sheetName val="Luong_8_SP19"/>
      <sheetName val="Luong_9_SP_19"/>
      <sheetName val="Luong_10_SP_19"/>
      <sheetName val="Luong_11_SP_19"/>
      <sheetName val="Luong_12_SP19"/>
      <sheetName val="Luong_1_SP119"/>
      <sheetName val="Luong_2_SP219"/>
      <sheetName val="Luong_3_SP319"/>
      <sheetName val="Luong_4_SP419"/>
      <sheetName val="Luong_4_SP519"/>
      <sheetName val="KL_VL19"/>
      <sheetName val="QT_9-619"/>
      <sheetName val="Thuong_luu_HB19"/>
      <sheetName val="QT_Ky_T19"/>
      <sheetName val="bc_vt_TON_BAI19"/>
      <sheetName val="QT_Duoc_(Hai)19"/>
      <sheetName val="sent_to19"/>
      <sheetName val="KLTong_hop19"/>
      <sheetName val="Lan_can19"/>
      <sheetName val="Ranh_doc_(2)19"/>
      <sheetName val="Ranh_doc19"/>
      <sheetName val="Coc_tieu19"/>
      <sheetName val="Bien_bao19"/>
      <sheetName val="Nan_tuyen19"/>
      <sheetName val="Lan_119"/>
      <sheetName val="Lan__219"/>
      <sheetName val="Lan_319"/>
      <sheetName val="Gia_tri19"/>
      <sheetName val="Lan_519"/>
      <sheetName val="Cong_hop19"/>
      <sheetName val="kldukien_(107)19"/>
      <sheetName val="qui1_(2)19"/>
      <sheetName val="cap_so_lan_219"/>
      <sheetName val="cap_so_BHXH19"/>
      <sheetName val="tru_tien19"/>
      <sheetName val="yt_q219"/>
      <sheetName val="c45_t319"/>
      <sheetName val="c45_t619"/>
      <sheetName val="BHYT_Q3_200319"/>
      <sheetName val="C45_t719"/>
      <sheetName val="C47-t07_200319"/>
      <sheetName val="C45_t819"/>
      <sheetName val="C47-t08_200319"/>
      <sheetName val="C45_t0919"/>
      <sheetName val="C47-t09_200319"/>
      <sheetName val="C47_T1219"/>
      <sheetName val="BHYT_Q4-200319"/>
      <sheetName val="C45_T1019"/>
      <sheetName val="binh_do19"/>
      <sheetName val="cot_lieu19"/>
      <sheetName val="van_khuon19"/>
      <sheetName val="CT_BT19"/>
      <sheetName val="lay_mau19"/>
      <sheetName val="mat_ngoai_goi19"/>
      <sheetName val="coc_tram-bt19"/>
      <sheetName val="cong_bien_t1018"/>
      <sheetName val="luong_t9_18"/>
      <sheetName val="bb_t918"/>
      <sheetName val="KL_XL200018"/>
      <sheetName val="Chiet_tinh18"/>
      <sheetName val="Van_chuyen18"/>
      <sheetName val="THKP_(2)18"/>
      <sheetName val="T_Bi18"/>
      <sheetName val="Thiet_ke18"/>
      <sheetName val="K_luong18"/>
      <sheetName val="TT_L218"/>
      <sheetName val="TT_L118"/>
      <sheetName val="Thue_Ngoai18"/>
      <sheetName val="Dong_Dau18"/>
      <sheetName val="Dong_Dau_(2)18"/>
      <sheetName val="Sau_dong18"/>
      <sheetName val="Ma_xa18"/>
      <sheetName val="My_dinh18"/>
      <sheetName val="Tong_cong18"/>
      <sheetName val="Chi_tiet_-_Dv_lap18"/>
      <sheetName val="TH_KHTC18"/>
      <sheetName val="Gia_VL18"/>
      <sheetName val="Bang_gia_ca_may18"/>
      <sheetName val="Bang_luong_CB18"/>
      <sheetName val="Bang_P_tich_CT18"/>
      <sheetName val="D_toan_chi_tiet18"/>
      <sheetName val="Bang_TH_Dtoan18"/>
      <sheetName val="LUAN_CHUYEN18"/>
      <sheetName val="KE_QUY18"/>
      <sheetName val="LUONGGIAN_TIEP18"/>
      <sheetName val="VAY_VON18"/>
      <sheetName val="O_THAO18"/>
      <sheetName val="Q_TRUNG18"/>
      <sheetName val="Y_THANH18"/>
      <sheetName val="Sheet2_(2)18"/>
      <sheetName val="KH_2003_(moi_max)18"/>
      <sheetName val="Interim_payment18"/>
      <sheetName val="Bid_Sum18"/>
      <sheetName val="Item_B18"/>
      <sheetName val="Dg_A18"/>
      <sheetName val="Dg_B&amp;C18"/>
      <sheetName val="Material_at_site18"/>
      <sheetName val="Bang_VL18"/>
      <sheetName val="VL(No_V-c)18"/>
      <sheetName val="He_so18"/>
      <sheetName val="PL_Vua18"/>
      <sheetName val="Chitieu-dam_cac_loai18"/>
      <sheetName val="DG_Dam18"/>
      <sheetName val="DG_chung18"/>
      <sheetName val="VL-dac_chung18"/>
      <sheetName val="CT_1md_&amp;_dau_cong18"/>
      <sheetName val="Tong_hop18"/>
      <sheetName val="CT_cong18"/>
      <sheetName val="dg_cong18"/>
      <sheetName val="CDSL_(2)18"/>
      <sheetName val="__18"/>
      <sheetName val="san_vuon18"/>
      <sheetName val="khu_phu_tro18"/>
      <sheetName val="Thuyet_minh18"/>
      <sheetName val="be_tong18"/>
      <sheetName val="Tong_hop_thep18"/>
      <sheetName val="phan_tich_DG18"/>
      <sheetName val="gia_vat_lieu18"/>
      <sheetName val="gia_xe_may18"/>
      <sheetName val="gia_nhan_cong18"/>
      <sheetName val="BCC_(2)18"/>
      <sheetName val="Bao_cao18"/>
      <sheetName val="Bao_cao_218"/>
      <sheetName val="Khoi_luong18"/>
      <sheetName val="Khoi_luong_mat18"/>
      <sheetName val="Bang_ke18"/>
      <sheetName val="T_HopKL18"/>
      <sheetName val="S_Luong18"/>
      <sheetName val="D_Dap18"/>
      <sheetName val="Q_Toan18"/>
      <sheetName val="Phan_tich_chi_phi18"/>
      <sheetName val="Chi_phi_nen_theo_BVTC18"/>
      <sheetName val="nhan_cong_phu18"/>
      <sheetName val="nhan_cong_Hung18"/>
      <sheetName val="Nhan_cong18"/>
      <sheetName val="Khoi_luong_nen_theo_BVTC18"/>
      <sheetName val="cap_cho_cac_DT18"/>
      <sheetName val="Ung_-_hoan18"/>
      <sheetName val="CP_may18"/>
      <sheetName val="Phu_luc18"/>
      <sheetName val="Gia_trÞ18"/>
      <sheetName val="DS_them_luong_qui_4-200218"/>
      <sheetName val="Phuc_loi_2-9-0218"/>
      <sheetName val="Thuong_nhan_dip_21-12-0218"/>
      <sheetName val="Thuong_dip_nhan_danh_hieu_AHL18"/>
      <sheetName val="Thang_luong_thu_13_nam_200218"/>
      <sheetName val="Luong_SX#_dip_Tet_Qui_Mui(don18"/>
      <sheetName val="CT_Duong18"/>
      <sheetName val="D_gia18"/>
      <sheetName val="T_hop18"/>
      <sheetName val="CtP_tro18"/>
      <sheetName val="Nha_moi18"/>
      <sheetName val="TT-T_Tron_So_218"/>
      <sheetName val="Ct_Dam_18"/>
      <sheetName val="Ct_Duoi18"/>
      <sheetName val="Ct_Tren18"/>
      <sheetName val="D_giaMay18"/>
      <sheetName val="26+180-400_218"/>
      <sheetName val="26+180_Sub118"/>
      <sheetName val="26+180_Sub418"/>
      <sheetName val="26+180-400_5(k95)18"/>
      <sheetName val="26+400-620_3(k95)18"/>
      <sheetName val="26+400-640_1(k95)18"/>
      <sheetName val="26+960-27+150_918"/>
      <sheetName val="26+960-27+150_1018"/>
      <sheetName val="26+960-27+150_1118"/>
      <sheetName val="26+960-27+150_1218"/>
      <sheetName val="26+960-27+150_5(k95)18"/>
      <sheetName val="26+960-27+150_4(k95)18"/>
      <sheetName val="26+960-27+150_1(k95)18"/>
      <sheetName val="27+500-700_5(k95)18"/>
      <sheetName val="27+500-700_4(k95)18"/>
      <sheetName val="27+500-700_3(k95)18"/>
      <sheetName val="27+500-700_1(k95)18"/>
      <sheetName val="27+740-920_3(k95)18"/>
      <sheetName val="27+740-920_2118"/>
      <sheetName val="27+920-28+040_6,718"/>
      <sheetName val="27+920-28+040_1018"/>
      <sheetName val="27+920-28+160_Su318"/>
      <sheetName val="28+160-28+420_5K9518"/>
      <sheetName val="28+430-657_718"/>
      <sheetName val="Km28+430-657_818"/>
      <sheetName val="28+430-657_918"/>
      <sheetName val="28+430-667_1018"/>
      <sheetName val="28+430-657_1118"/>
      <sheetName val="28+430-657_4k9518"/>
      <sheetName val="28+500-657_1818"/>
      <sheetName val="28+520-657_1918"/>
      <sheetName val="C_TIEU18"/>
      <sheetName val="T_Luong18"/>
      <sheetName val="T_HAO18"/>
      <sheetName val="DT_TUYEN18"/>
      <sheetName val="DT_GIA18"/>
      <sheetName val="KHDT_(2)18"/>
      <sheetName val="CL_18"/>
      <sheetName val="KQ_(2)18"/>
      <sheetName val="Quang_Tri18"/>
      <sheetName val="Da_Nang18"/>
      <sheetName val="Quang_Nam18"/>
      <sheetName val="Quang_Ngai18"/>
      <sheetName val="TH_DH-QN18"/>
      <sheetName val="KP_HD18"/>
      <sheetName val="DB_HD18"/>
      <sheetName val="vat_tu18"/>
      <sheetName val="Thep_18"/>
      <sheetName val="Chi_tiet_Khoi_luong18"/>
      <sheetName val="TH_khoi_luong18"/>
      <sheetName val="Chiet_tinh_vat_lieu_18"/>
      <sheetName val="TH_KL_VL18"/>
      <sheetName val="AC_PC18"/>
      <sheetName val="TAI_TRONG18"/>
      <sheetName val="NOI_LUC18"/>
      <sheetName val="TINH_DUYET_THTT_CHINH18"/>
      <sheetName val="TDUYET_THTT_PHU18"/>
      <sheetName val="TINH_DAO_DONG_VA_DO_VONG18"/>
      <sheetName val="TINH_NEO18"/>
      <sheetName val="tong_hop_thanh_toan_thue18"/>
      <sheetName val="bang_ke_nop_thue18"/>
      <sheetName val="Tonh_hop_chi_phi18"/>
      <sheetName val="BK_chi_phi18"/>
      <sheetName val="KTra_DS_va_thue_GTGT18"/>
      <sheetName val="Kiãøm_tra_DS_thue_GTGT18"/>
      <sheetName val="XUAT(gia_von)18"/>
      <sheetName val="Xuat_(gia_ban)18"/>
      <sheetName val="Dchinh_TH_N-X-T18"/>
      <sheetName val="Tong_hop_N-X-T18"/>
      <sheetName val="thue_TH18"/>
      <sheetName val="tong_hop_200118"/>
      <sheetName val="qUYET_TOAN_THUE18"/>
      <sheetName val="BU_CTPH18"/>
      <sheetName val="BU_tran3+360_2218"/>
      <sheetName val="Tran3+360_2218"/>
      <sheetName val="BU_tran2+386_418"/>
      <sheetName val="Tran2+386_418"/>
      <sheetName val="DTcong_4-518"/>
      <sheetName val="Bu_1-218"/>
      <sheetName val="Bu_12-1318"/>
      <sheetName val="DTcong_12-1318"/>
      <sheetName val="DT_cong13-13+18"/>
      <sheetName val="BU-_nhanh18"/>
      <sheetName val="dtcong_nh1-218"/>
      <sheetName val="dtcong_nh0-118"/>
      <sheetName val="BU_11-1218"/>
      <sheetName val="DTcong_11-1218"/>
      <sheetName val="Pr-_CC18"/>
      <sheetName val="MD_3-418"/>
      <sheetName val="ND_3-418"/>
      <sheetName val="MD_1-218"/>
      <sheetName val="ND_1-218"/>
      <sheetName val="MD_0-118"/>
      <sheetName val="ND_0-118"/>
      <sheetName val="KL_tong18"/>
      <sheetName val="TH_(T1-6)18"/>
      <sheetName val="_NL18"/>
      <sheetName val="_NL_(2)18"/>
      <sheetName val="CDTHCT_(3)18"/>
      <sheetName val="thkl_(2)18"/>
      <sheetName val="long_tec18"/>
      <sheetName val="cd_viaK0-T618"/>
      <sheetName val="cdvia_T6-Tc2418"/>
      <sheetName val="cdvia_Tc24-T4618"/>
      <sheetName val="cd_btnL2k0+361-T1918"/>
      <sheetName val="CT_xa18"/>
      <sheetName val="CDTHU_CHI_T118"/>
      <sheetName val="THUCHI_218"/>
      <sheetName val="THU_CHI318"/>
      <sheetName val="THU_CHI_418"/>
      <sheetName val="THU_CHI518"/>
      <sheetName val="THU_CHI_618"/>
      <sheetName val="TU_CHI_718"/>
      <sheetName val="THU_CHI918"/>
      <sheetName val="THU_CHI_818"/>
      <sheetName val="THU_CHI_1018"/>
      <sheetName val="THU_CHI_1118"/>
      <sheetName val="THU_CHI_1218"/>
      <sheetName val="Xep_hang_20118"/>
      <sheetName val="toan_Cty18"/>
      <sheetName val="Cong_ty18"/>
      <sheetName val="XN_218"/>
      <sheetName val="XN_ong_CHi18"/>
      <sheetName val="N_XDCT&amp;_XKLD18"/>
      <sheetName val="CN_HCM18"/>
      <sheetName val="TT_XKLD(Nhan)18"/>
      <sheetName val="Ong_Hong18"/>
      <sheetName val="CN_hung_yen18"/>
      <sheetName val="Dong_nai18"/>
      <sheetName val="K249_K9818"/>
      <sheetName val="K249_K98_(2)18"/>
      <sheetName val="K251_K9818"/>
      <sheetName val="K251_SBase18"/>
      <sheetName val="K251_AC18"/>
      <sheetName val="K252_K9818"/>
      <sheetName val="K252_SBase18"/>
      <sheetName val="K252_AC18"/>
      <sheetName val="K253_K9818"/>
      <sheetName val="K253_Subbase18"/>
      <sheetName val="K253_Base_18"/>
      <sheetName val="K253_SBase18"/>
      <sheetName val="K253_AC18"/>
      <sheetName val="K255_SBase18"/>
      <sheetName val="K259_K9818"/>
      <sheetName val="K259_Subbase18"/>
      <sheetName val="K259_Base_18"/>
      <sheetName val="K259_AC18"/>
      <sheetName val="K260_K9818"/>
      <sheetName val="K260_Subbase18"/>
      <sheetName val="K260_Base18"/>
      <sheetName val="K260_AC18"/>
      <sheetName val="K261_K9818"/>
      <sheetName val="K261_Base18"/>
      <sheetName val="K261_AC18"/>
      <sheetName val="KL_Tram_Cty18"/>
      <sheetName val="Gam_may_Cty18"/>
      <sheetName val="KL_tram_KH18"/>
      <sheetName val="Gam_may_KH18"/>
      <sheetName val="Cach_dien18"/>
      <sheetName val="Mang_tai18"/>
      <sheetName val="KL_DDK18"/>
      <sheetName val="Mang_tai_DDK18"/>
      <sheetName val="KL_DDK0,418"/>
      <sheetName val="TT_Ky_thuat18"/>
      <sheetName val="CT_moi18"/>
      <sheetName val="Tu_dien18"/>
      <sheetName val="May_cat18"/>
      <sheetName val="Dao_Cly18"/>
      <sheetName val="Dao_Ptai18"/>
      <sheetName val="Tu_RMU18"/>
      <sheetName val="C_set18"/>
      <sheetName val="Sco_Cap18"/>
      <sheetName val="Sco_TB18"/>
      <sheetName val="TN_tram18"/>
      <sheetName val="TN_C_set18"/>
      <sheetName val="TN_TD_DDay18"/>
      <sheetName val="Phan_chung18"/>
      <sheetName val="cong_Q218"/>
      <sheetName val="T_U_luong_Q118"/>
      <sheetName val="T_U_luong_Q218"/>
      <sheetName val="T_U_luong_Q318"/>
      <sheetName val="Quyet_toan18"/>
      <sheetName val="Thu_hoi18"/>
      <sheetName val="Lai_vay18"/>
      <sheetName val="Tien_vay18"/>
      <sheetName val="Cong_no18"/>
      <sheetName val="Cop_pha18"/>
      <sheetName val="Gia_DAN18"/>
      <sheetName val="Phu_luc_HD18"/>
      <sheetName val="Gia_du_thau18"/>
      <sheetName val="Ca_xe18"/>
      <sheetName val="Dc_Dau18"/>
      <sheetName val="_o_to_Hien_818"/>
      <sheetName val="_o_to_Hien918"/>
      <sheetName val="_o_to_Hien1018"/>
      <sheetName val="_o_to_Hien1118"/>
      <sheetName val="_o_to_Hien12)18"/>
      <sheetName val="_o_to_Hien128"/>
      <sheetName val="_o_to_Hien218"/>
      <sheetName val="_o_to_Hien318"/>
      <sheetName val="_o_to_Hien418"/>
      <sheetName val="_o_to_Hien518"/>
      <sheetName val="_o_to_Phong_818"/>
      <sheetName val="_o_to_Phong918"/>
      <sheetName val="_o_to_Phong1018"/>
      <sheetName val="_o_to_Phong1118"/>
      <sheetName val="_o_to_Phong12)18"/>
      <sheetName val="_o_to_Phong128"/>
      <sheetName val="_o_to_Phong218"/>
      <sheetName val="_o_to_Phong318"/>
      <sheetName val="_o_to_Phong418"/>
      <sheetName val="_o_to_Phong518"/>
      <sheetName val="_o_to_Dung_8_18"/>
      <sheetName val="_D_tt_dau818"/>
      <sheetName val="_o_to_Dung_918"/>
      <sheetName val="_D9_tt_dau18"/>
      <sheetName val="_D10_tt_dau18"/>
      <sheetName val="_o_to_Dung_1018"/>
      <sheetName val="_o_to_Dung_1118"/>
      <sheetName val="_o_to_Dung_12)18"/>
      <sheetName val="_o_to_Dung_128"/>
      <sheetName val="_o_to_Dung218"/>
      <sheetName val="_o_to_Dung318"/>
      <sheetName val="_o_to_Dung418"/>
      <sheetName val="_o_totrongT10-1218"/>
      <sheetName val="_o_totrongT218"/>
      <sheetName val="_o_totrungT10-1218"/>
      <sheetName val="_o_toMinhT10-12_18"/>
      <sheetName val="_o_toMinhT218"/>
      <sheetName val="_o_toTrieuT10-12__18"/>
      <sheetName val="Luong_8_SP18"/>
      <sheetName val="Luong_9_SP_18"/>
      <sheetName val="Luong_10_SP_18"/>
      <sheetName val="Luong_11_SP_18"/>
      <sheetName val="Luong_12_SP18"/>
      <sheetName val="Luong_1_SP118"/>
      <sheetName val="Luong_2_SP218"/>
      <sheetName val="Luong_3_SP318"/>
      <sheetName val="Luong_4_SP418"/>
      <sheetName val="Luong_4_SP518"/>
      <sheetName val="KL_VL18"/>
      <sheetName val="QT_9-618"/>
      <sheetName val="Thuong_luu_HB18"/>
      <sheetName val="QT_Ky_T18"/>
      <sheetName val="bc_vt_TON_BAI18"/>
      <sheetName val="QT_Duoc_(Hai)18"/>
      <sheetName val="sent_to18"/>
      <sheetName val="KLTong_hop18"/>
      <sheetName val="Lan_can18"/>
      <sheetName val="Ranh_doc_(2)18"/>
      <sheetName val="Ranh_doc18"/>
      <sheetName val="Coc_tieu18"/>
      <sheetName val="Bien_bao18"/>
      <sheetName val="Nan_tuyen18"/>
      <sheetName val="Lan_118"/>
      <sheetName val="Lan__218"/>
      <sheetName val="Lan_318"/>
      <sheetName val="Gia_tri18"/>
      <sheetName val="Lan_518"/>
      <sheetName val="Cong_hop18"/>
      <sheetName val="kldukien_(107)18"/>
      <sheetName val="qui1_(2)18"/>
      <sheetName val="cap_so_lan_218"/>
      <sheetName val="cap_so_BHXH18"/>
      <sheetName val="tru_tien18"/>
      <sheetName val="yt_q218"/>
      <sheetName val="c45_t318"/>
      <sheetName val="c45_t618"/>
      <sheetName val="BHYT_Q3_200318"/>
      <sheetName val="C45_t718"/>
      <sheetName val="C47-t07_200318"/>
      <sheetName val="C45_t818"/>
      <sheetName val="C47-t08_200318"/>
      <sheetName val="C45_t0918"/>
      <sheetName val="C47-t09_200318"/>
      <sheetName val="C47_T1218"/>
      <sheetName val="BHYT_Q4-200318"/>
      <sheetName val="C45_T1018"/>
      <sheetName val="binh_do18"/>
      <sheetName val="cot_lieu18"/>
      <sheetName val="van_khuon18"/>
      <sheetName val="CT_BT18"/>
      <sheetName val="lay_mau18"/>
      <sheetName val="mat_ngoai_goi18"/>
      <sheetName val="coc_tram-bt18"/>
      <sheetName val="cong_bien_t1020"/>
      <sheetName val="luong_t9_20"/>
      <sheetName val="bb_t920"/>
      <sheetName val="KL_XL200020"/>
      <sheetName val="Chiet_tinh20"/>
      <sheetName val="Van_chuyen20"/>
      <sheetName val="THKP_(2)20"/>
      <sheetName val="T_Bi20"/>
      <sheetName val="Thiet_ke20"/>
      <sheetName val="K_luong20"/>
      <sheetName val="TT_L220"/>
      <sheetName val="TT_L120"/>
      <sheetName val="Thue_Ngoai20"/>
      <sheetName val="Dong_Dau20"/>
      <sheetName val="Dong_Dau_(2)20"/>
      <sheetName val="Sau_dong20"/>
      <sheetName val="Ma_xa20"/>
      <sheetName val="My_dinh20"/>
      <sheetName val="Tong_cong20"/>
      <sheetName val="Chi_tiet_-_Dv_lap20"/>
      <sheetName val="TH_KHTC20"/>
      <sheetName val="Gia_VL20"/>
      <sheetName val="Bang_gia_ca_may20"/>
      <sheetName val="Bang_luong_CB20"/>
      <sheetName val="Bang_P_tich_CT20"/>
      <sheetName val="D_toan_chi_tiet20"/>
      <sheetName val="Bang_TH_Dtoan20"/>
      <sheetName val="LUAN_CHUYEN20"/>
      <sheetName val="KE_QUY20"/>
      <sheetName val="LUONGGIAN_TIEP20"/>
      <sheetName val="VAY_VON20"/>
      <sheetName val="O_THAO20"/>
      <sheetName val="Q_TRUNG20"/>
      <sheetName val="Y_THANH20"/>
      <sheetName val="Sheet2_(2)20"/>
      <sheetName val="KH_2003_(moi_max)20"/>
      <sheetName val="Interim_payment20"/>
      <sheetName val="Bid_Sum20"/>
      <sheetName val="Item_B20"/>
      <sheetName val="Dg_A20"/>
      <sheetName val="Dg_B&amp;C20"/>
      <sheetName val="Material_at_site20"/>
      <sheetName val="Bang_VL20"/>
      <sheetName val="VL(No_V-c)20"/>
      <sheetName val="He_so20"/>
      <sheetName val="PL_Vua20"/>
      <sheetName val="Chitieu-dam_cac_loai20"/>
      <sheetName val="DG_Dam20"/>
      <sheetName val="DG_chung20"/>
      <sheetName val="VL-dac_chung20"/>
      <sheetName val="CT_1md_&amp;_dau_cong20"/>
      <sheetName val="Tong_hop20"/>
      <sheetName val="CT_cong20"/>
      <sheetName val="dg_cong20"/>
      <sheetName val="CDSL_(2)20"/>
      <sheetName val="__20"/>
      <sheetName val="san_vuon20"/>
      <sheetName val="khu_phu_tro20"/>
      <sheetName val="Thuyet_minh20"/>
      <sheetName val="be_tong20"/>
      <sheetName val="Tong_hop_thep20"/>
      <sheetName val="phan_tich_DG20"/>
      <sheetName val="gia_vat_lieu20"/>
      <sheetName val="gia_xe_may20"/>
      <sheetName val="gia_nhan_cong20"/>
      <sheetName val="BCC_(2)20"/>
      <sheetName val="Bao_cao20"/>
      <sheetName val="Bao_cao_220"/>
      <sheetName val="Khoi_luong20"/>
      <sheetName val="Khoi_luong_mat20"/>
      <sheetName val="Bang_ke20"/>
      <sheetName val="T_HopKL20"/>
      <sheetName val="S_Luong20"/>
      <sheetName val="D_Dap20"/>
      <sheetName val="Q_Toan20"/>
      <sheetName val="Phan_tich_chi_phi20"/>
      <sheetName val="Chi_phi_nen_theo_BVTC20"/>
      <sheetName val="nhan_cong_phu20"/>
      <sheetName val="nhan_cong_Hung20"/>
      <sheetName val="Nhan_cong20"/>
      <sheetName val="Khoi_luong_nen_theo_BVTC20"/>
      <sheetName val="cap_cho_cac_DT20"/>
      <sheetName val="Ung_-_hoan20"/>
      <sheetName val="CP_may20"/>
      <sheetName val="Phu_luc20"/>
      <sheetName val="Gia_trÞ20"/>
      <sheetName val="DS_them_luong_qui_4-200220"/>
      <sheetName val="Phuc_loi_2-9-0220"/>
      <sheetName val="Thuong_nhan_dip_21-12-0220"/>
      <sheetName val="Thuong_dip_nhan_danh_hieu_AHL20"/>
      <sheetName val="Thang_luong_thu_13_nam_200220"/>
      <sheetName val="Luong_SX#_dip_Tet_Qui_Mui(don20"/>
      <sheetName val="CT_Duong20"/>
      <sheetName val="D_gia20"/>
      <sheetName val="T_hop20"/>
      <sheetName val="CtP_tro20"/>
      <sheetName val="Nha_moi20"/>
      <sheetName val="TT-T_Tron_So_220"/>
      <sheetName val="Ct_Dam_20"/>
      <sheetName val="Ct_Duoi20"/>
      <sheetName val="Ct_Tren20"/>
      <sheetName val="D_giaMay20"/>
      <sheetName val="26+180-400_220"/>
      <sheetName val="26+180_Sub120"/>
      <sheetName val="26+180_Sub420"/>
      <sheetName val="26+180-400_5(k95)20"/>
      <sheetName val="26+400-620_3(k95)20"/>
      <sheetName val="26+400-640_1(k95)20"/>
      <sheetName val="26+960-27+150_920"/>
      <sheetName val="26+960-27+150_1020"/>
      <sheetName val="26+960-27+150_1120"/>
      <sheetName val="26+960-27+150_1220"/>
      <sheetName val="26+960-27+150_5(k95)20"/>
      <sheetName val="26+960-27+150_4(k95)20"/>
      <sheetName val="26+960-27+150_1(k95)20"/>
      <sheetName val="27+500-700_5(k95)20"/>
      <sheetName val="27+500-700_4(k95)20"/>
      <sheetName val="27+500-700_3(k95)20"/>
      <sheetName val="27+500-700_1(k95)20"/>
      <sheetName val="27+740-920_3(k95)20"/>
      <sheetName val="27+740-920_2120"/>
      <sheetName val="27+920-28+040_6,720"/>
      <sheetName val="27+920-28+040_1020"/>
      <sheetName val="27+920-28+160_Su320"/>
      <sheetName val="28+160-28+420_5K9520"/>
      <sheetName val="28+430-657_720"/>
      <sheetName val="Km28+430-657_820"/>
      <sheetName val="28+430-657_920"/>
      <sheetName val="28+430-667_1020"/>
      <sheetName val="28+430-657_1120"/>
      <sheetName val="28+430-657_4k9520"/>
      <sheetName val="28+500-657_1820"/>
      <sheetName val="28+520-657_1920"/>
      <sheetName val="C_TIEU20"/>
      <sheetName val="T_Luong20"/>
      <sheetName val="T_HAO20"/>
      <sheetName val="DT_TUYEN20"/>
      <sheetName val="DT_GIA20"/>
      <sheetName val="KHDT_(2)20"/>
      <sheetName val="CL_20"/>
      <sheetName val="KQ_(2)20"/>
      <sheetName val="Quang_Tri20"/>
      <sheetName val="Da_Nang20"/>
      <sheetName val="Quang_Nam20"/>
      <sheetName val="Quang_Ngai20"/>
      <sheetName val="TH_DH-QN20"/>
      <sheetName val="KP_HD20"/>
      <sheetName val="DB_HD20"/>
      <sheetName val="vat_tu20"/>
      <sheetName val="Thep_20"/>
      <sheetName val="Chi_tiet_Khoi_luong20"/>
      <sheetName val="TH_khoi_luong20"/>
      <sheetName val="Chiet_tinh_vat_lieu_20"/>
      <sheetName val="TH_KL_VL20"/>
      <sheetName val="AC_PC20"/>
      <sheetName val="TAI_TRONG20"/>
      <sheetName val="NOI_LUC20"/>
      <sheetName val="TINH_DUYET_THTT_CHINH20"/>
      <sheetName val="TDUYET_THTT_PHU20"/>
      <sheetName val="TINH_DAO_DONG_VA_DO_VONG20"/>
      <sheetName val="TINH_NEO20"/>
      <sheetName val="tong_hop_thanh_toan_thue20"/>
      <sheetName val="bang_ke_nop_thue20"/>
      <sheetName val="Tonh_hop_chi_phi20"/>
      <sheetName val="BK_chi_phi20"/>
      <sheetName val="KTra_DS_va_thue_GTGT20"/>
      <sheetName val="Kiãøm_tra_DS_thue_GTGT20"/>
      <sheetName val="XUAT(gia_von)20"/>
      <sheetName val="Xuat_(gia_ban)20"/>
      <sheetName val="Dchinh_TH_N-X-T20"/>
      <sheetName val="Tong_hop_N-X-T20"/>
      <sheetName val="thue_TH20"/>
      <sheetName val="tong_hop_200120"/>
      <sheetName val="qUYET_TOAN_THUE20"/>
      <sheetName val="BU_CTPH20"/>
      <sheetName val="BU_tran3+360_2220"/>
      <sheetName val="Tran3+360_2220"/>
      <sheetName val="BU_tran2+386_420"/>
      <sheetName val="Tran2+386_420"/>
      <sheetName val="DTcong_4-520"/>
      <sheetName val="Bu_1-220"/>
      <sheetName val="Bu_12-1320"/>
      <sheetName val="DTcong_12-1320"/>
      <sheetName val="DT_cong13-13+20"/>
      <sheetName val="BU-_nhanh20"/>
      <sheetName val="dtcong_nh1-220"/>
      <sheetName val="dtcong_nh0-120"/>
      <sheetName val="BU_11-1220"/>
      <sheetName val="DTcong_11-1220"/>
      <sheetName val="Pr-_CC20"/>
      <sheetName val="MD_3-420"/>
      <sheetName val="ND_3-420"/>
      <sheetName val="MD_1-220"/>
      <sheetName val="ND_1-220"/>
      <sheetName val="MD_0-120"/>
      <sheetName val="ND_0-120"/>
      <sheetName val="KL_tong20"/>
      <sheetName val="TH_(T1-6)20"/>
      <sheetName val="_NL20"/>
      <sheetName val="_NL_(2)20"/>
      <sheetName val="CDTHCT_(3)20"/>
      <sheetName val="thkl_(2)20"/>
      <sheetName val="long_tec20"/>
      <sheetName val="cd_viaK0-T620"/>
      <sheetName val="cdvia_T6-Tc2420"/>
      <sheetName val="cdvia_Tc24-T4620"/>
      <sheetName val="cd_btnL2k0+361-T1920"/>
      <sheetName val="CT_xa20"/>
      <sheetName val="CDTHU_CHI_T120"/>
      <sheetName val="THUCHI_220"/>
      <sheetName val="THU_CHI320"/>
      <sheetName val="THU_CHI_420"/>
      <sheetName val="THU_CHI520"/>
      <sheetName val="THU_CHI_620"/>
      <sheetName val="TU_CHI_720"/>
      <sheetName val="THU_CHI920"/>
      <sheetName val="THU_CHI_820"/>
      <sheetName val="THU_CHI_1020"/>
      <sheetName val="THU_CHI_1120"/>
      <sheetName val="THU_CHI_1220"/>
      <sheetName val="Xep_hang_20120"/>
      <sheetName val="toan_Cty20"/>
      <sheetName val="Cong_ty20"/>
      <sheetName val="XN_220"/>
      <sheetName val="XN_ong_CHi20"/>
      <sheetName val="N_XDCT&amp;_XKLD20"/>
      <sheetName val="CN_HCM20"/>
      <sheetName val="TT_XKLD(Nhan)20"/>
      <sheetName val="Ong_Hong20"/>
      <sheetName val="CN_hung_yen20"/>
      <sheetName val="Dong_nai20"/>
      <sheetName val="K249_K9820"/>
      <sheetName val="K249_K98_(2)20"/>
      <sheetName val="K251_K9820"/>
      <sheetName val="K251_SBase20"/>
      <sheetName val="K251_AC20"/>
      <sheetName val="K252_K9820"/>
      <sheetName val="K252_SBase20"/>
      <sheetName val="K252_AC20"/>
      <sheetName val="K253_K9820"/>
      <sheetName val="K253_Subbase20"/>
      <sheetName val="K253_Base_20"/>
      <sheetName val="K253_SBase20"/>
      <sheetName val="K253_AC20"/>
      <sheetName val="K255_SBase20"/>
      <sheetName val="K259_K9820"/>
      <sheetName val="K259_Subbase20"/>
      <sheetName val="K259_Base_20"/>
      <sheetName val="K259_AC20"/>
      <sheetName val="K260_K9820"/>
      <sheetName val="K260_Subbase20"/>
      <sheetName val="K260_Base20"/>
      <sheetName val="K260_AC20"/>
      <sheetName val="K261_K9820"/>
      <sheetName val="K261_Base20"/>
      <sheetName val="K261_AC20"/>
      <sheetName val="KL_Tram_Cty20"/>
      <sheetName val="Gam_may_Cty20"/>
      <sheetName val="KL_tram_KH20"/>
      <sheetName val="Gam_may_KH20"/>
      <sheetName val="Cach_dien20"/>
      <sheetName val="Mang_tai20"/>
      <sheetName val="KL_DDK20"/>
      <sheetName val="Mang_tai_DDK20"/>
      <sheetName val="KL_DDK0,420"/>
      <sheetName val="TT_Ky_thuat20"/>
      <sheetName val="CT_moi20"/>
      <sheetName val="Tu_dien20"/>
      <sheetName val="May_cat20"/>
      <sheetName val="Dao_Cly20"/>
      <sheetName val="Dao_Ptai20"/>
      <sheetName val="Tu_RMU20"/>
      <sheetName val="C_set20"/>
      <sheetName val="Sco_Cap20"/>
      <sheetName val="Sco_TB20"/>
      <sheetName val="TN_tram20"/>
      <sheetName val="TN_C_set20"/>
      <sheetName val="TN_TD_DDay20"/>
      <sheetName val="Phan_chung20"/>
      <sheetName val="cong_Q220"/>
      <sheetName val="T_U_luong_Q120"/>
      <sheetName val="T_U_luong_Q220"/>
      <sheetName val="T_U_luong_Q320"/>
      <sheetName val="Quyet_toan20"/>
      <sheetName val="Thu_hoi20"/>
      <sheetName val="Lai_vay20"/>
      <sheetName val="Tien_vay20"/>
      <sheetName val="Cong_no20"/>
      <sheetName val="Cop_pha20"/>
      <sheetName val="Gia_DAN20"/>
      <sheetName val="Phu_luc_HD20"/>
      <sheetName val="Gia_du_thau20"/>
      <sheetName val="Ca_xe20"/>
      <sheetName val="Dc_Dau20"/>
      <sheetName val="_o_to_Hien_820"/>
      <sheetName val="_o_to_Hien920"/>
      <sheetName val="_o_to_Hien1020"/>
      <sheetName val="_o_to_Hien1120"/>
      <sheetName val="_o_to_Hien12)20"/>
      <sheetName val="_o_to_Hien130"/>
      <sheetName val="_o_to_Hien220"/>
      <sheetName val="_o_to_Hien320"/>
      <sheetName val="_o_to_Hien420"/>
      <sheetName val="_o_to_Hien520"/>
      <sheetName val="_o_to_Phong_820"/>
      <sheetName val="_o_to_Phong920"/>
      <sheetName val="_o_to_Phong1020"/>
      <sheetName val="_o_to_Phong1120"/>
      <sheetName val="_o_to_Phong12)20"/>
      <sheetName val="_o_to_Phong130"/>
      <sheetName val="_o_to_Phong220"/>
      <sheetName val="_o_to_Phong320"/>
      <sheetName val="_o_to_Phong420"/>
      <sheetName val="_o_to_Phong520"/>
      <sheetName val="_o_to_Dung_8_20"/>
      <sheetName val="_D_tt_dau820"/>
      <sheetName val="_o_to_Dung_920"/>
      <sheetName val="_D9_tt_dau20"/>
      <sheetName val="_D10_tt_dau20"/>
      <sheetName val="_o_to_Dung_1020"/>
      <sheetName val="_o_to_Dung_1120"/>
      <sheetName val="_o_to_Dung_12)20"/>
      <sheetName val="_o_to_Dung_130"/>
      <sheetName val="_o_to_Dung220"/>
      <sheetName val="_o_to_Dung320"/>
      <sheetName val="_o_to_Dung420"/>
      <sheetName val="_o_totrongT10-1220"/>
      <sheetName val="_o_totrongT220"/>
      <sheetName val="_o_totrungT10-1220"/>
      <sheetName val="_o_toMinhT10-12_20"/>
      <sheetName val="_o_toMinhT220"/>
      <sheetName val="_o_toTrieuT10-12__20"/>
      <sheetName val="Luong_8_SP20"/>
      <sheetName val="Luong_9_SP_20"/>
      <sheetName val="Luong_10_SP_20"/>
      <sheetName val="Luong_11_SP_20"/>
      <sheetName val="Luong_12_SP20"/>
      <sheetName val="Luong_1_SP120"/>
      <sheetName val="Luong_2_SP220"/>
      <sheetName val="Luong_3_SP320"/>
      <sheetName val="Luong_4_SP420"/>
      <sheetName val="Luong_4_SP520"/>
      <sheetName val="KL_VL20"/>
      <sheetName val="QT_9-620"/>
      <sheetName val="Thuong_luu_HB20"/>
      <sheetName val="QT_Ky_T20"/>
      <sheetName val="bc_vt_TON_BAI20"/>
      <sheetName val="QT_Duoc_(Hai)20"/>
      <sheetName val="sent_to20"/>
      <sheetName val="KLTong_hop20"/>
      <sheetName val="Lan_can20"/>
      <sheetName val="Ranh_doc_(2)20"/>
      <sheetName val="Ranh_doc20"/>
      <sheetName val="Coc_tieu20"/>
      <sheetName val="Bien_bao20"/>
      <sheetName val="Nan_tuyen20"/>
      <sheetName val="Lan_120"/>
      <sheetName val="Lan__220"/>
      <sheetName val="Lan_320"/>
      <sheetName val="Gia_tri20"/>
      <sheetName val="Lan_520"/>
      <sheetName val="Cong_hop20"/>
      <sheetName val="kldukien_(107)20"/>
      <sheetName val="qui1_(2)20"/>
      <sheetName val="cap_so_lan_220"/>
      <sheetName val="cap_so_BHXH20"/>
      <sheetName val="tru_tien20"/>
      <sheetName val="yt_q220"/>
      <sheetName val="c45_t320"/>
      <sheetName val="c45_t620"/>
      <sheetName val="BHYT_Q3_200320"/>
      <sheetName val="C45_t720"/>
      <sheetName val="C47-t07_200320"/>
      <sheetName val="C45_t820"/>
      <sheetName val="C47-t08_200320"/>
      <sheetName val="C45_t0920"/>
      <sheetName val="C47-t09_200320"/>
      <sheetName val="C47_T1220"/>
      <sheetName val="BHYT_Q4-200320"/>
      <sheetName val="C45_T1020"/>
      <sheetName val="binh_do20"/>
      <sheetName val="cot_lieu20"/>
      <sheetName val="van_khuon20"/>
      <sheetName val="CT_BT20"/>
      <sheetName val="lay_mau20"/>
      <sheetName val="mat_ngoai_goi20"/>
      <sheetName val="coc_tram-bt20"/>
      <sheetName val="cong_bien_t1021"/>
      <sheetName val="luong_t9_21"/>
      <sheetName val="bb_t921"/>
      <sheetName val="KL_XL200021"/>
      <sheetName val="Chiet_tinh21"/>
      <sheetName val="Van_chuyen21"/>
      <sheetName val="THKP_(2)21"/>
      <sheetName val="T_Bi21"/>
      <sheetName val="Thiet_ke21"/>
      <sheetName val="K_luong21"/>
      <sheetName val="TT_L221"/>
      <sheetName val="TT_L121"/>
      <sheetName val="Thue_Ngoai21"/>
      <sheetName val="Dong_Dau21"/>
      <sheetName val="Dong_Dau_(2)21"/>
      <sheetName val="Sau_dong21"/>
      <sheetName val="Ma_xa21"/>
      <sheetName val="My_dinh21"/>
      <sheetName val="Tong_cong21"/>
      <sheetName val="Chi_tiet_-_Dv_lap21"/>
      <sheetName val="TH_KHTC21"/>
      <sheetName val="Gia_VL21"/>
      <sheetName val="Bang_gia_ca_may21"/>
      <sheetName val="Bang_luong_CB21"/>
      <sheetName val="Bang_P_tich_CT21"/>
      <sheetName val="D_toan_chi_tiet21"/>
      <sheetName val="Bang_TH_Dtoan21"/>
      <sheetName val="LUAN_CHUYEN21"/>
      <sheetName val="KE_QUY21"/>
      <sheetName val="LUONGGIAN_TIEP21"/>
      <sheetName val="VAY_VON21"/>
      <sheetName val="O_THAO21"/>
      <sheetName val="Q_TRUNG21"/>
      <sheetName val="Y_THANH21"/>
      <sheetName val="Sheet2_(2)21"/>
      <sheetName val="KH_2003_(moi_max)21"/>
      <sheetName val="Interim_payment21"/>
      <sheetName val="Bid_Sum21"/>
      <sheetName val="Item_B21"/>
      <sheetName val="Dg_A21"/>
      <sheetName val="Dg_B&amp;C21"/>
      <sheetName val="Material_at_site21"/>
      <sheetName val="Bang_VL21"/>
      <sheetName val="VL(No_V-c)21"/>
      <sheetName val="He_so21"/>
      <sheetName val="PL_Vua21"/>
      <sheetName val="Chitieu-dam_cac_loai21"/>
      <sheetName val="DG_Dam21"/>
      <sheetName val="DG_chung21"/>
      <sheetName val="VL-dac_chung21"/>
      <sheetName val="CT_1md_&amp;_dau_cong21"/>
      <sheetName val="Tong_hop21"/>
      <sheetName val="CT_cong21"/>
      <sheetName val="dg_cong21"/>
      <sheetName val="CDSL_(2)21"/>
      <sheetName val="__21"/>
      <sheetName val="san_vuon21"/>
      <sheetName val="khu_phu_tro21"/>
      <sheetName val="Thuyet_minh21"/>
      <sheetName val="be_tong21"/>
      <sheetName val="Tong_hop_thep21"/>
      <sheetName val="phan_tich_DG21"/>
      <sheetName val="gia_vat_lieu21"/>
      <sheetName val="gia_xe_may21"/>
      <sheetName val="gia_nhan_cong21"/>
      <sheetName val="BCC_(2)21"/>
      <sheetName val="Bao_cao21"/>
      <sheetName val="Bao_cao_221"/>
      <sheetName val="Khoi_luong21"/>
      <sheetName val="Khoi_luong_mat21"/>
      <sheetName val="Bang_ke21"/>
      <sheetName val="T_HopKL21"/>
      <sheetName val="S_Luong21"/>
      <sheetName val="D_Dap21"/>
      <sheetName val="Q_Toan21"/>
      <sheetName val="Phan_tich_chi_phi21"/>
      <sheetName val="Chi_phi_nen_theo_BVTC21"/>
      <sheetName val="nhan_cong_phu21"/>
      <sheetName val="nhan_cong_Hung21"/>
      <sheetName val="Nhan_cong21"/>
      <sheetName val="Khoi_luong_nen_theo_BVTC21"/>
      <sheetName val="cap_cho_cac_DT21"/>
      <sheetName val="Ung_-_hoan21"/>
      <sheetName val="CP_may21"/>
      <sheetName val="Phu_luc21"/>
      <sheetName val="Gia_trÞ21"/>
      <sheetName val="DS_them_luong_qui_4-200221"/>
      <sheetName val="Phuc_loi_2-9-0221"/>
      <sheetName val="Thuong_nhan_dip_21-12-0221"/>
      <sheetName val="Thuong_dip_nhan_danh_hieu_AHL21"/>
      <sheetName val="Thang_luong_thu_13_nam_200221"/>
      <sheetName val="Luong_SX#_dip_Tet_Qui_Mui(don21"/>
      <sheetName val="CT_Duong21"/>
      <sheetName val="D_gia21"/>
      <sheetName val="T_hop21"/>
      <sheetName val="CtP_tro21"/>
      <sheetName val="Nha_moi21"/>
      <sheetName val="TT-T_Tron_So_221"/>
      <sheetName val="Ct_Dam_21"/>
      <sheetName val="Ct_Duoi21"/>
      <sheetName val="Ct_Tren21"/>
      <sheetName val="D_giaMay21"/>
      <sheetName val="26+180-400_221"/>
      <sheetName val="26+180_Sub121"/>
      <sheetName val="26+180_Sub421"/>
      <sheetName val="26+180-400_5(k95)21"/>
      <sheetName val="26+400-620_3(k95)21"/>
      <sheetName val="26+400-640_1(k95)21"/>
      <sheetName val="26+960-27+150_921"/>
      <sheetName val="26+960-27+150_1021"/>
      <sheetName val="26+960-27+150_1121"/>
      <sheetName val="26+960-27+150_1221"/>
      <sheetName val="26+960-27+150_5(k95)21"/>
      <sheetName val="26+960-27+150_4(k95)21"/>
      <sheetName val="26+960-27+150_1(k95)21"/>
      <sheetName val="27+500-700_5(k95)21"/>
      <sheetName val="27+500-700_4(k95)21"/>
      <sheetName val="27+500-700_3(k95)21"/>
      <sheetName val="27+500-700_1(k95)21"/>
      <sheetName val="27+740-920_3(k95)21"/>
      <sheetName val="27+740-920_2121"/>
      <sheetName val="27+920-28+040_6,721"/>
      <sheetName val="27+920-28+040_1021"/>
      <sheetName val="27+920-28+160_Su321"/>
      <sheetName val="28+160-28+420_5K9521"/>
      <sheetName val="28+430-657_721"/>
      <sheetName val="Km28+430-657_821"/>
      <sheetName val="28+430-657_921"/>
      <sheetName val="28+430-667_1021"/>
      <sheetName val="28+430-657_1121"/>
      <sheetName val="28+430-657_4k9521"/>
      <sheetName val="28+500-657_1821"/>
      <sheetName val="28+520-657_1921"/>
      <sheetName val="C_TIEU21"/>
      <sheetName val="T_Luong21"/>
      <sheetName val="T_HAO21"/>
      <sheetName val="DT_TUYEN21"/>
      <sheetName val="DT_GIA21"/>
      <sheetName val="KHDT_(2)21"/>
      <sheetName val="CL_21"/>
      <sheetName val="KQ_(2)21"/>
      <sheetName val="Quang_Tri21"/>
      <sheetName val="Da_Nang21"/>
      <sheetName val="Quang_Nam21"/>
      <sheetName val="Quang_Ngai21"/>
      <sheetName val="TH_DH-QN21"/>
      <sheetName val="KP_HD21"/>
      <sheetName val="DB_HD21"/>
      <sheetName val="vat_tu21"/>
      <sheetName val="Thep_21"/>
      <sheetName val="Chi_tiet_Khoi_luong21"/>
      <sheetName val="TH_khoi_luong21"/>
      <sheetName val="Chiet_tinh_vat_lieu_21"/>
      <sheetName val="TH_KL_VL21"/>
      <sheetName val="AC_PC21"/>
      <sheetName val="TAI_TRONG21"/>
      <sheetName val="NOI_LUC21"/>
      <sheetName val="TINH_DUYET_THTT_CHINH21"/>
      <sheetName val="TDUYET_THTT_PHU21"/>
      <sheetName val="TINH_DAO_DONG_VA_DO_VONG21"/>
      <sheetName val="TINH_NEO21"/>
      <sheetName val="tong_hop_thanh_toan_thue21"/>
      <sheetName val="bang_ke_nop_thue21"/>
      <sheetName val="Tonh_hop_chi_phi21"/>
      <sheetName val="BK_chi_phi21"/>
      <sheetName val="KTra_DS_va_thue_GTGT21"/>
      <sheetName val="Kiãøm_tra_DS_thue_GTGT21"/>
      <sheetName val="XUAT(gia_von)21"/>
      <sheetName val="Xuat_(gia_ban)21"/>
      <sheetName val="Dchinh_TH_N-X-T21"/>
      <sheetName val="Tong_hop_N-X-T21"/>
      <sheetName val="thue_TH21"/>
      <sheetName val="tong_hop_200121"/>
      <sheetName val="qUYET_TOAN_THUE21"/>
      <sheetName val="BU_CTPH21"/>
      <sheetName val="BU_tran3+360_2221"/>
      <sheetName val="Tran3+360_2221"/>
      <sheetName val="BU_tran2+386_421"/>
      <sheetName val="Tran2+386_421"/>
      <sheetName val="DTcong_4-521"/>
      <sheetName val="Bu_1-221"/>
      <sheetName val="Bu_12-1321"/>
      <sheetName val="DTcong_12-1321"/>
      <sheetName val="DT_cong13-13+21"/>
      <sheetName val="BU-_nhanh21"/>
      <sheetName val="dtcong_nh1-221"/>
      <sheetName val="dtcong_nh0-121"/>
      <sheetName val="BU_11-1221"/>
      <sheetName val="DTcong_11-1221"/>
      <sheetName val="Pr-_CC21"/>
      <sheetName val="MD_3-421"/>
      <sheetName val="ND_3-421"/>
      <sheetName val="MD_1-221"/>
      <sheetName val="ND_1-221"/>
      <sheetName val="MD_0-121"/>
      <sheetName val="ND_0-121"/>
      <sheetName val="KL_tong21"/>
      <sheetName val="TH_(T1-6)21"/>
      <sheetName val="_NL21"/>
      <sheetName val="_NL_(2)21"/>
      <sheetName val="CDTHCT_(3)21"/>
      <sheetName val="thkl_(2)21"/>
      <sheetName val="long_tec21"/>
      <sheetName val="cd_viaK0-T621"/>
      <sheetName val="cdvia_T6-Tc2421"/>
      <sheetName val="cdvia_Tc24-T4621"/>
      <sheetName val="cd_btnL2k0+361-T1921"/>
      <sheetName val="CT_xa21"/>
      <sheetName val="CDTHU_CHI_T121"/>
      <sheetName val="THUCHI_221"/>
      <sheetName val="THU_CHI321"/>
      <sheetName val="THU_CHI_421"/>
      <sheetName val="THU_CHI521"/>
      <sheetName val="THU_CHI_621"/>
      <sheetName val="TU_CHI_721"/>
      <sheetName val="THU_CHI921"/>
      <sheetName val="THU_CHI_821"/>
      <sheetName val="THU_CHI_1021"/>
      <sheetName val="THU_CHI_1121"/>
      <sheetName val="THU_CHI_1221"/>
      <sheetName val="Xep_hang_20121"/>
      <sheetName val="toan_Cty21"/>
      <sheetName val="Cong_ty21"/>
      <sheetName val="XN_221"/>
      <sheetName val="XN_ong_CHi21"/>
      <sheetName val="N_XDCT&amp;_XKLD21"/>
      <sheetName val="CN_HCM21"/>
      <sheetName val="TT_XKLD(Nhan)21"/>
      <sheetName val="Ong_Hong21"/>
      <sheetName val="CN_hung_yen21"/>
      <sheetName val="Dong_nai21"/>
      <sheetName val="K249_K9821"/>
      <sheetName val="K249_K98_(2)21"/>
      <sheetName val="K251_K9821"/>
      <sheetName val="K251_SBase21"/>
      <sheetName val="K251_AC21"/>
      <sheetName val="K252_K9821"/>
      <sheetName val="K252_SBase21"/>
      <sheetName val="K252_AC21"/>
      <sheetName val="K253_K9821"/>
      <sheetName val="K253_Subbase21"/>
      <sheetName val="K253_Base_21"/>
      <sheetName val="K253_SBase21"/>
      <sheetName val="K253_AC21"/>
      <sheetName val="K255_SBase21"/>
      <sheetName val="K259_K9821"/>
      <sheetName val="K259_Subbase21"/>
      <sheetName val="K259_Base_21"/>
      <sheetName val="K259_AC21"/>
      <sheetName val="K260_K9821"/>
      <sheetName val="K260_Subbase21"/>
      <sheetName val="K260_Base21"/>
      <sheetName val="K260_AC21"/>
      <sheetName val="K261_K9821"/>
      <sheetName val="K261_Base21"/>
      <sheetName val="K261_AC21"/>
      <sheetName val="KL_Tram_Cty21"/>
      <sheetName val="Gam_may_Cty21"/>
      <sheetName val="KL_tram_KH21"/>
      <sheetName val="Gam_may_KH21"/>
      <sheetName val="Cach_dien21"/>
      <sheetName val="Mang_tai21"/>
      <sheetName val="KL_DDK21"/>
      <sheetName val="Mang_tai_DDK21"/>
      <sheetName val="KL_DDK0,421"/>
      <sheetName val="TT_Ky_thuat21"/>
      <sheetName val="CT_moi21"/>
      <sheetName val="Tu_dien21"/>
      <sheetName val="May_cat21"/>
      <sheetName val="Dao_Cly21"/>
      <sheetName val="Dao_Ptai21"/>
      <sheetName val="Tu_RMU21"/>
      <sheetName val="C_set21"/>
      <sheetName val="Sco_Cap21"/>
      <sheetName val="Sco_TB21"/>
      <sheetName val="TN_tram21"/>
      <sheetName val="TN_C_set21"/>
      <sheetName val="TN_TD_DDay21"/>
      <sheetName val="Phan_chung21"/>
      <sheetName val="cong_Q221"/>
      <sheetName val="T_U_luong_Q121"/>
      <sheetName val="T_U_luong_Q221"/>
      <sheetName val="T_U_luong_Q321"/>
      <sheetName val="Quyet_toan21"/>
      <sheetName val="Thu_hoi21"/>
      <sheetName val="Lai_vay21"/>
      <sheetName val="Tien_vay21"/>
      <sheetName val="Cong_no21"/>
      <sheetName val="Cop_pha21"/>
      <sheetName val="Gia_DAN21"/>
      <sheetName val="Phu_luc_HD21"/>
      <sheetName val="Gia_du_thau21"/>
      <sheetName val="Ca_xe21"/>
      <sheetName val="Dc_Dau21"/>
      <sheetName val="_o_to_Hien_821"/>
      <sheetName val="_o_to_Hien921"/>
      <sheetName val="_o_to_Hien1021"/>
      <sheetName val="_o_to_Hien1121"/>
      <sheetName val="_o_to_Hien12)21"/>
      <sheetName val="_o_to_Hien131"/>
      <sheetName val="_o_to_Hien221"/>
      <sheetName val="_o_to_Hien321"/>
      <sheetName val="_o_to_Hien421"/>
      <sheetName val="_o_to_Hien521"/>
      <sheetName val="_o_to_Phong_821"/>
      <sheetName val="_o_to_Phong921"/>
      <sheetName val="_o_to_Phong1021"/>
      <sheetName val="_o_to_Phong1121"/>
      <sheetName val="_o_to_Phong12)21"/>
      <sheetName val="_o_to_Phong131"/>
      <sheetName val="_o_to_Phong221"/>
      <sheetName val="_o_to_Phong321"/>
      <sheetName val="_o_to_Phong421"/>
      <sheetName val="_o_to_Phong521"/>
      <sheetName val="_o_to_Dung_8_21"/>
      <sheetName val="_D_tt_dau821"/>
      <sheetName val="_o_to_Dung_921"/>
      <sheetName val="_D9_tt_dau21"/>
      <sheetName val="_D10_tt_dau21"/>
      <sheetName val="_o_to_Dung_1021"/>
      <sheetName val="_o_to_Dung_1121"/>
      <sheetName val="_o_to_Dung_12)21"/>
      <sheetName val="_o_to_Dung_131"/>
      <sheetName val="_o_to_Dung221"/>
      <sheetName val="_o_to_Dung321"/>
      <sheetName val="_o_to_Dung421"/>
      <sheetName val="_o_totrongT10-1221"/>
      <sheetName val="_o_totrongT221"/>
      <sheetName val="_o_totrungT10-1221"/>
      <sheetName val="_o_toMinhT10-12_21"/>
      <sheetName val="_o_toMinhT221"/>
      <sheetName val="_o_toTrieuT10-12__21"/>
      <sheetName val="Luong_8_SP21"/>
      <sheetName val="Luong_9_SP_21"/>
      <sheetName val="Luong_10_SP_21"/>
      <sheetName val="Luong_11_SP_21"/>
      <sheetName val="Luong_12_SP21"/>
      <sheetName val="Luong_1_SP121"/>
      <sheetName val="Luong_2_SP221"/>
      <sheetName val="Luong_3_SP321"/>
      <sheetName val="Luong_4_SP421"/>
      <sheetName val="Luong_4_SP521"/>
      <sheetName val="KL_VL21"/>
      <sheetName val="QT_9-621"/>
      <sheetName val="Thuong_luu_HB21"/>
      <sheetName val="QT_Ky_T21"/>
      <sheetName val="bc_vt_TON_BAI21"/>
      <sheetName val="QT_Duoc_(Hai)21"/>
      <sheetName val="sent_to21"/>
      <sheetName val="KLTong_hop21"/>
      <sheetName val="Lan_can21"/>
      <sheetName val="Ranh_doc_(2)21"/>
      <sheetName val="Ranh_doc21"/>
      <sheetName val="Coc_tieu21"/>
      <sheetName val="Bien_bao21"/>
      <sheetName val="Nan_tuyen21"/>
      <sheetName val="Lan_121"/>
      <sheetName val="Lan__221"/>
      <sheetName val="Lan_321"/>
      <sheetName val="Gia_tri21"/>
      <sheetName val="Lan_521"/>
      <sheetName val="Cong_hop21"/>
      <sheetName val="kldukien_(107)21"/>
      <sheetName val="qui1_(2)21"/>
      <sheetName val="cap_so_lan_221"/>
      <sheetName val="cap_so_BHXH21"/>
      <sheetName val="tru_tien21"/>
      <sheetName val="yt_q221"/>
      <sheetName val="c45_t321"/>
      <sheetName val="c45_t621"/>
      <sheetName val="BHYT_Q3_200321"/>
      <sheetName val="C45_t721"/>
      <sheetName val="C47-t07_200321"/>
      <sheetName val="C45_t821"/>
      <sheetName val="C47-t08_200321"/>
      <sheetName val="C45_t0921"/>
      <sheetName val="C47-t09_200321"/>
      <sheetName val="C47_T1221"/>
      <sheetName val="BHYT_Q4-200321"/>
      <sheetName val="C45_T1021"/>
      <sheetName val="binh_do21"/>
      <sheetName val="cot_lieu21"/>
      <sheetName val="van_khuon21"/>
      <sheetName val="CT_BT21"/>
      <sheetName val="lay_mau21"/>
      <sheetName val="mat_ngoai_goi21"/>
      <sheetName val="coc_tram-bt21"/>
      <sheetName val="cong_bien_t1022"/>
      <sheetName val="luong_t9_22"/>
      <sheetName val="bb_t922"/>
      <sheetName val="KL_XL200022"/>
      <sheetName val="Chiet_tinh22"/>
      <sheetName val="Van_chuyen22"/>
      <sheetName val="THKP_(2)22"/>
      <sheetName val="T_Bi22"/>
      <sheetName val="Thiet_ke22"/>
      <sheetName val="K_luong22"/>
      <sheetName val="TT_L222"/>
      <sheetName val="TT_L122"/>
      <sheetName val="Thue_Ngoai22"/>
      <sheetName val="Dong_Dau22"/>
      <sheetName val="Dong_Dau_(2)22"/>
      <sheetName val="Sau_dong22"/>
      <sheetName val="Ma_xa22"/>
      <sheetName val="My_dinh22"/>
      <sheetName val="Tong_cong22"/>
      <sheetName val="Chi_tiet_-_Dv_lap22"/>
      <sheetName val="TH_KHTC22"/>
      <sheetName val="Gia_VL22"/>
      <sheetName val="Bang_gia_ca_may22"/>
      <sheetName val="Bang_luong_CB22"/>
      <sheetName val="Bang_P_tich_CT22"/>
      <sheetName val="D_toan_chi_tiet22"/>
      <sheetName val="Bang_TH_Dtoan22"/>
      <sheetName val="LUAN_CHUYEN22"/>
      <sheetName val="KE_QUY22"/>
      <sheetName val="LUONGGIAN_TIEP22"/>
      <sheetName val="VAY_VON22"/>
      <sheetName val="O_THAO22"/>
      <sheetName val="Q_TRUNG22"/>
      <sheetName val="Y_THANH22"/>
      <sheetName val="Sheet2_(2)22"/>
      <sheetName val="KH_2003_(moi_max)22"/>
      <sheetName val="Interim_payment22"/>
      <sheetName val="Bid_Sum22"/>
      <sheetName val="Item_B22"/>
      <sheetName val="Dg_A22"/>
      <sheetName val="Dg_B&amp;C22"/>
      <sheetName val="Material_at_site22"/>
      <sheetName val="Bang_VL22"/>
      <sheetName val="VL(No_V-c)22"/>
      <sheetName val="He_so22"/>
      <sheetName val="PL_Vua22"/>
      <sheetName val="Chitieu-dam_cac_loai22"/>
      <sheetName val="DG_Dam22"/>
      <sheetName val="DG_chung22"/>
      <sheetName val="VL-dac_chung22"/>
      <sheetName val="CT_1md_&amp;_dau_cong22"/>
      <sheetName val="Tong_hop22"/>
      <sheetName val="CT_cong22"/>
      <sheetName val="dg_cong22"/>
      <sheetName val="CDSL_(2)22"/>
      <sheetName val="__22"/>
      <sheetName val="san_vuon22"/>
      <sheetName val="khu_phu_tro22"/>
      <sheetName val="Thuyet_minh22"/>
      <sheetName val="be_tong22"/>
      <sheetName val="Tong_hop_thep22"/>
      <sheetName val="phan_tich_DG22"/>
      <sheetName val="gia_vat_lieu22"/>
      <sheetName val="gia_xe_may22"/>
      <sheetName val="gia_nhan_cong22"/>
      <sheetName val="BCC_(2)22"/>
      <sheetName val="Bao_cao22"/>
      <sheetName val="Bao_cao_222"/>
      <sheetName val="Khoi_luong22"/>
      <sheetName val="Khoi_luong_mat22"/>
      <sheetName val="Bang_ke22"/>
      <sheetName val="T_HopKL22"/>
      <sheetName val="S_Luong22"/>
      <sheetName val="D_Dap22"/>
      <sheetName val="Q_Toan22"/>
      <sheetName val="Phan_tich_chi_phi22"/>
      <sheetName val="Chi_phi_nen_theo_BVTC22"/>
      <sheetName val="nhan_cong_phu22"/>
      <sheetName val="nhan_cong_Hung22"/>
      <sheetName val="Nhan_cong22"/>
      <sheetName val="Khoi_luong_nen_theo_BVTC22"/>
      <sheetName val="cap_cho_cac_DT22"/>
      <sheetName val="Ung_-_hoan22"/>
      <sheetName val="CP_may22"/>
      <sheetName val="Phu_luc22"/>
      <sheetName val="Gia_trÞ22"/>
      <sheetName val="DS_them_luong_qui_4-200222"/>
      <sheetName val="Phuc_loi_2-9-0222"/>
      <sheetName val="Thuong_nhan_dip_21-12-0222"/>
      <sheetName val="Thuong_dip_nhan_danh_hieu_AHL22"/>
      <sheetName val="Thang_luong_thu_13_nam_200222"/>
      <sheetName val="Luong_SX#_dip_Tet_Qui_Mui(don22"/>
      <sheetName val="CT_Duong22"/>
      <sheetName val="D_gia22"/>
      <sheetName val="T_hop22"/>
      <sheetName val="CtP_tro22"/>
      <sheetName val="Nha_moi22"/>
      <sheetName val="TT-T_Tron_So_222"/>
      <sheetName val="Ct_Dam_22"/>
      <sheetName val="Ct_Duoi22"/>
      <sheetName val="Ct_Tren22"/>
      <sheetName val="D_giaMay22"/>
      <sheetName val="26+180-400_222"/>
      <sheetName val="26+180_Sub122"/>
      <sheetName val="26+180_Sub422"/>
      <sheetName val="26+180-400_5(k95)22"/>
      <sheetName val="26+400-620_3(k95)22"/>
      <sheetName val="26+400-640_1(k95)22"/>
      <sheetName val="26+960-27+150_922"/>
      <sheetName val="26+960-27+150_1022"/>
      <sheetName val="26+960-27+150_1122"/>
      <sheetName val="26+960-27+150_1222"/>
      <sheetName val="26+960-27+150_5(k95)22"/>
      <sheetName val="26+960-27+150_4(k95)22"/>
      <sheetName val="26+960-27+150_1(k95)22"/>
      <sheetName val="27+500-700_5(k95)22"/>
      <sheetName val="27+500-700_4(k95)22"/>
      <sheetName val="27+500-700_3(k95)22"/>
      <sheetName val="27+500-700_1(k95)22"/>
      <sheetName val="27+740-920_3(k95)22"/>
      <sheetName val="27+740-920_2122"/>
      <sheetName val="27+920-28+040_6,722"/>
      <sheetName val="27+920-28+040_1022"/>
      <sheetName val="27+920-28+160_Su322"/>
      <sheetName val="28+160-28+420_5K9522"/>
      <sheetName val="28+430-657_722"/>
      <sheetName val="Km28+430-657_822"/>
      <sheetName val="28+430-657_922"/>
      <sheetName val="28+430-667_1022"/>
      <sheetName val="28+430-657_1122"/>
      <sheetName val="28+430-657_4k9522"/>
      <sheetName val="28+500-657_1822"/>
      <sheetName val="28+520-657_1922"/>
      <sheetName val="C_TIEU22"/>
      <sheetName val="T_Luong22"/>
      <sheetName val="T_HAO22"/>
      <sheetName val="DT_TUYEN22"/>
      <sheetName val="DT_GIA22"/>
      <sheetName val="KHDT_(2)22"/>
      <sheetName val="CL_22"/>
      <sheetName val="KQ_(2)22"/>
      <sheetName val="Quang_Tri22"/>
      <sheetName val="Da_Nang22"/>
      <sheetName val="Quang_Nam22"/>
      <sheetName val="Quang_Ngai22"/>
      <sheetName val="TH_DH-QN22"/>
      <sheetName val="KP_HD22"/>
      <sheetName val="DB_HD22"/>
      <sheetName val="vat_tu22"/>
      <sheetName val="Thep_22"/>
      <sheetName val="Chi_tiet_Khoi_luong22"/>
      <sheetName val="TH_khoi_luong22"/>
      <sheetName val="Chiet_tinh_vat_lieu_22"/>
      <sheetName val="TH_KL_VL22"/>
      <sheetName val="AC_PC22"/>
      <sheetName val="TAI_TRONG22"/>
      <sheetName val="NOI_LUC22"/>
      <sheetName val="TINH_DUYET_THTT_CHINH22"/>
      <sheetName val="TDUYET_THTT_PHU22"/>
      <sheetName val="TINH_DAO_DONG_VA_DO_VONG22"/>
      <sheetName val="TINH_NEO22"/>
      <sheetName val="tong_hop_thanh_toan_thue22"/>
      <sheetName val="bang_ke_nop_thue22"/>
      <sheetName val="Tonh_hop_chi_phi22"/>
      <sheetName val="BK_chi_phi22"/>
      <sheetName val="KTra_DS_va_thue_GTGT22"/>
      <sheetName val="Kiãøm_tra_DS_thue_GTGT22"/>
      <sheetName val="XUAT(gia_von)22"/>
      <sheetName val="Xuat_(gia_ban)22"/>
      <sheetName val="Dchinh_TH_N-X-T22"/>
      <sheetName val="Tong_hop_N-X-T22"/>
      <sheetName val="thue_TH22"/>
      <sheetName val="tong_hop_200122"/>
      <sheetName val="qUYET_TOAN_THUE22"/>
      <sheetName val="BU_CTPH22"/>
      <sheetName val="BU_tran3+360_2222"/>
      <sheetName val="Tran3+360_2222"/>
      <sheetName val="BU_tran2+386_422"/>
      <sheetName val="Tran2+386_422"/>
      <sheetName val="DTcong_4-522"/>
      <sheetName val="Bu_1-222"/>
      <sheetName val="Bu_12-1322"/>
      <sheetName val="DTcong_12-1322"/>
      <sheetName val="DT_cong13-13+22"/>
      <sheetName val="BU-_nhanh22"/>
      <sheetName val="dtcong_nh1-222"/>
      <sheetName val="dtcong_nh0-122"/>
      <sheetName val="BU_11-1222"/>
      <sheetName val="DTcong_11-1222"/>
      <sheetName val="Pr-_CC22"/>
      <sheetName val="MD_3-422"/>
      <sheetName val="ND_3-422"/>
      <sheetName val="MD_1-222"/>
      <sheetName val="ND_1-222"/>
      <sheetName val="MD_0-122"/>
      <sheetName val="ND_0-122"/>
      <sheetName val="KL_tong22"/>
      <sheetName val="TH_(T1-6)22"/>
      <sheetName val="_NL22"/>
      <sheetName val="_NL_(2)22"/>
      <sheetName val="CDTHCT_(3)22"/>
      <sheetName val="thkl_(2)22"/>
      <sheetName val="long_tec22"/>
      <sheetName val="cd_viaK0-T622"/>
      <sheetName val="cdvia_T6-Tc2422"/>
      <sheetName val="cdvia_Tc24-T4622"/>
      <sheetName val="cd_btnL2k0+361-T1922"/>
      <sheetName val="CT_xa22"/>
      <sheetName val="CDTHU_CHI_T122"/>
      <sheetName val="THUCHI_222"/>
      <sheetName val="THU_CHI322"/>
      <sheetName val="THU_CHI_422"/>
      <sheetName val="THU_CHI522"/>
      <sheetName val="THU_CHI_622"/>
      <sheetName val="TU_CHI_722"/>
      <sheetName val="THU_CHI922"/>
      <sheetName val="THU_CHI_822"/>
      <sheetName val="THU_CHI_1022"/>
      <sheetName val="THU_CHI_1122"/>
      <sheetName val="THU_CHI_1222"/>
      <sheetName val="Xep_hang_20122"/>
      <sheetName val="toan_Cty22"/>
      <sheetName val="Cong_ty22"/>
      <sheetName val="XN_222"/>
      <sheetName val="XN_ong_CHi22"/>
      <sheetName val="N_XDCT&amp;_XKLD22"/>
      <sheetName val="CN_HCM22"/>
      <sheetName val="TT_XKLD(Nhan)22"/>
      <sheetName val="Ong_Hong22"/>
      <sheetName val="CN_hung_yen22"/>
      <sheetName val="Dong_nai22"/>
      <sheetName val="K249_K9822"/>
      <sheetName val="K249_K98_(2)22"/>
      <sheetName val="K251_K9822"/>
      <sheetName val="K251_SBase22"/>
      <sheetName val="K251_AC22"/>
      <sheetName val="K252_K9822"/>
      <sheetName val="K252_SBase22"/>
      <sheetName val="K252_AC22"/>
      <sheetName val="K253_K9822"/>
      <sheetName val="K253_Subbase22"/>
      <sheetName val="K253_Base_22"/>
      <sheetName val="K253_SBase22"/>
      <sheetName val="K253_AC22"/>
      <sheetName val="K255_SBase22"/>
      <sheetName val="K259_K9822"/>
      <sheetName val="K259_Subbase22"/>
      <sheetName val="K259_Base_22"/>
      <sheetName val="K259_AC22"/>
      <sheetName val="K260_K9822"/>
      <sheetName val="K260_Subbase22"/>
      <sheetName val="K260_Base22"/>
      <sheetName val="K260_AC22"/>
      <sheetName val="K261_K9822"/>
      <sheetName val="K261_Base22"/>
      <sheetName val="K261_AC22"/>
      <sheetName val="KL_Tram_Cty22"/>
      <sheetName val="Gam_may_Cty22"/>
      <sheetName val="KL_tram_KH22"/>
      <sheetName val="Gam_may_KH22"/>
      <sheetName val="Cach_dien22"/>
      <sheetName val="Mang_tai22"/>
      <sheetName val="KL_DDK22"/>
      <sheetName val="Mang_tai_DDK22"/>
      <sheetName val="KL_DDK0,422"/>
      <sheetName val="TT_Ky_thuat22"/>
      <sheetName val="CT_moi22"/>
      <sheetName val="Tu_dien22"/>
      <sheetName val="May_cat22"/>
      <sheetName val="Dao_Cly22"/>
      <sheetName val="Dao_Ptai22"/>
      <sheetName val="Tu_RMU22"/>
      <sheetName val="C_set22"/>
      <sheetName val="Sco_Cap22"/>
      <sheetName val="Sco_TB22"/>
      <sheetName val="TN_tram22"/>
      <sheetName val="TN_C_set22"/>
      <sheetName val="TN_TD_DDay22"/>
      <sheetName val="Phan_chung22"/>
      <sheetName val="cong_Q222"/>
      <sheetName val="T_U_luong_Q122"/>
      <sheetName val="T_U_luong_Q222"/>
      <sheetName val="T_U_luong_Q322"/>
      <sheetName val="Quyet_toan22"/>
      <sheetName val="Thu_hoi22"/>
      <sheetName val="Lai_vay22"/>
      <sheetName val="Tien_vay22"/>
      <sheetName val="Cong_no22"/>
      <sheetName val="Cop_pha22"/>
      <sheetName val="Gia_DAN22"/>
      <sheetName val="Phu_luc_HD22"/>
      <sheetName val="Gia_du_thau22"/>
      <sheetName val="Ca_xe22"/>
      <sheetName val="Dc_Dau22"/>
      <sheetName val="_o_to_Hien_822"/>
      <sheetName val="_o_to_Hien922"/>
      <sheetName val="_o_to_Hien1022"/>
      <sheetName val="_o_to_Hien1122"/>
      <sheetName val="_o_to_Hien12)22"/>
      <sheetName val="_o_to_Hien132"/>
      <sheetName val="_o_to_Hien222"/>
      <sheetName val="_o_to_Hien322"/>
      <sheetName val="_o_to_Hien422"/>
      <sheetName val="_o_to_Hien522"/>
      <sheetName val="_o_to_Phong_822"/>
      <sheetName val="_o_to_Phong922"/>
      <sheetName val="_o_to_Phong1022"/>
      <sheetName val="_o_to_Phong1122"/>
      <sheetName val="_o_to_Phong12)22"/>
      <sheetName val="_o_to_Phong132"/>
      <sheetName val="_o_to_Phong222"/>
      <sheetName val="_o_to_Phong322"/>
      <sheetName val="_o_to_Phong422"/>
      <sheetName val="_o_to_Phong522"/>
      <sheetName val="_o_to_Dung_8_22"/>
      <sheetName val="_D_tt_dau822"/>
      <sheetName val="_o_to_Dung_922"/>
      <sheetName val="_D9_tt_dau22"/>
      <sheetName val="_D10_tt_dau22"/>
      <sheetName val="_o_to_Dung_1022"/>
      <sheetName val="_o_to_Dung_1122"/>
      <sheetName val="_o_to_Dung_12)22"/>
      <sheetName val="_o_to_Dung_132"/>
      <sheetName val="_o_to_Dung222"/>
      <sheetName val="_o_to_Dung322"/>
      <sheetName val="_o_to_Dung422"/>
      <sheetName val="_o_totrongT10-1222"/>
      <sheetName val="_o_totrongT222"/>
      <sheetName val="_o_totrungT10-1222"/>
      <sheetName val="_o_toMinhT10-12_22"/>
      <sheetName val="_o_toMinhT222"/>
      <sheetName val="_o_toTrieuT10-12__22"/>
      <sheetName val="Luong_8_SP22"/>
      <sheetName val="Luong_9_SP_22"/>
      <sheetName val="Luong_10_SP_22"/>
      <sheetName val="Luong_11_SP_22"/>
      <sheetName val="Luong_12_SP22"/>
      <sheetName val="Luong_1_SP122"/>
      <sheetName val="Luong_2_SP222"/>
      <sheetName val="Luong_3_SP322"/>
      <sheetName val="Luong_4_SP422"/>
      <sheetName val="Luong_4_SP522"/>
      <sheetName val="KL_VL22"/>
      <sheetName val="QT_9-622"/>
      <sheetName val="Thuong_luu_HB22"/>
      <sheetName val="QT_Ky_T22"/>
      <sheetName val="bc_vt_TON_BAI22"/>
      <sheetName val="QT_Duoc_(Hai)22"/>
      <sheetName val="sent_to22"/>
      <sheetName val="KLTong_hop22"/>
      <sheetName val="Lan_can22"/>
      <sheetName val="Ranh_doc_(2)22"/>
      <sheetName val="Ranh_doc22"/>
      <sheetName val="Coc_tieu22"/>
      <sheetName val="Bien_bao22"/>
      <sheetName val="Nan_tuyen22"/>
      <sheetName val="Lan_122"/>
      <sheetName val="Lan__222"/>
      <sheetName val="Lan_322"/>
      <sheetName val="Gia_tri22"/>
      <sheetName val="Lan_522"/>
      <sheetName val="Cong_hop22"/>
      <sheetName val="kldukien_(107)22"/>
      <sheetName val="qui1_(2)22"/>
      <sheetName val="cap_so_lan_222"/>
      <sheetName val="cap_so_BHXH22"/>
      <sheetName val="tru_tien22"/>
      <sheetName val="yt_q222"/>
      <sheetName val="c45_t322"/>
      <sheetName val="c45_t622"/>
      <sheetName val="BHYT_Q3_200322"/>
      <sheetName val="C45_t722"/>
      <sheetName val="C47-t07_200322"/>
      <sheetName val="C45_t822"/>
      <sheetName val="C47-t08_200322"/>
      <sheetName val="C45_t0922"/>
      <sheetName val="C47-t09_200322"/>
      <sheetName val="C47_T1222"/>
      <sheetName val="BHYT_Q4-200322"/>
      <sheetName val="C45_T1022"/>
      <sheetName val="binh_do22"/>
      <sheetName val="cot_lieu22"/>
      <sheetName val="van_khuon22"/>
      <sheetName val="CT_BT22"/>
      <sheetName val="lay_mau22"/>
      <sheetName val="mat_ngoai_goi22"/>
      <sheetName val="coc_tram-bt22"/>
      <sheetName val="cong_bien_t1028"/>
      <sheetName val="luong_t9_28"/>
      <sheetName val="bb_t928"/>
      <sheetName val="KL_XL200028"/>
      <sheetName val="Chiet_tinh28"/>
      <sheetName val="Van_chuyen28"/>
      <sheetName val="THKP_(2)28"/>
      <sheetName val="T_Bi28"/>
      <sheetName val="Thiet_ke28"/>
      <sheetName val="K_luong28"/>
      <sheetName val="TT_L228"/>
      <sheetName val="TT_L128"/>
      <sheetName val="Thue_Ngoai28"/>
      <sheetName val="Dong_Dau28"/>
      <sheetName val="Dong_Dau_(2)28"/>
      <sheetName val="Sau_dong28"/>
      <sheetName val="Ma_xa28"/>
      <sheetName val="My_dinh28"/>
      <sheetName val="Tong_cong28"/>
      <sheetName val="Chi_tiet_-_Dv_lap28"/>
      <sheetName val="TH_KHTC28"/>
      <sheetName val="Gia_VL28"/>
      <sheetName val="Bang_gia_ca_may28"/>
      <sheetName val="Bang_luong_CB28"/>
      <sheetName val="Bang_P_tich_CT28"/>
      <sheetName val="D_toan_chi_tiet28"/>
      <sheetName val="Bang_TH_Dtoan28"/>
      <sheetName val="LUAN_CHUYEN28"/>
      <sheetName val="KE_QUY28"/>
      <sheetName val="LUONGGIAN_TIEP28"/>
      <sheetName val="VAY_VON28"/>
      <sheetName val="O_THAO28"/>
      <sheetName val="Q_TRUNG28"/>
      <sheetName val="Y_THANH28"/>
      <sheetName val="Sheet2_(2)28"/>
      <sheetName val="KH_2003_(moi_max)28"/>
      <sheetName val="Interim_payment28"/>
      <sheetName val="Bid_Sum28"/>
      <sheetName val="Item_B28"/>
      <sheetName val="Dg_A28"/>
      <sheetName val="Dg_B&amp;C28"/>
      <sheetName val="Material_at_site28"/>
      <sheetName val="Bang_VL28"/>
      <sheetName val="VL(No_V-c)28"/>
      <sheetName val="He_so28"/>
      <sheetName val="PL_Vua28"/>
      <sheetName val="Chitieu-dam_cac_loai28"/>
      <sheetName val="DG_Dam28"/>
      <sheetName val="DG_chung28"/>
      <sheetName val="VL-dac_chung28"/>
      <sheetName val="CT_1md_&amp;_dau_cong28"/>
      <sheetName val="Tong_hop28"/>
      <sheetName val="CT_cong28"/>
      <sheetName val="dg_cong28"/>
      <sheetName val="CDSL_(2)28"/>
      <sheetName val="__28"/>
      <sheetName val="san_vuon28"/>
      <sheetName val="khu_phu_tro28"/>
      <sheetName val="Thuyet_minh28"/>
      <sheetName val="be_tong28"/>
      <sheetName val="Tong_hop_thep28"/>
      <sheetName val="phan_tich_DG28"/>
      <sheetName val="gia_vat_lieu28"/>
      <sheetName val="gia_xe_may28"/>
      <sheetName val="gia_nhan_cong28"/>
      <sheetName val="BCC_(2)28"/>
      <sheetName val="Bao_cao28"/>
      <sheetName val="Bao_cao_228"/>
      <sheetName val="Khoi_luong28"/>
      <sheetName val="Khoi_luong_mat28"/>
      <sheetName val="Bang_ke28"/>
      <sheetName val="T_HopKL28"/>
      <sheetName val="S_Luong28"/>
      <sheetName val="D_Dap28"/>
      <sheetName val="Q_Toan28"/>
      <sheetName val="Phan_tich_chi_phi28"/>
      <sheetName val="Chi_phi_nen_theo_BVTC28"/>
      <sheetName val="nhan_cong_phu28"/>
      <sheetName val="nhan_cong_Hung28"/>
      <sheetName val="Nhan_cong28"/>
      <sheetName val="Khoi_luong_nen_theo_BVTC28"/>
      <sheetName val="cap_cho_cac_DT28"/>
      <sheetName val="Ung_-_hoan28"/>
      <sheetName val="CP_may28"/>
      <sheetName val="Phu_luc28"/>
      <sheetName val="Gia_trÞ28"/>
      <sheetName val="DS_them_luong_qui_4-200228"/>
      <sheetName val="Phuc_loi_2-9-0228"/>
      <sheetName val="Thuong_nhan_dip_21-12-0228"/>
      <sheetName val="Thuong_dip_nhan_danh_hieu_AHL28"/>
      <sheetName val="Thang_luong_thu_13_nam_200228"/>
      <sheetName val="Luong_SX#_dip_Tet_Qui_Mui(don28"/>
      <sheetName val="CT_Duong28"/>
      <sheetName val="D_gia28"/>
      <sheetName val="T_hop28"/>
      <sheetName val="CtP_tro28"/>
      <sheetName val="Nha_moi28"/>
      <sheetName val="TT-T_Tron_So_228"/>
      <sheetName val="Ct_Dam_28"/>
      <sheetName val="Ct_Duoi28"/>
      <sheetName val="Ct_Tren28"/>
      <sheetName val="D_giaMay28"/>
      <sheetName val="26+180-400_228"/>
      <sheetName val="26+180_Sub128"/>
      <sheetName val="26+180_Sub428"/>
      <sheetName val="26+180-400_5(k95)28"/>
      <sheetName val="26+400-620_3(k95)28"/>
      <sheetName val="26+400-640_1(k95)28"/>
      <sheetName val="26+960-27+150_928"/>
      <sheetName val="26+960-27+150_1028"/>
      <sheetName val="26+960-27+150_1128"/>
      <sheetName val="26+960-27+150_1228"/>
      <sheetName val="26+960-27+150_5(k95)28"/>
      <sheetName val="26+960-27+150_4(k95)28"/>
      <sheetName val="26+960-27+150_1(k95)28"/>
      <sheetName val="27+500-700_5(k95)28"/>
      <sheetName val="27+500-700_4(k95)28"/>
      <sheetName val="27+500-700_3(k95)28"/>
      <sheetName val="27+500-700_1(k95)28"/>
      <sheetName val="27+740-920_3(k95)28"/>
      <sheetName val="27+740-920_2128"/>
      <sheetName val="27+920-28+040_6,728"/>
      <sheetName val="27+920-28+040_1028"/>
      <sheetName val="27+920-28+160_Su328"/>
      <sheetName val="28+160-28+420_5K9528"/>
      <sheetName val="28+430-657_728"/>
      <sheetName val="Km28+430-657_828"/>
      <sheetName val="28+430-657_928"/>
      <sheetName val="28+430-667_1028"/>
      <sheetName val="28+430-657_1128"/>
      <sheetName val="28+430-657_4k9528"/>
      <sheetName val="28+500-657_1828"/>
      <sheetName val="28+520-657_1928"/>
      <sheetName val="C_TIEU28"/>
      <sheetName val="T_Luong28"/>
      <sheetName val="T_HAO28"/>
      <sheetName val="DT_TUYEN28"/>
      <sheetName val="DT_GIA28"/>
      <sheetName val="KHDT_(2)28"/>
      <sheetName val="CL_28"/>
      <sheetName val="KQ_(2)28"/>
      <sheetName val="Quang_Tri28"/>
      <sheetName val="Da_Nang28"/>
      <sheetName val="Quang_Nam28"/>
      <sheetName val="Quang_Ngai28"/>
      <sheetName val="TH_DH-QN28"/>
      <sheetName val="KP_HD28"/>
      <sheetName val="DB_HD28"/>
      <sheetName val="vat_tu28"/>
      <sheetName val="Thep_28"/>
      <sheetName val="Chi_tiet_Khoi_luong28"/>
      <sheetName val="TH_khoi_luong28"/>
      <sheetName val="Chiet_tinh_vat_lieu_28"/>
      <sheetName val="TH_KL_VL28"/>
      <sheetName val="AC_PC28"/>
      <sheetName val="TAI_TRONG28"/>
      <sheetName val="NOI_LUC28"/>
      <sheetName val="TINH_DUYET_THTT_CHINH28"/>
      <sheetName val="TDUYET_THTT_PHU28"/>
      <sheetName val="TINH_DAO_DONG_VA_DO_VONG28"/>
      <sheetName val="TINH_NEO28"/>
      <sheetName val="tong_hop_thanh_toan_thue28"/>
      <sheetName val="bang_ke_nop_thue28"/>
      <sheetName val="Tonh_hop_chi_phi28"/>
      <sheetName val="BK_chi_phi28"/>
      <sheetName val="KTra_DS_va_thue_GTGT28"/>
      <sheetName val="Kiãøm_tra_DS_thue_GTGT28"/>
      <sheetName val="XUAT(gia_von)28"/>
      <sheetName val="Xuat_(gia_ban)28"/>
      <sheetName val="Dchinh_TH_N-X-T28"/>
      <sheetName val="Tong_hop_N-X-T28"/>
      <sheetName val="thue_TH28"/>
      <sheetName val="tong_hop_200128"/>
      <sheetName val="qUYET_TOAN_THUE28"/>
      <sheetName val="BU_CTPH28"/>
      <sheetName val="BU_tran3+360_2228"/>
      <sheetName val="Tran3+360_2228"/>
      <sheetName val="BU_tran2+386_428"/>
      <sheetName val="Tran2+386_428"/>
      <sheetName val="DTcong_4-528"/>
      <sheetName val="Bu_1-228"/>
      <sheetName val="Bu_12-1328"/>
      <sheetName val="DTcong_12-1328"/>
      <sheetName val="DT_cong13-13+28"/>
      <sheetName val="BU-_nhanh28"/>
      <sheetName val="dtcong_nh1-228"/>
      <sheetName val="dtcong_nh0-128"/>
      <sheetName val="BU_11-1228"/>
      <sheetName val="DTcong_11-1228"/>
      <sheetName val="Pr-_CC28"/>
      <sheetName val="MD_3-428"/>
      <sheetName val="ND_3-428"/>
      <sheetName val="MD_1-228"/>
      <sheetName val="ND_1-228"/>
      <sheetName val="MD_0-128"/>
      <sheetName val="ND_0-128"/>
      <sheetName val="KL_tong28"/>
      <sheetName val="TH_(T1-6)28"/>
      <sheetName val="_NL28"/>
      <sheetName val="_NL_(2)28"/>
      <sheetName val="CDTHCT_(3)28"/>
      <sheetName val="thkl_(2)28"/>
      <sheetName val="long_tec28"/>
      <sheetName val="cd_viaK0-T628"/>
      <sheetName val="cdvia_T6-Tc2428"/>
      <sheetName val="cdvia_Tc24-T4628"/>
      <sheetName val="cd_btnL2k0+361-T1928"/>
      <sheetName val="CT_xa28"/>
      <sheetName val="CDTHU_CHI_T128"/>
      <sheetName val="THUCHI_228"/>
      <sheetName val="THU_CHI328"/>
      <sheetName val="THU_CHI_428"/>
      <sheetName val="THU_CHI528"/>
      <sheetName val="THU_CHI_628"/>
      <sheetName val="TU_CHI_728"/>
      <sheetName val="THU_CHI928"/>
      <sheetName val="THU_CHI_828"/>
      <sheetName val="THU_CHI_1028"/>
      <sheetName val="THU_CHI_1128"/>
      <sheetName val="THU_CHI_1228"/>
      <sheetName val="Xep_hang_20128"/>
      <sheetName val="toan_Cty28"/>
      <sheetName val="Cong_ty28"/>
      <sheetName val="XN_228"/>
      <sheetName val="XN_ong_CHi28"/>
      <sheetName val="N_XDCT&amp;_XKLD28"/>
      <sheetName val="CN_HCM28"/>
      <sheetName val="TT_XKLD(Nhan)28"/>
      <sheetName val="Ong_Hong28"/>
      <sheetName val="CN_hung_yen28"/>
      <sheetName val="Dong_nai28"/>
      <sheetName val="K249_K9828"/>
      <sheetName val="K249_K98_(2)28"/>
      <sheetName val="K251_K9828"/>
      <sheetName val="K251_SBase28"/>
      <sheetName val="K251_AC28"/>
      <sheetName val="K252_K9828"/>
      <sheetName val="K252_SBase28"/>
      <sheetName val="K252_AC28"/>
      <sheetName val="K253_K9828"/>
      <sheetName val="K253_Subbase28"/>
      <sheetName val="K253_Base_28"/>
      <sheetName val="K253_SBase28"/>
      <sheetName val="K253_AC28"/>
      <sheetName val="K255_SBase28"/>
      <sheetName val="K259_K9828"/>
      <sheetName val="K259_Subbase28"/>
      <sheetName val="K259_Base_28"/>
      <sheetName val="K259_AC28"/>
      <sheetName val="K260_K9828"/>
      <sheetName val="K260_Subbase28"/>
      <sheetName val="K260_Base28"/>
      <sheetName val="K260_AC28"/>
      <sheetName val="K261_K9828"/>
      <sheetName val="K261_Base28"/>
      <sheetName val="K261_AC28"/>
      <sheetName val="KL_Tram_Cty28"/>
      <sheetName val="Gam_may_Cty28"/>
      <sheetName val="KL_tram_KH28"/>
      <sheetName val="Gam_may_KH28"/>
      <sheetName val="Cach_dien28"/>
      <sheetName val="Mang_tai28"/>
      <sheetName val="KL_DDK28"/>
      <sheetName val="Mang_tai_DDK28"/>
      <sheetName val="KL_DDK0,428"/>
      <sheetName val="TT_Ky_thuat28"/>
      <sheetName val="CT_moi28"/>
      <sheetName val="Tu_dien28"/>
      <sheetName val="May_cat28"/>
      <sheetName val="Dao_Cly28"/>
      <sheetName val="Dao_Ptai28"/>
      <sheetName val="Tu_RMU28"/>
      <sheetName val="C_set28"/>
      <sheetName val="Sco_Cap28"/>
      <sheetName val="Sco_TB28"/>
      <sheetName val="TN_tram28"/>
      <sheetName val="TN_C_set28"/>
      <sheetName val="TN_TD_DDay28"/>
      <sheetName val="Phan_chung28"/>
      <sheetName val="cong_Q228"/>
      <sheetName val="T_U_luong_Q128"/>
      <sheetName val="T_U_luong_Q228"/>
      <sheetName val="T_U_luong_Q328"/>
      <sheetName val="Quyet_toan28"/>
      <sheetName val="Thu_hoi28"/>
      <sheetName val="Lai_vay28"/>
      <sheetName val="Tien_vay28"/>
      <sheetName val="Cong_no28"/>
      <sheetName val="Cop_pha28"/>
      <sheetName val="Gia_DAN28"/>
      <sheetName val="Phu_luc_HD28"/>
      <sheetName val="Gia_du_thau28"/>
      <sheetName val="Ca_xe28"/>
      <sheetName val="Dc_Dau28"/>
      <sheetName val="_o_to_Hien_828"/>
      <sheetName val="_o_to_Hien928"/>
      <sheetName val="_o_to_Hien1028"/>
      <sheetName val="_o_to_Hien1128"/>
      <sheetName val="_o_to_Hien12)28"/>
      <sheetName val="_o_to_Hien138"/>
      <sheetName val="_o_to_Hien228"/>
      <sheetName val="_o_to_Hien328"/>
      <sheetName val="_o_to_Hien428"/>
      <sheetName val="_o_to_Hien528"/>
      <sheetName val="_o_to_Phong_828"/>
      <sheetName val="_o_to_Phong928"/>
      <sheetName val="_o_to_Phong1028"/>
      <sheetName val="_o_to_Phong1128"/>
      <sheetName val="_o_to_Phong12)28"/>
      <sheetName val="_o_to_Phong138"/>
      <sheetName val="_o_to_Phong228"/>
      <sheetName val="_o_to_Phong328"/>
      <sheetName val="_o_to_Phong428"/>
      <sheetName val="_o_to_Phong528"/>
      <sheetName val="_o_to_Dung_8_28"/>
      <sheetName val="_D_tt_dau828"/>
      <sheetName val="_o_to_Dung_928"/>
      <sheetName val="_D9_tt_dau28"/>
      <sheetName val="_D10_tt_dau28"/>
      <sheetName val="_o_to_Dung_1028"/>
      <sheetName val="_o_to_Dung_1128"/>
      <sheetName val="_o_to_Dung_12)28"/>
      <sheetName val="_o_to_Dung_138"/>
      <sheetName val="_o_to_Dung228"/>
      <sheetName val="_o_to_Dung328"/>
      <sheetName val="_o_to_Dung428"/>
      <sheetName val="_o_totrongT10-1228"/>
      <sheetName val="_o_totrongT228"/>
      <sheetName val="_o_totrungT10-1228"/>
      <sheetName val="_o_toMinhT10-12_28"/>
      <sheetName val="_o_toMinhT228"/>
      <sheetName val="_o_toTrieuT10-12__28"/>
      <sheetName val="Luong_8_SP28"/>
      <sheetName val="Luong_9_SP_28"/>
      <sheetName val="Luong_10_SP_28"/>
      <sheetName val="Luong_11_SP_28"/>
      <sheetName val="Luong_12_SP28"/>
      <sheetName val="Luong_1_SP128"/>
      <sheetName val="Luong_2_SP228"/>
      <sheetName val="Luong_3_SP328"/>
      <sheetName val="Luong_4_SP428"/>
      <sheetName val="Luong_4_SP528"/>
      <sheetName val="KL_VL28"/>
      <sheetName val="QT_9-628"/>
      <sheetName val="Thuong_luu_HB28"/>
      <sheetName val="QT_Ky_T28"/>
      <sheetName val="bc_vt_TON_BAI28"/>
      <sheetName val="QT_Duoc_(Hai)28"/>
      <sheetName val="sent_to28"/>
      <sheetName val="KLTong_hop28"/>
      <sheetName val="Lan_can28"/>
      <sheetName val="Ranh_doc_(2)28"/>
      <sheetName val="Ranh_doc28"/>
      <sheetName val="Coc_tieu28"/>
      <sheetName val="Bien_bao28"/>
      <sheetName val="Nan_tuyen28"/>
      <sheetName val="Lan_128"/>
      <sheetName val="Lan__228"/>
      <sheetName val="Lan_328"/>
      <sheetName val="Gia_tri28"/>
      <sheetName val="Lan_528"/>
      <sheetName val="Cong_hop28"/>
      <sheetName val="kldukien_(107)28"/>
      <sheetName val="qui1_(2)28"/>
      <sheetName val="cap_so_lan_228"/>
      <sheetName val="cap_so_BHXH28"/>
      <sheetName val="tru_tien28"/>
      <sheetName val="yt_q228"/>
      <sheetName val="c45_t328"/>
      <sheetName val="c45_t628"/>
      <sheetName val="BHYT_Q3_200328"/>
      <sheetName val="C45_t728"/>
      <sheetName val="C47-t07_200328"/>
      <sheetName val="C45_t828"/>
      <sheetName val="C47-t08_200328"/>
      <sheetName val="C45_t0928"/>
      <sheetName val="C47-t09_200328"/>
      <sheetName val="C47_T1228"/>
      <sheetName val="BHYT_Q4-200328"/>
      <sheetName val="C45_T1028"/>
      <sheetName val="binh_do28"/>
      <sheetName val="cot_lieu28"/>
      <sheetName val="van_khuon28"/>
      <sheetName val="CT_BT28"/>
      <sheetName val="lay_mau28"/>
      <sheetName val="mat_ngoai_goi28"/>
      <sheetName val="coc_tram-bt28"/>
      <sheetName val="cong_bien_t1027"/>
      <sheetName val="luong_t9_27"/>
      <sheetName val="bb_t927"/>
      <sheetName val="KL_XL200027"/>
      <sheetName val="Chiet_tinh27"/>
      <sheetName val="Van_chuyen27"/>
      <sheetName val="THKP_(2)27"/>
      <sheetName val="T_Bi27"/>
      <sheetName val="Thiet_ke27"/>
      <sheetName val="K_luong27"/>
      <sheetName val="TT_L227"/>
      <sheetName val="TT_L127"/>
      <sheetName val="Thue_Ngoai27"/>
      <sheetName val="Dong_Dau27"/>
      <sheetName val="Dong_Dau_(2)27"/>
      <sheetName val="Sau_dong27"/>
      <sheetName val="Ma_xa27"/>
      <sheetName val="My_dinh27"/>
      <sheetName val="Tong_cong27"/>
      <sheetName val="Chi_tiet_-_Dv_lap27"/>
      <sheetName val="TH_KHTC27"/>
      <sheetName val="Gia_VL27"/>
      <sheetName val="Bang_gia_ca_may27"/>
      <sheetName val="Bang_luong_CB27"/>
      <sheetName val="Bang_P_tich_CT27"/>
      <sheetName val="D_toan_chi_tiet27"/>
      <sheetName val="Bang_TH_Dtoan27"/>
      <sheetName val="LUAN_CHUYEN27"/>
      <sheetName val="KE_QUY27"/>
      <sheetName val="LUONGGIAN_TIEP27"/>
      <sheetName val="VAY_VON27"/>
      <sheetName val="O_THAO27"/>
      <sheetName val="Q_TRUNG27"/>
      <sheetName val="Y_THANH27"/>
      <sheetName val="Sheet2_(2)27"/>
      <sheetName val="KH_2003_(moi_max)27"/>
      <sheetName val="Interim_payment27"/>
      <sheetName val="Bid_Sum27"/>
      <sheetName val="Item_B27"/>
      <sheetName val="Dg_A27"/>
      <sheetName val="Dg_B&amp;C27"/>
      <sheetName val="Material_at_site27"/>
      <sheetName val="Bang_VL27"/>
      <sheetName val="VL(No_V-c)27"/>
      <sheetName val="He_so27"/>
      <sheetName val="PL_Vua27"/>
      <sheetName val="Chitieu-dam_cac_loai27"/>
      <sheetName val="DG_Dam27"/>
      <sheetName val="DG_chung27"/>
      <sheetName val="VL-dac_chung27"/>
      <sheetName val="CT_1md_&amp;_dau_cong27"/>
      <sheetName val="Tong_hop27"/>
      <sheetName val="CT_cong27"/>
      <sheetName val="dg_cong27"/>
      <sheetName val="CDSL_(2)27"/>
      <sheetName val="__27"/>
      <sheetName val="san_vuon27"/>
      <sheetName val="khu_phu_tro27"/>
      <sheetName val="Thuyet_minh27"/>
      <sheetName val="be_tong27"/>
      <sheetName val="Tong_hop_thep27"/>
      <sheetName val="phan_tich_DG27"/>
      <sheetName val="gia_vat_lieu27"/>
      <sheetName val="gia_xe_may27"/>
      <sheetName val="gia_nhan_cong27"/>
      <sheetName val="BCC_(2)27"/>
      <sheetName val="Bao_cao27"/>
      <sheetName val="Bao_cao_227"/>
      <sheetName val="Khoi_luong27"/>
      <sheetName val="Khoi_luong_mat27"/>
      <sheetName val="Bang_ke27"/>
      <sheetName val="T_HopKL27"/>
      <sheetName val="S_Luong27"/>
      <sheetName val="D_Dap27"/>
      <sheetName val="Q_Toan27"/>
      <sheetName val="Phan_tich_chi_phi27"/>
      <sheetName val="Chi_phi_nen_theo_BVTC27"/>
      <sheetName val="nhan_cong_phu27"/>
      <sheetName val="nhan_cong_Hung27"/>
      <sheetName val="Nhan_cong27"/>
      <sheetName val="Khoi_luong_nen_theo_BVTC27"/>
      <sheetName val="cap_cho_cac_DT27"/>
      <sheetName val="Ung_-_hoan27"/>
      <sheetName val="CP_may27"/>
      <sheetName val="Phu_luc27"/>
      <sheetName val="Gia_trÞ27"/>
      <sheetName val="DS_them_luong_qui_4-200227"/>
      <sheetName val="Phuc_loi_2-9-0227"/>
      <sheetName val="Thuong_nhan_dip_21-12-0227"/>
      <sheetName val="Thuong_dip_nhan_danh_hieu_AHL27"/>
      <sheetName val="Thang_luong_thu_13_nam_200227"/>
      <sheetName val="Luong_SX#_dip_Tet_Qui_Mui(don27"/>
      <sheetName val="CT_Duong27"/>
      <sheetName val="D_gia27"/>
      <sheetName val="T_hop27"/>
      <sheetName val="CtP_tro27"/>
      <sheetName val="Nha_moi27"/>
      <sheetName val="TT-T_Tron_So_227"/>
      <sheetName val="Ct_Dam_27"/>
      <sheetName val="Ct_Duoi27"/>
      <sheetName val="Ct_Tren27"/>
      <sheetName val="D_giaMay27"/>
      <sheetName val="26+180-400_227"/>
      <sheetName val="26+180_Sub127"/>
      <sheetName val="26+180_Sub427"/>
      <sheetName val="26+180-400_5(k95)27"/>
      <sheetName val="26+400-620_3(k95)27"/>
      <sheetName val="26+400-640_1(k95)27"/>
      <sheetName val="26+960-27+150_927"/>
      <sheetName val="26+960-27+150_1027"/>
      <sheetName val="26+960-27+150_1127"/>
      <sheetName val="26+960-27+150_1227"/>
      <sheetName val="26+960-27+150_5(k95)27"/>
      <sheetName val="26+960-27+150_4(k95)27"/>
      <sheetName val="26+960-27+150_1(k95)27"/>
      <sheetName val="27+500-700_5(k95)27"/>
      <sheetName val="27+500-700_4(k95)27"/>
      <sheetName val="27+500-700_3(k95)27"/>
      <sheetName val="27+500-700_1(k95)27"/>
      <sheetName val="27+740-920_3(k95)27"/>
      <sheetName val="27+740-920_2127"/>
      <sheetName val="27+920-28+040_6,727"/>
      <sheetName val="27+920-28+040_1027"/>
      <sheetName val="27+920-28+160_Su327"/>
      <sheetName val="28+160-28+420_5K9527"/>
      <sheetName val="28+430-657_727"/>
      <sheetName val="Km28+430-657_827"/>
      <sheetName val="28+430-657_927"/>
      <sheetName val="28+430-667_1027"/>
      <sheetName val="28+430-657_1127"/>
      <sheetName val="28+430-657_4k9527"/>
      <sheetName val="28+500-657_1827"/>
      <sheetName val="28+520-657_1927"/>
      <sheetName val="C_TIEU27"/>
      <sheetName val="T_Luong27"/>
      <sheetName val="T_HAO27"/>
      <sheetName val="DT_TUYEN27"/>
      <sheetName val="DT_GIA27"/>
      <sheetName val="KHDT_(2)27"/>
      <sheetName val="CL_27"/>
      <sheetName val="KQ_(2)27"/>
      <sheetName val="Quang_Tri27"/>
      <sheetName val="Da_Nang27"/>
      <sheetName val="Quang_Nam27"/>
      <sheetName val="Quang_Ngai27"/>
      <sheetName val="TH_DH-QN27"/>
      <sheetName val="KP_HD27"/>
      <sheetName val="DB_HD27"/>
      <sheetName val="vat_tu27"/>
      <sheetName val="Thep_27"/>
      <sheetName val="Chi_tiet_Khoi_luong27"/>
      <sheetName val="TH_khoi_luong27"/>
      <sheetName val="Chiet_tinh_vat_lieu_27"/>
      <sheetName val="TH_KL_VL27"/>
      <sheetName val="AC_PC27"/>
      <sheetName val="TAI_TRONG27"/>
      <sheetName val="NOI_LUC27"/>
      <sheetName val="TINH_DUYET_THTT_CHINH27"/>
      <sheetName val="TDUYET_THTT_PHU27"/>
      <sheetName val="TINH_DAO_DONG_VA_DO_VONG27"/>
      <sheetName val="TINH_NEO27"/>
      <sheetName val="tong_hop_thanh_toan_thue27"/>
      <sheetName val="bang_ke_nop_thue27"/>
      <sheetName val="Tonh_hop_chi_phi27"/>
      <sheetName val="BK_chi_phi27"/>
      <sheetName val="KTra_DS_va_thue_GTGT27"/>
      <sheetName val="Kiãøm_tra_DS_thue_GTGT27"/>
      <sheetName val="XUAT(gia_von)27"/>
      <sheetName val="Xuat_(gia_ban)27"/>
      <sheetName val="Dchinh_TH_N-X-T27"/>
      <sheetName val="Tong_hop_N-X-T27"/>
      <sheetName val="thue_TH27"/>
      <sheetName val="tong_hop_200127"/>
      <sheetName val="qUYET_TOAN_THUE27"/>
      <sheetName val="BU_CTPH27"/>
      <sheetName val="BU_tran3+360_2227"/>
      <sheetName val="Tran3+360_2227"/>
      <sheetName val="BU_tran2+386_427"/>
      <sheetName val="Tran2+386_427"/>
      <sheetName val="DTcong_4-527"/>
      <sheetName val="Bu_1-227"/>
      <sheetName val="Bu_12-1327"/>
      <sheetName val="DTcong_12-1327"/>
      <sheetName val="DT_cong13-13+27"/>
      <sheetName val="BU-_nhanh27"/>
      <sheetName val="dtcong_nh1-227"/>
      <sheetName val="dtcong_nh0-127"/>
      <sheetName val="BU_11-1227"/>
      <sheetName val="DTcong_11-1227"/>
      <sheetName val="Pr-_CC27"/>
      <sheetName val="MD_3-427"/>
      <sheetName val="ND_3-427"/>
      <sheetName val="MD_1-227"/>
      <sheetName val="ND_1-227"/>
      <sheetName val="MD_0-127"/>
      <sheetName val="ND_0-127"/>
      <sheetName val="KL_tong27"/>
      <sheetName val="TH_(T1-6)27"/>
      <sheetName val="_NL27"/>
      <sheetName val="_NL_(2)27"/>
      <sheetName val="CDTHCT_(3)27"/>
      <sheetName val="thkl_(2)27"/>
      <sheetName val="long_tec27"/>
      <sheetName val="cd_viaK0-T627"/>
      <sheetName val="cdvia_T6-Tc2427"/>
      <sheetName val="cdvia_Tc24-T4627"/>
      <sheetName val="cd_btnL2k0+361-T1927"/>
      <sheetName val="CT_xa27"/>
      <sheetName val="CDTHU_CHI_T127"/>
      <sheetName val="THUCHI_227"/>
      <sheetName val="THU_CHI327"/>
      <sheetName val="THU_CHI_427"/>
      <sheetName val="THU_CHI527"/>
      <sheetName val="THU_CHI_627"/>
      <sheetName val="TU_CHI_727"/>
      <sheetName val="THU_CHI927"/>
      <sheetName val="THU_CHI_827"/>
      <sheetName val="THU_CHI_1027"/>
      <sheetName val="THU_CHI_1127"/>
      <sheetName val="THU_CHI_1227"/>
      <sheetName val="Xep_hang_20127"/>
      <sheetName val="toan_Cty27"/>
      <sheetName val="Cong_ty27"/>
      <sheetName val="XN_227"/>
      <sheetName val="XN_ong_CHi27"/>
      <sheetName val="N_XDCT&amp;_XKLD27"/>
      <sheetName val="CN_HCM27"/>
      <sheetName val="TT_XKLD(Nhan)27"/>
      <sheetName val="Ong_Hong27"/>
      <sheetName val="CN_hung_yen27"/>
      <sheetName val="Dong_nai27"/>
      <sheetName val="K249_K9827"/>
      <sheetName val="K249_K98_(2)27"/>
      <sheetName val="K251_K9827"/>
      <sheetName val="K251_SBase27"/>
      <sheetName val="K251_AC27"/>
      <sheetName val="K252_K9827"/>
      <sheetName val="K252_SBase27"/>
      <sheetName val="K252_AC27"/>
      <sheetName val="K253_K9827"/>
      <sheetName val="K253_Subbase27"/>
      <sheetName val="K253_Base_27"/>
      <sheetName val="K253_SBase27"/>
      <sheetName val="K253_AC27"/>
      <sheetName val="K255_SBase27"/>
      <sheetName val="K259_K9827"/>
      <sheetName val="K259_Subbase27"/>
      <sheetName val="K259_Base_27"/>
      <sheetName val="K259_AC27"/>
      <sheetName val="K260_K9827"/>
      <sheetName val="K260_Subbase27"/>
      <sheetName val="K260_Base27"/>
      <sheetName val="K260_AC27"/>
      <sheetName val="K261_K9827"/>
      <sheetName val="K261_Base27"/>
      <sheetName val="K261_AC27"/>
      <sheetName val="KL_Tram_Cty27"/>
      <sheetName val="Gam_may_Cty27"/>
      <sheetName val="KL_tram_KH27"/>
      <sheetName val="Gam_may_KH27"/>
      <sheetName val="Cach_dien27"/>
      <sheetName val="Mang_tai27"/>
      <sheetName val="KL_DDK27"/>
      <sheetName val="Mang_tai_DDK27"/>
      <sheetName val="KL_DDK0,427"/>
      <sheetName val="TT_Ky_thuat27"/>
      <sheetName val="CT_moi27"/>
      <sheetName val="Tu_dien27"/>
      <sheetName val="May_cat27"/>
      <sheetName val="Dao_Cly27"/>
      <sheetName val="Dao_Ptai27"/>
      <sheetName val="Tu_RMU27"/>
      <sheetName val="C_set27"/>
      <sheetName val="Sco_Cap27"/>
      <sheetName val="Sco_TB27"/>
      <sheetName val="TN_tram27"/>
      <sheetName val="TN_C_set27"/>
      <sheetName val="TN_TD_DDay27"/>
      <sheetName val="Phan_chung27"/>
      <sheetName val="cong_Q227"/>
      <sheetName val="T_U_luong_Q127"/>
      <sheetName val="T_U_luong_Q227"/>
      <sheetName val="T_U_luong_Q327"/>
      <sheetName val="Quyet_toan27"/>
      <sheetName val="Thu_hoi27"/>
      <sheetName val="Lai_vay27"/>
      <sheetName val="Tien_vay27"/>
      <sheetName val="Cong_no27"/>
      <sheetName val="Cop_pha27"/>
      <sheetName val="Gia_DAN27"/>
      <sheetName val="Phu_luc_HD27"/>
      <sheetName val="Gia_du_thau27"/>
      <sheetName val="Ca_xe27"/>
      <sheetName val="Dc_Dau27"/>
      <sheetName val="_o_to_Hien_827"/>
      <sheetName val="_o_to_Hien927"/>
      <sheetName val="_o_to_Hien1027"/>
      <sheetName val="_o_to_Hien1127"/>
      <sheetName val="_o_to_Hien12)27"/>
      <sheetName val="_o_to_Hien137"/>
      <sheetName val="_o_to_Hien227"/>
      <sheetName val="_o_to_Hien327"/>
      <sheetName val="_o_to_Hien427"/>
      <sheetName val="_o_to_Hien527"/>
      <sheetName val="_o_to_Phong_827"/>
      <sheetName val="_o_to_Phong927"/>
      <sheetName val="_o_to_Phong1027"/>
      <sheetName val="_o_to_Phong1127"/>
      <sheetName val="_o_to_Phong12)27"/>
      <sheetName val="_o_to_Phong137"/>
      <sheetName val="_o_to_Phong227"/>
      <sheetName val="_o_to_Phong327"/>
      <sheetName val="_o_to_Phong427"/>
      <sheetName val="_o_to_Phong527"/>
      <sheetName val="_o_to_Dung_8_27"/>
      <sheetName val="_D_tt_dau827"/>
      <sheetName val="_o_to_Dung_927"/>
      <sheetName val="_D9_tt_dau27"/>
      <sheetName val="_D10_tt_dau27"/>
      <sheetName val="_o_to_Dung_1027"/>
      <sheetName val="_o_to_Dung_1127"/>
      <sheetName val="_o_to_Dung_12)27"/>
      <sheetName val="_o_to_Dung_137"/>
      <sheetName val="_o_to_Dung227"/>
      <sheetName val="_o_to_Dung327"/>
      <sheetName val="_o_to_Dung427"/>
      <sheetName val="_o_totrongT10-1227"/>
      <sheetName val="_o_totrongT227"/>
      <sheetName val="_o_totrungT10-1227"/>
      <sheetName val="_o_toMinhT10-12_27"/>
      <sheetName val="_o_toMinhT227"/>
      <sheetName val="_o_toTrieuT10-12__27"/>
      <sheetName val="Luong_8_SP27"/>
      <sheetName val="Luong_9_SP_27"/>
      <sheetName val="Luong_10_SP_27"/>
      <sheetName val="Luong_11_SP_27"/>
      <sheetName val="Luong_12_SP27"/>
      <sheetName val="Luong_1_SP127"/>
      <sheetName val="Luong_2_SP227"/>
      <sheetName val="Luong_3_SP327"/>
      <sheetName val="Luong_4_SP427"/>
      <sheetName val="Luong_4_SP527"/>
      <sheetName val="KL_VL27"/>
      <sheetName val="QT_9-627"/>
      <sheetName val="Thuong_luu_HB27"/>
      <sheetName val="QT_Ky_T27"/>
      <sheetName val="bc_vt_TON_BAI27"/>
      <sheetName val="QT_Duoc_(Hai)27"/>
      <sheetName val="sent_to27"/>
      <sheetName val="KLTong_hop27"/>
      <sheetName val="Lan_can27"/>
      <sheetName val="Ranh_doc_(2)27"/>
      <sheetName val="Ranh_doc27"/>
      <sheetName val="Coc_tieu27"/>
      <sheetName val="Bien_bao27"/>
      <sheetName val="Nan_tuyen27"/>
      <sheetName val="Lan_127"/>
      <sheetName val="Lan__227"/>
      <sheetName val="Lan_327"/>
      <sheetName val="Gia_tri27"/>
      <sheetName val="Lan_527"/>
      <sheetName val="Cong_hop27"/>
      <sheetName val="kldukien_(107)27"/>
      <sheetName val="qui1_(2)27"/>
      <sheetName val="cap_so_lan_227"/>
      <sheetName val="cap_so_BHXH27"/>
      <sheetName val="tru_tien27"/>
      <sheetName val="yt_q227"/>
      <sheetName val="c45_t327"/>
      <sheetName val="c45_t627"/>
      <sheetName val="BHYT_Q3_200327"/>
      <sheetName val="C45_t727"/>
      <sheetName val="C47-t07_200327"/>
      <sheetName val="C45_t827"/>
      <sheetName val="C47-t08_200327"/>
      <sheetName val="C45_t0927"/>
      <sheetName val="C47-t09_200327"/>
      <sheetName val="C47_T1227"/>
      <sheetName val="BHYT_Q4-200327"/>
      <sheetName val="C45_T1027"/>
      <sheetName val="binh_do27"/>
      <sheetName val="cot_lieu27"/>
      <sheetName val="van_khuon27"/>
      <sheetName val="CT_BT27"/>
      <sheetName val="lay_mau27"/>
      <sheetName val="mat_ngoai_goi27"/>
      <sheetName val="coc_tram-bt27"/>
      <sheetName val="cong_bien_t1023"/>
      <sheetName val="luong_t9_23"/>
      <sheetName val="bb_t923"/>
      <sheetName val="KL_XL200023"/>
      <sheetName val="Chiet_tinh23"/>
      <sheetName val="Van_chuyen23"/>
      <sheetName val="THKP_(2)23"/>
      <sheetName val="T_Bi23"/>
      <sheetName val="Thiet_ke23"/>
      <sheetName val="K_luong23"/>
      <sheetName val="TT_L223"/>
      <sheetName val="TT_L123"/>
      <sheetName val="Thue_Ngoai23"/>
      <sheetName val="Dong_Dau23"/>
      <sheetName val="Dong_Dau_(2)23"/>
      <sheetName val="Sau_dong23"/>
      <sheetName val="Ma_xa23"/>
      <sheetName val="My_dinh23"/>
      <sheetName val="Tong_cong23"/>
      <sheetName val="Chi_tiet_-_Dv_lap23"/>
      <sheetName val="TH_KHTC23"/>
      <sheetName val="Gia_VL23"/>
      <sheetName val="Bang_gia_ca_may23"/>
      <sheetName val="Bang_luong_CB23"/>
      <sheetName val="Bang_P_tich_CT23"/>
      <sheetName val="D_toan_chi_tiet23"/>
      <sheetName val="Bang_TH_Dtoan23"/>
      <sheetName val="LUAN_CHUYEN23"/>
      <sheetName val="KE_QUY23"/>
      <sheetName val="LUONGGIAN_TIEP23"/>
      <sheetName val="VAY_VON23"/>
      <sheetName val="O_THAO23"/>
      <sheetName val="Q_TRUNG23"/>
      <sheetName val="Y_THANH23"/>
      <sheetName val="Sheet2_(2)23"/>
      <sheetName val="KH_2003_(moi_max)23"/>
      <sheetName val="Interim_payment23"/>
      <sheetName val="Bid_Sum23"/>
      <sheetName val="Item_B23"/>
      <sheetName val="Dg_A23"/>
      <sheetName val="Dg_B&amp;C23"/>
      <sheetName val="Material_at_site23"/>
      <sheetName val="Bang_VL23"/>
      <sheetName val="VL(No_V-c)23"/>
      <sheetName val="He_so23"/>
      <sheetName val="PL_Vua23"/>
      <sheetName val="Chitieu-dam_cac_loai23"/>
      <sheetName val="DG_Dam23"/>
      <sheetName val="DG_chung23"/>
      <sheetName val="VL-dac_chung23"/>
      <sheetName val="CT_1md_&amp;_dau_cong23"/>
      <sheetName val="Tong_hop23"/>
      <sheetName val="CT_cong23"/>
      <sheetName val="dg_cong23"/>
      <sheetName val="CDSL_(2)23"/>
      <sheetName val="__23"/>
      <sheetName val="san_vuon23"/>
      <sheetName val="khu_phu_tro23"/>
      <sheetName val="Thuyet_minh23"/>
      <sheetName val="be_tong23"/>
      <sheetName val="Tong_hop_thep23"/>
      <sheetName val="phan_tich_DG23"/>
      <sheetName val="gia_vat_lieu23"/>
      <sheetName val="gia_xe_may23"/>
      <sheetName val="gia_nhan_cong23"/>
      <sheetName val="BCC_(2)23"/>
      <sheetName val="Bao_cao23"/>
      <sheetName val="Bao_cao_223"/>
      <sheetName val="Khoi_luong23"/>
      <sheetName val="Khoi_luong_mat23"/>
      <sheetName val="Bang_ke23"/>
      <sheetName val="T_HopKL23"/>
      <sheetName val="S_Luong23"/>
      <sheetName val="D_Dap23"/>
      <sheetName val="Q_Toan23"/>
      <sheetName val="Phan_tich_chi_phi23"/>
      <sheetName val="Chi_phi_nen_theo_BVTC23"/>
      <sheetName val="nhan_cong_phu23"/>
      <sheetName val="nhan_cong_Hung23"/>
      <sheetName val="Nhan_cong23"/>
      <sheetName val="Khoi_luong_nen_theo_BVTC23"/>
      <sheetName val="cap_cho_cac_DT23"/>
      <sheetName val="Ung_-_hoan23"/>
      <sheetName val="CP_may23"/>
      <sheetName val="Phu_luc23"/>
      <sheetName val="Gia_trÞ23"/>
      <sheetName val="DS_them_luong_qui_4-200223"/>
      <sheetName val="Phuc_loi_2-9-0223"/>
      <sheetName val="Thuong_nhan_dip_21-12-0223"/>
      <sheetName val="Thuong_dip_nhan_danh_hieu_AHL23"/>
      <sheetName val="Thang_luong_thu_13_nam_200223"/>
      <sheetName val="Luong_SX#_dip_Tet_Qui_Mui(don23"/>
      <sheetName val="CT_Duong23"/>
      <sheetName val="D_gia23"/>
      <sheetName val="T_hop23"/>
      <sheetName val="CtP_tro23"/>
      <sheetName val="Nha_moi23"/>
      <sheetName val="TT-T_Tron_So_223"/>
      <sheetName val="Ct_Dam_23"/>
      <sheetName val="Ct_Duoi23"/>
      <sheetName val="Ct_Tren23"/>
      <sheetName val="D_giaMay23"/>
      <sheetName val="26+180-400_223"/>
      <sheetName val="26+180_Sub123"/>
      <sheetName val="26+180_Sub423"/>
      <sheetName val="26+180-400_5(k95)23"/>
      <sheetName val="26+400-620_3(k95)23"/>
      <sheetName val="26+400-640_1(k95)23"/>
      <sheetName val="26+960-27+150_923"/>
      <sheetName val="26+960-27+150_1023"/>
      <sheetName val="26+960-27+150_1123"/>
      <sheetName val="26+960-27+150_1223"/>
      <sheetName val="26+960-27+150_5(k95)23"/>
      <sheetName val="26+960-27+150_4(k95)23"/>
      <sheetName val="26+960-27+150_1(k95)23"/>
      <sheetName val="27+500-700_5(k95)23"/>
      <sheetName val="27+500-700_4(k95)23"/>
      <sheetName val="27+500-700_3(k95)23"/>
      <sheetName val="27+500-700_1(k95)23"/>
      <sheetName val="27+740-920_3(k95)23"/>
      <sheetName val="27+740-920_2123"/>
      <sheetName val="27+920-28+040_6,723"/>
      <sheetName val="27+920-28+040_1023"/>
      <sheetName val="27+920-28+160_Su323"/>
      <sheetName val="28+160-28+420_5K9523"/>
      <sheetName val="28+430-657_723"/>
      <sheetName val="Km28+430-657_823"/>
      <sheetName val="28+430-657_923"/>
      <sheetName val="28+430-667_1023"/>
      <sheetName val="28+430-657_1123"/>
      <sheetName val="28+430-657_4k9523"/>
      <sheetName val="28+500-657_1823"/>
      <sheetName val="28+520-657_1923"/>
      <sheetName val="C_TIEU23"/>
      <sheetName val="T_Luong23"/>
      <sheetName val="T_HAO23"/>
      <sheetName val="DT_TUYEN23"/>
      <sheetName val="DT_GIA23"/>
      <sheetName val="KHDT_(2)23"/>
      <sheetName val="CL_23"/>
      <sheetName val="KQ_(2)23"/>
      <sheetName val="Quang_Tri23"/>
      <sheetName val="Da_Nang23"/>
      <sheetName val="Quang_Nam23"/>
      <sheetName val="Quang_Ngai23"/>
      <sheetName val="TH_DH-QN23"/>
      <sheetName val="KP_HD23"/>
      <sheetName val="DB_HD23"/>
      <sheetName val="vat_tu23"/>
      <sheetName val="Thep_23"/>
      <sheetName val="Chi_tiet_Khoi_luong23"/>
      <sheetName val="TH_khoi_luong23"/>
      <sheetName val="Chiet_tinh_vat_lieu_23"/>
      <sheetName val="TH_KL_VL23"/>
      <sheetName val="AC_PC23"/>
      <sheetName val="TAI_TRONG23"/>
      <sheetName val="NOI_LUC23"/>
      <sheetName val="TINH_DUYET_THTT_CHINH23"/>
      <sheetName val="TDUYET_THTT_PHU23"/>
      <sheetName val="TINH_DAO_DONG_VA_DO_VONG23"/>
      <sheetName val="TINH_NEO23"/>
      <sheetName val="tong_hop_thanh_toan_thue23"/>
      <sheetName val="bang_ke_nop_thue23"/>
      <sheetName val="Tonh_hop_chi_phi23"/>
      <sheetName val="BK_chi_phi23"/>
      <sheetName val="KTra_DS_va_thue_GTGT23"/>
      <sheetName val="Kiãøm_tra_DS_thue_GTGT23"/>
      <sheetName val="XUAT(gia_von)23"/>
      <sheetName val="Xuat_(gia_ban)23"/>
      <sheetName val="Dchinh_TH_N-X-T23"/>
      <sheetName val="Tong_hop_N-X-T23"/>
      <sheetName val="thue_TH23"/>
      <sheetName val="tong_hop_200123"/>
      <sheetName val="qUYET_TOAN_THUE23"/>
      <sheetName val="BU_CTPH23"/>
      <sheetName val="BU_tran3+360_2223"/>
      <sheetName val="Tran3+360_2223"/>
      <sheetName val="BU_tran2+386_423"/>
      <sheetName val="Tran2+386_423"/>
      <sheetName val="DTcong_4-523"/>
      <sheetName val="Bu_1-223"/>
      <sheetName val="Bu_12-1323"/>
      <sheetName val="DTcong_12-1323"/>
      <sheetName val="DT_cong13-13+23"/>
      <sheetName val="BU-_nhanh23"/>
      <sheetName val="dtcong_nh1-223"/>
      <sheetName val="dtcong_nh0-123"/>
      <sheetName val="BU_11-1223"/>
      <sheetName val="DTcong_11-1223"/>
      <sheetName val="Pr-_CC23"/>
      <sheetName val="MD_3-423"/>
      <sheetName val="ND_3-423"/>
      <sheetName val="MD_1-223"/>
      <sheetName val="ND_1-223"/>
      <sheetName val="MD_0-123"/>
      <sheetName val="ND_0-123"/>
      <sheetName val="KL_tong23"/>
      <sheetName val="TH_(T1-6)23"/>
      <sheetName val="_NL23"/>
      <sheetName val="_NL_(2)23"/>
      <sheetName val="CDTHCT_(3)23"/>
      <sheetName val="thkl_(2)23"/>
      <sheetName val="long_tec23"/>
      <sheetName val="cd_viaK0-T623"/>
      <sheetName val="cdvia_T6-Tc2423"/>
      <sheetName val="cdvia_Tc24-T4623"/>
      <sheetName val="cd_btnL2k0+361-T1923"/>
      <sheetName val="CT_xa23"/>
      <sheetName val="CDTHU_CHI_T123"/>
      <sheetName val="THUCHI_223"/>
      <sheetName val="THU_CHI323"/>
      <sheetName val="THU_CHI_423"/>
      <sheetName val="THU_CHI523"/>
      <sheetName val="THU_CHI_623"/>
      <sheetName val="TU_CHI_723"/>
      <sheetName val="THU_CHI923"/>
      <sheetName val="THU_CHI_823"/>
      <sheetName val="THU_CHI_1023"/>
      <sheetName val="THU_CHI_1123"/>
      <sheetName val="THU_CHI_1223"/>
      <sheetName val="Xep_hang_20123"/>
      <sheetName val="toan_Cty23"/>
      <sheetName val="Cong_ty23"/>
      <sheetName val="XN_223"/>
      <sheetName val="XN_ong_CHi23"/>
      <sheetName val="N_XDCT&amp;_XKLD23"/>
      <sheetName val="CN_HCM23"/>
      <sheetName val="TT_XKLD(Nhan)23"/>
      <sheetName val="Ong_Hong23"/>
      <sheetName val="CN_hung_yen23"/>
      <sheetName val="Dong_nai23"/>
      <sheetName val="K249_K9823"/>
      <sheetName val="K249_K98_(2)23"/>
      <sheetName val="K251_K9823"/>
      <sheetName val="K251_SBase23"/>
      <sheetName val="K251_AC23"/>
      <sheetName val="K252_K9823"/>
      <sheetName val="K252_SBase23"/>
      <sheetName val="K252_AC23"/>
      <sheetName val="K253_K9823"/>
      <sheetName val="K253_Subbase23"/>
      <sheetName val="K253_Base_23"/>
      <sheetName val="K253_SBase23"/>
      <sheetName val="K253_AC23"/>
      <sheetName val="K255_SBase23"/>
      <sheetName val="K259_K9823"/>
      <sheetName val="K259_Subbase23"/>
      <sheetName val="K259_Base_23"/>
      <sheetName val="K259_AC23"/>
      <sheetName val="K260_K9823"/>
      <sheetName val="K260_Subbase23"/>
      <sheetName val="K260_Base23"/>
      <sheetName val="K260_AC23"/>
      <sheetName val="K261_K9823"/>
      <sheetName val="K261_Base23"/>
      <sheetName val="K261_AC23"/>
      <sheetName val="KL_Tram_Cty23"/>
      <sheetName val="Gam_may_Cty23"/>
      <sheetName val="KL_tram_KH23"/>
      <sheetName val="Gam_may_KH23"/>
      <sheetName val="Cach_dien23"/>
      <sheetName val="Mang_tai23"/>
      <sheetName val="KL_DDK23"/>
      <sheetName val="Mang_tai_DDK23"/>
      <sheetName val="KL_DDK0,423"/>
      <sheetName val="TT_Ky_thuat23"/>
      <sheetName val="CT_moi23"/>
      <sheetName val="Tu_dien23"/>
      <sheetName val="May_cat23"/>
      <sheetName val="Dao_Cly23"/>
      <sheetName val="Dao_Ptai23"/>
      <sheetName val="Tu_RMU23"/>
      <sheetName val="C_set23"/>
      <sheetName val="Sco_Cap23"/>
      <sheetName val="Sco_TB23"/>
      <sheetName val="TN_tram23"/>
      <sheetName val="TN_C_set23"/>
      <sheetName val="TN_TD_DDay23"/>
      <sheetName val="Phan_chung23"/>
      <sheetName val="cong_Q223"/>
      <sheetName val="T_U_luong_Q123"/>
      <sheetName val="T_U_luong_Q223"/>
      <sheetName val="T_U_luong_Q323"/>
      <sheetName val="Quyet_toan23"/>
      <sheetName val="Thu_hoi23"/>
      <sheetName val="Lai_vay23"/>
      <sheetName val="Tien_vay23"/>
      <sheetName val="Cong_no23"/>
      <sheetName val="Cop_pha23"/>
      <sheetName val="Gia_DAN23"/>
      <sheetName val="Phu_luc_HD23"/>
      <sheetName val="Gia_du_thau23"/>
      <sheetName val="Ca_xe23"/>
      <sheetName val="Dc_Dau23"/>
      <sheetName val="_o_to_Hien_823"/>
      <sheetName val="_o_to_Hien923"/>
      <sheetName val="_o_to_Hien1023"/>
      <sheetName val="_o_to_Hien1123"/>
      <sheetName val="_o_to_Hien12)23"/>
      <sheetName val="_o_to_Hien133"/>
      <sheetName val="_o_to_Hien223"/>
      <sheetName val="_o_to_Hien323"/>
      <sheetName val="_o_to_Hien423"/>
      <sheetName val="_o_to_Hien523"/>
      <sheetName val="_o_to_Phong_823"/>
      <sheetName val="_o_to_Phong923"/>
      <sheetName val="_o_to_Phong1023"/>
      <sheetName val="_o_to_Phong1123"/>
      <sheetName val="_o_to_Phong12)23"/>
      <sheetName val="_o_to_Phong133"/>
      <sheetName val="_o_to_Phong223"/>
      <sheetName val="_o_to_Phong323"/>
      <sheetName val="_o_to_Phong423"/>
      <sheetName val="_o_to_Phong523"/>
      <sheetName val="_o_to_Dung_8_23"/>
      <sheetName val="_D_tt_dau823"/>
      <sheetName val="_o_to_Dung_923"/>
      <sheetName val="_D9_tt_dau23"/>
      <sheetName val="_D10_tt_dau23"/>
      <sheetName val="_o_to_Dung_1023"/>
      <sheetName val="_o_to_Dung_1123"/>
      <sheetName val="_o_to_Dung_12)23"/>
      <sheetName val="_o_to_Dung_133"/>
      <sheetName val="_o_to_Dung223"/>
      <sheetName val="_o_to_Dung323"/>
      <sheetName val="_o_to_Dung423"/>
      <sheetName val="_o_totrongT10-1223"/>
      <sheetName val="_o_totrongT223"/>
      <sheetName val="_o_totrungT10-1223"/>
      <sheetName val="_o_toMinhT10-12_23"/>
      <sheetName val="_o_toMinhT223"/>
      <sheetName val="_o_toTrieuT10-12__23"/>
      <sheetName val="Luong_8_SP23"/>
      <sheetName val="Luong_9_SP_23"/>
      <sheetName val="Luong_10_SP_23"/>
      <sheetName val="Luong_11_SP_23"/>
      <sheetName val="Luong_12_SP23"/>
      <sheetName val="Luong_1_SP123"/>
      <sheetName val="Luong_2_SP223"/>
      <sheetName val="Luong_3_SP323"/>
      <sheetName val="Luong_4_SP423"/>
      <sheetName val="Luong_4_SP523"/>
      <sheetName val="KL_VL23"/>
      <sheetName val="QT_9-623"/>
      <sheetName val="Thuong_luu_HB23"/>
      <sheetName val="QT_Ky_T23"/>
      <sheetName val="bc_vt_TON_BAI23"/>
      <sheetName val="QT_Duoc_(Hai)23"/>
      <sheetName val="sent_to23"/>
      <sheetName val="KLTong_hop23"/>
      <sheetName val="Lan_can23"/>
      <sheetName val="Ranh_doc_(2)23"/>
      <sheetName val="Ranh_doc23"/>
      <sheetName val="Coc_tieu23"/>
      <sheetName val="Bien_bao23"/>
      <sheetName val="Nan_tuyen23"/>
      <sheetName val="Lan_123"/>
      <sheetName val="Lan__223"/>
      <sheetName val="Lan_323"/>
      <sheetName val="Gia_tri23"/>
      <sheetName val="Lan_523"/>
      <sheetName val="Cong_hop23"/>
      <sheetName val="kldukien_(107)23"/>
      <sheetName val="qui1_(2)23"/>
      <sheetName val="cap_so_lan_223"/>
      <sheetName val="cap_so_BHXH23"/>
      <sheetName val="tru_tien23"/>
      <sheetName val="yt_q223"/>
      <sheetName val="c45_t323"/>
      <sheetName val="c45_t623"/>
      <sheetName val="BHYT_Q3_200323"/>
      <sheetName val="C45_t723"/>
      <sheetName val="C47-t07_200323"/>
      <sheetName val="C45_t823"/>
      <sheetName val="C47-t08_200323"/>
      <sheetName val="C45_t0923"/>
      <sheetName val="C47-t09_200323"/>
      <sheetName val="C47_T1223"/>
      <sheetName val="BHYT_Q4-200323"/>
      <sheetName val="C45_T1023"/>
      <sheetName val="binh_do23"/>
      <sheetName val="cot_lieu23"/>
      <sheetName val="van_khuon23"/>
      <sheetName val="CT_BT23"/>
      <sheetName val="lay_mau23"/>
      <sheetName val="mat_ngoai_goi23"/>
      <sheetName val="coc_tram-bt23"/>
      <sheetName val="cong_bien_t1026"/>
      <sheetName val="luong_t9_26"/>
      <sheetName val="bb_t926"/>
      <sheetName val="KL_XL200026"/>
      <sheetName val="Chiet_tinh26"/>
      <sheetName val="Van_chuyen26"/>
      <sheetName val="THKP_(2)26"/>
      <sheetName val="T_Bi26"/>
      <sheetName val="Thiet_ke26"/>
      <sheetName val="K_luong26"/>
      <sheetName val="TT_L226"/>
      <sheetName val="TT_L126"/>
      <sheetName val="Thue_Ngoai26"/>
      <sheetName val="Dong_Dau26"/>
      <sheetName val="Dong_Dau_(2)26"/>
      <sheetName val="Sau_dong26"/>
      <sheetName val="Ma_xa26"/>
      <sheetName val="My_dinh26"/>
      <sheetName val="Tong_cong26"/>
      <sheetName val="Chi_tiet_-_Dv_lap26"/>
      <sheetName val="TH_KHTC26"/>
      <sheetName val="Gia_VL26"/>
      <sheetName val="Bang_gia_ca_may26"/>
      <sheetName val="Bang_luong_CB26"/>
      <sheetName val="Bang_P_tich_CT26"/>
      <sheetName val="D_toan_chi_tiet26"/>
      <sheetName val="Bang_TH_Dtoan26"/>
      <sheetName val="LUAN_CHUYEN26"/>
      <sheetName val="KE_QUY26"/>
      <sheetName val="LUONGGIAN_TIEP26"/>
      <sheetName val="VAY_VON26"/>
      <sheetName val="O_THAO26"/>
      <sheetName val="Q_TRUNG26"/>
      <sheetName val="Y_THANH26"/>
      <sheetName val="Sheet2_(2)26"/>
      <sheetName val="KH_2003_(moi_max)26"/>
      <sheetName val="Interim_payment26"/>
      <sheetName val="Bid_Sum26"/>
      <sheetName val="Item_B26"/>
      <sheetName val="Dg_A26"/>
      <sheetName val="Dg_B&amp;C26"/>
      <sheetName val="Material_at_site26"/>
      <sheetName val="Bang_VL26"/>
      <sheetName val="VL(No_V-c)26"/>
      <sheetName val="He_so26"/>
      <sheetName val="PL_Vua26"/>
      <sheetName val="Chitieu-dam_cac_loai26"/>
      <sheetName val="DG_Dam26"/>
      <sheetName val="DG_chung26"/>
      <sheetName val="VL-dac_chung26"/>
      <sheetName val="CT_1md_&amp;_dau_cong26"/>
      <sheetName val="Tong_hop26"/>
      <sheetName val="CT_cong26"/>
      <sheetName val="dg_cong26"/>
      <sheetName val="CDSL_(2)26"/>
      <sheetName val="__26"/>
      <sheetName val="san_vuon26"/>
      <sheetName val="khu_phu_tro26"/>
      <sheetName val="Thuyet_minh26"/>
      <sheetName val="be_tong26"/>
      <sheetName val="Tong_hop_thep26"/>
      <sheetName val="phan_tich_DG26"/>
      <sheetName val="gia_vat_lieu26"/>
      <sheetName val="gia_xe_may26"/>
      <sheetName val="gia_nhan_cong26"/>
      <sheetName val="BCC_(2)26"/>
      <sheetName val="Bao_cao26"/>
      <sheetName val="Bao_cao_226"/>
      <sheetName val="Khoi_luong26"/>
      <sheetName val="Khoi_luong_mat26"/>
      <sheetName val="Bang_ke26"/>
      <sheetName val="T_HopKL26"/>
      <sheetName val="S_Luong26"/>
      <sheetName val="D_Dap26"/>
      <sheetName val="Q_Toan26"/>
      <sheetName val="Phan_tich_chi_phi26"/>
      <sheetName val="Chi_phi_nen_theo_BVTC26"/>
      <sheetName val="nhan_cong_phu26"/>
      <sheetName val="nhan_cong_Hung26"/>
      <sheetName val="Nhan_cong26"/>
      <sheetName val="Khoi_luong_nen_theo_BVTC26"/>
      <sheetName val="cap_cho_cac_DT26"/>
      <sheetName val="Ung_-_hoan26"/>
      <sheetName val="CP_may26"/>
      <sheetName val="Phu_luc26"/>
      <sheetName val="Gia_trÞ26"/>
      <sheetName val="DS_them_luong_qui_4-200226"/>
      <sheetName val="Phuc_loi_2-9-0226"/>
      <sheetName val="Thuong_nhan_dip_21-12-0226"/>
      <sheetName val="Thuong_dip_nhan_danh_hieu_AHL26"/>
      <sheetName val="Thang_luong_thu_13_nam_200226"/>
      <sheetName val="Luong_SX#_dip_Tet_Qui_Mui(don26"/>
      <sheetName val="CT_Duong26"/>
      <sheetName val="D_gia26"/>
      <sheetName val="T_hop26"/>
      <sheetName val="CtP_tro26"/>
      <sheetName val="Nha_moi26"/>
      <sheetName val="TT-T_Tron_So_226"/>
      <sheetName val="Ct_Dam_26"/>
      <sheetName val="Ct_Duoi26"/>
      <sheetName val="Ct_Tren26"/>
      <sheetName val="D_giaMay26"/>
      <sheetName val="26+180-400_226"/>
      <sheetName val="26+180_Sub126"/>
      <sheetName val="26+180_Sub426"/>
      <sheetName val="26+180-400_5(k95)26"/>
      <sheetName val="26+400-620_3(k95)26"/>
      <sheetName val="26+400-640_1(k95)26"/>
      <sheetName val="26+960-27+150_926"/>
      <sheetName val="26+960-27+150_1026"/>
      <sheetName val="26+960-27+150_1126"/>
      <sheetName val="26+960-27+150_1226"/>
      <sheetName val="26+960-27+150_5(k95)26"/>
      <sheetName val="26+960-27+150_4(k95)26"/>
      <sheetName val="26+960-27+150_1(k95)26"/>
      <sheetName val="27+500-700_5(k95)26"/>
      <sheetName val="27+500-700_4(k95)26"/>
      <sheetName val="27+500-700_3(k95)26"/>
      <sheetName val="27+500-700_1(k95)26"/>
      <sheetName val="27+740-920_3(k95)26"/>
      <sheetName val="27+740-920_2126"/>
      <sheetName val="27+920-28+040_6,726"/>
      <sheetName val="27+920-28+040_1026"/>
      <sheetName val="27+920-28+160_Su326"/>
      <sheetName val="28+160-28+420_5K9526"/>
      <sheetName val="28+430-657_726"/>
      <sheetName val="Km28+430-657_826"/>
      <sheetName val="28+430-657_926"/>
      <sheetName val="28+430-667_1026"/>
      <sheetName val="28+430-657_1126"/>
      <sheetName val="28+430-657_4k9526"/>
      <sheetName val="28+500-657_1826"/>
      <sheetName val="28+520-657_1926"/>
      <sheetName val="C_TIEU26"/>
      <sheetName val="T_Luong26"/>
      <sheetName val="T_HAO26"/>
      <sheetName val="DT_TUYEN26"/>
      <sheetName val="DT_GIA26"/>
      <sheetName val="KHDT_(2)26"/>
      <sheetName val="CL_26"/>
      <sheetName val="KQ_(2)26"/>
      <sheetName val="Quang_Tri26"/>
      <sheetName val="Da_Nang26"/>
      <sheetName val="Quang_Nam26"/>
      <sheetName val="Quang_Ngai26"/>
      <sheetName val="TH_DH-QN26"/>
      <sheetName val="KP_HD26"/>
      <sheetName val="DB_HD26"/>
      <sheetName val="vat_tu26"/>
      <sheetName val="Thep_26"/>
      <sheetName val="Chi_tiet_Khoi_luong26"/>
      <sheetName val="TH_khoi_luong26"/>
      <sheetName val="Chiet_tinh_vat_lieu_26"/>
      <sheetName val="TH_KL_VL26"/>
      <sheetName val="AC_PC26"/>
      <sheetName val="TAI_TRONG26"/>
      <sheetName val="NOI_LUC26"/>
      <sheetName val="TINH_DUYET_THTT_CHINH26"/>
      <sheetName val="TDUYET_THTT_PHU26"/>
      <sheetName val="TINH_DAO_DONG_VA_DO_VONG26"/>
      <sheetName val="TINH_NEO26"/>
      <sheetName val="tong_hop_thanh_toan_thue26"/>
      <sheetName val="bang_ke_nop_thue26"/>
      <sheetName val="Tonh_hop_chi_phi26"/>
      <sheetName val="BK_chi_phi26"/>
      <sheetName val="KTra_DS_va_thue_GTGT26"/>
      <sheetName val="Kiãøm_tra_DS_thue_GTGT26"/>
      <sheetName val="XUAT(gia_von)26"/>
      <sheetName val="Xuat_(gia_ban)26"/>
      <sheetName val="Dchinh_TH_N-X-T26"/>
      <sheetName val="Tong_hop_N-X-T26"/>
      <sheetName val="thue_TH26"/>
      <sheetName val="tong_hop_200126"/>
      <sheetName val="qUYET_TOAN_THUE26"/>
      <sheetName val="BU_CTPH26"/>
      <sheetName val="BU_tran3+360_2226"/>
      <sheetName val="Tran3+360_2226"/>
      <sheetName val="BU_tran2+386_426"/>
      <sheetName val="Tran2+386_426"/>
      <sheetName val="DTcong_4-526"/>
      <sheetName val="Bu_1-226"/>
      <sheetName val="Bu_12-1326"/>
      <sheetName val="DTcong_12-1326"/>
      <sheetName val="DT_cong13-13+26"/>
      <sheetName val="BU-_nhanh26"/>
      <sheetName val="dtcong_nh1-226"/>
      <sheetName val="dtcong_nh0-126"/>
      <sheetName val="BU_11-1226"/>
      <sheetName val="DTcong_11-1226"/>
      <sheetName val="Pr-_CC26"/>
      <sheetName val="MD_3-426"/>
      <sheetName val="ND_3-426"/>
      <sheetName val="MD_1-226"/>
      <sheetName val="ND_1-226"/>
      <sheetName val="MD_0-126"/>
      <sheetName val="ND_0-126"/>
      <sheetName val="KL_tong26"/>
      <sheetName val="TH_(T1-6)26"/>
      <sheetName val="_NL26"/>
      <sheetName val="_NL_(2)26"/>
      <sheetName val="CDTHCT_(3)26"/>
      <sheetName val="thkl_(2)26"/>
      <sheetName val="long_tec26"/>
      <sheetName val="cd_viaK0-T626"/>
      <sheetName val="cdvia_T6-Tc2426"/>
      <sheetName val="cdvia_Tc24-T4626"/>
      <sheetName val="cd_btnL2k0+361-T1926"/>
      <sheetName val="CT_xa26"/>
      <sheetName val="CDTHU_CHI_T126"/>
      <sheetName val="THUCHI_226"/>
      <sheetName val="THU_CHI326"/>
      <sheetName val="THU_CHI_426"/>
      <sheetName val="THU_CHI526"/>
      <sheetName val="THU_CHI_626"/>
      <sheetName val="TU_CHI_726"/>
      <sheetName val="THU_CHI926"/>
      <sheetName val="THU_CHI_826"/>
      <sheetName val="THU_CHI_1026"/>
      <sheetName val="THU_CHI_1126"/>
      <sheetName val="THU_CHI_1226"/>
      <sheetName val="Xep_hang_20126"/>
      <sheetName val="toan_Cty26"/>
      <sheetName val="Cong_ty26"/>
      <sheetName val="XN_226"/>
      <sheetName val="XN_ong_CHi26"/>
      <sheetName val="N_XDCT&amp;_XKLD26"/>
      <sheetName val="CN_HCM26"/>
      <sheetName val="TT_XKLD(Nhan)26"/>
      <sheetName val="Ong_Hong26"/>
      <sheetName val="CN_hung_yen26"/>
      <sheetName val="Dong_nai26"/>
      <sheetName val="K249_K9826"/>
      <sheetName val="K249_K98_(2)26"/>
      <sheetName val="K251_K9826"/>
      <sheetName val="K251_SBase26"/>
      <sheetName val="K251_AC26"/>
      <sheetName val="K252_K9826"/>
      <sheetName val="K252_SBase26"/>
      <sheetName val="K252_AC26"/>
      <sheetName val="K253_K9826"/>
      <sheetName val="K253_Subbase26"/>
      <sheetName val="K253_Base_26"/>
      <sheetName val="K253_SBase26"/>
      <sheetName val="K253_AC26"/>
      <sheetName val="K255_SBase26"/>
      <sheetName val="K259_K9826"/>
      <sheetName val="K259_Subbase26"/>
      <sheetName val="K259_Base_26"/>
      <sheetName val="K259_AC26"/>
      <sheetName val="K260_K9826"/>
      <sheetName val="K260_Subbase26"/>
      <sheetName val="K260_Base26"/>
      <sheetName val="K260_AC26"/>
      <sheetName val="K261_K9826"/>
      <sheetName val="K261_Base26"/>
      <sheetName val="K261_AC26"/>
      <sheetName val="KL_Tram_Cty26"/>
      <sheetName val="Gam_may_Cty26"/>
      <sheetName val="KL_tram_KH26"/>
      <sheetName val="Gam_may_KH26"/>
      <sheetName val="Cach_dien26"/>
      <sheetName val="Mang_tai26"/>
      <sheetName val="KL_DDK26"/>
      <sheetName val="Mang_tai_DDK26"/>
      <sheetName val="KL_DDK0,426"/>
      <sheetName val="TT_Ky_thuat26"/>
      <sheetName val="CT_moi26"/>
      <sheetName val="Tu_dien26"/>
      <sheetName val="May_cat26"/>
      <sheetName val="Dao_Cly26"/>
      <sheetName val="Dao_Ptai26"/>
      <sheetName val="Tu_RMU26"/>
      <sheetName val="C_set26"/>
      <sheetName val="Sco_Cap26"/>
      <sheetName val="Sco_TB26"/>
      <sheetName val="TN_tram26"/>
      <sheetName val="TN_C_set26"/>
      <sheetName val="TN_TD_DDay26"/>
      <sheetName val="Phan_chung26"/>
      <sheetName val="cong_Q226"/>
      <sheetName val="T_U_luong_Q126"/>
      <sheetName val="T_U_luong_Q226"/>
      <sheetName val="T_U_luong_Q326"/>
      <sheetName val="Quyet_toan26"/>
      <sheetName val="Thu_hoi26"/>
      <sheetName val="Lai_vay26"/>
      <sheetName val="Tien_vay26"/>
      <sheetName val="Cong_no26"/>
      <sheetName val="Cop_pha26"/>
      <sheetName val="Gia_DAN26"/>
      <sheetName val="Phu_luc_HD26"/>
      <sheetName val="Gia_du_thau26"/>
      <sheetName val="Ca_xe26"/>
      <sheetName val="Dc_Dau26"/>
      <sheetName val="_o_to_Hien_826"/>
      <sheetName val="_o_to_Hien926"/>
      <sheetName val="_o_to_Hien1026"/>
      <sheetName val="_o_to_Hien1126"/>
      <sheetName val="_o_to_Hien12)26"/>
      <sheetName val="_o_to_Hien136"/>
      <sheetName val="_o_to_Hien226"/>
      <sheetName val="_o_to_Hien326"/>
      <sheetName val="_o_to_Hien426"/>
      <sheetName val="_o_to_Hien526"/>
      <sheetName val="_o_to_Phong_826"/>
      <sheetName val="_o_to_Phong926"/>
      <sheetName val="_o_to_Phong1026"/>
      <sheetName val="_o_to_Phong1126"/>
      <sheetName val="_o_to_Phong12)26"/>
      <sheetName val="_o_to_Phong136"/>
      <sheetName val="_o_to_Phong226"/>
      <sheetName val="_o_to_Phong326"/>
      <sheetName val="_o_to_Phong426"/>
      <sheetName val="_o_to_Phong526"/>
      <sheetName val="_o_to_Dung_8_26"/>
      <sheetName val="_D_tt_dau826"/>
      <sheetName val="_o_to_Dung_926"/>
      <sheetName val="_D9_tt_dau26"/>
      <sheetName val="_D10_tt_dau26"/>
      <sheetName val="_o_to_Dung_1026"/>
      <sheetName val="_o_to_Dung_1126"/>
      <sheetName val="_o_to_Dung_12)26"/>
      <sheetName val="_o_to_Dung_136"/>
      <sheetName val="_o_to_Dung226"/>
      <sheetName val="_o_to_Dung326"/>
      <sheetName val="_o_to_Dung426"/>
      <sheetName val="_o_totrongT10-1226"/>
      <sheetName val="_o_totrongT226"/>
      <sheetName val="_o_totrungT10-1226"/>
      <sheetName val="_o_toMinhT10-12_26"/>
      <sheetName val="_o_toMinhT226"/>
      <sheetName val="_o_toTrieuT10-12__26"/>
      <sheetName val="Luong_8_SP26"/>
      <sheetName val="Luong_9_SP_26"/>
      <sheetName val="Luong_10_SP_26"/>
      <sheetName val="Luong_11_SP_26"/>
      <sheetName val="Luong_12_SP26"/>
      <sheetName val="Luong_1_SP126"/>
      <sheetName val="Luong_2_SP226"/>
      <sheetName val="Luong_3_SP326"/>
      <sheetName val="Luong_4_SP426"/>
      <sheetName val="Luong_4_SP526"/>
      <sheetName val="KL_VL26"/>
      <sheetName val="QT_9-626"/>
      <sheetName val="Thuong_luu_HB26"/>
      <sheetName val="QT_Ky_T26"/>
      <sheetName val="bc_vt_TON_BAI26"/>
      <sheetName val="QT_Duoc_(Hai)26"/>
      <sheetName val="sent_to26"/>
      <sheetName val="KLTong_hop26"/>
      <sheetName val="Lan_can26"/>
      <sheetName val="Ranh_doc_(2)26"/>
      <sheetName val="Ranh_doc26"/>
      <sheetName val="Coc_tieu26"/>
      <sheetName val="Bien_bao26"/>
      <sheetName val="Nan_tuyen26"/>
      <sheetName val="Lan_126"/>
      <sheetName val="Lan__226"/>
      <sheetName val="Lan_326"/>
      <sheetName val="Gia_tri26"/>
      <sheetName val="Lan_526"/>
      <sheetName val="Cong_hop26"/>
      <sheetName val="kldukien_(107)26"/>
      <sheetName val="qui1_(2)26"/>
      <sheetName val="cap_so_lan_226"/>
      <sheetName val="cap_so_BHXH26"/>
      <sheetName val="tru_tien26"/>
      <sheetName val="yt_q226"/>
      <sheetName val="c45_t326"/>
      <sheetName val="c45_t626"/>
      <sheetName val="BHYT_Q3_200326"/>
      <sheetName val="C45_t726"/>
      <sheetName val="C47-t07_200326"/>
      <sheetName val="C45_t826"/>
      <sheetName val="C47-t08_200326"/>
      <sheetName val="C45_t0926"/>
      <sheetName val="C47-t09_200326"/>
      <sheetName val="C47_T1226"/>
      <sheetName val="BHYT_Q4-200326"/>
      <sheetName val="C45_T1026"/>
      <sheetName val="binh_do26"/>
      <sheetName val="cot_lieu26"/>
      <sheetName val="van_khuon26"/>
      <sheetName val="CT_BT26"/>
      <sheetName val="lay_mau26"/>
      <sheetName val="mat_ngoai_goi26"/>
      <sheetName val="coc_tram-bt26"/>
      <sheetName val="cong_bien_t1025"/>
      <sheetName val="luong_t9_25"/>
      <sheetName val="bb_t925"/>
      <sheetName val="KL_XL200025"/>
      <sheetName val="Chiet_tinh25"/>
      <sheetName val="Van_chuyen25"/>
      <sheetName val="THKP_(2)25"/>
      <sheetName val="T_Bi25"/>
      <sheetName val="Thiet_ke25"/>
      <sheetName val="K_luong25"/>
      <sheetName val="TT_L225"/>
      <sheetName val="TT_L125"/>
      <sheetName val="Thue_Ngoai25"/>
      <sheetName val="Dong_Dau25"/>
      <sheetName val="Dong_Dau_(2)25"/>
      <sheetName val="Sau_dong25"/>
      <sheetName val="Ma_xa25"/>
      <sheetName val="My_dinh25"/>
      <sheetName val="Tong_cong25"/>
      <sheetName val="Chi_tiet_-_Dv_lap25"/>
      <sheetName val="TH_KHTC25"/>
      <sheetName val="Gia_VL25"/>
      <sheetName val="Bang_gia_ca_may25"/>
      <sheetName val="Bang_luong_CB25"/>
      <sheetName val="Bang_P_tich_CT25"/>
      <sheetName val="D_toan_chi_tiet25"/>
      <sheetName val="Bang_TH_Dtoan25"/>
      <sheetName val="LUAN_CHUYEN25"/>
      <sheetName val="KE_QUY25"/>
      <sheetName val="LUONGGIAN_TIEP25"/>
      <sheetName val="VAY_VON25"/>
      <sheetName val="O_THAO25"/>
      <sheetName val="Q_TRUNG25"/>
      <sheetName val="Y_THANH25"/>
      <sheetName val="Sheet2_(2)25"/>
      <sheetName val="KH_2003_(moi_max)25"/>
      <sheetName val="Interim_payment25"/>
      <sheetName val="Bid_Sum25"/>
      <sheetName val="Item_B25"/>
      <sheetName val="Dg_A25"/>
      <sheetName val="Dg_B&amp;C25"/>
      <sheetName val="Material_at_site25"/>
      <sheetName val="Bang_VL25"/>
      <sheetName val="VL(No_V-c)25"/>
      <sheetName val="He_so25"/>
      <sheetName val="PL_Vua25"/>
      <sheetName val="Chitieu-dam_cac_loai25"/>
      <sheetName val="DG_Dam25"/>
      <sheetName val="DG_chung25"/>
      <sheetName val="VL-dac_chung25"/>
      <sheetName val="CT_1md_&amp;_dau_cong25"/>
      <sheetName val="Tong_hop25"/>
      <sheetName val="CT_cong25"/>
      <sheetName val="dg_cong25"/>
      <sheetName val="CDSL_(2)25"/>
      <sheetName val="__25"/>
      <sheetName val="san_vuon25"/>
      <sheetName val="khu_phu_tro25"/>
      <sheetName val="Thuyet_minh25"/>
      <sheetName val="be_tong25"/>
      <sheetName val="Tong_hop_thep25"/>
      <sheetName val="phan_tich_DG25"/>
      <sheetName val="gia_vat_lieu25"/>
      <sheetName val="gia_xe_may25"/>
      <sheetName val="gia_nhan_cong25"/>
      <sheetName val="BCC_(2)25"/>
      <sheetName val="Bao_cao25"/>
      <sheetName val="Bao_cao_225"/>
      <sheetName val="Khoi_luong25"/>
      <sheetName val="Khoi_luong_mat25"/>
      <sheetName val="Bang_ke25"/>
      <sheetName val="T_HopKL25"/>
      <sheetName val="S_Luong25"/>
      <sheetName val="D_Dap25"/>
      <sheetName val="Q_Toan25"/>
      <sheetName val="Phan_tich_chi_phi25"/>
      <sheetName val="Chi_phi_nen_theo_BVTC25"/>
      <sheetName val="nhan_cong_phu25"/>
      <sheetName val="nhan_cong_Hung25"/>
      <sheetName val="Nhan_cong25"/>
      <sheetName val="Khoi_luong_nen_theo_BVTC25"/>
      <sheetName val="cap_cho_cac_DT25"/>
      <sheetName val="Ung_-_hoan25"/>
      <sheetName val="CP_may25"/>
      <sheetName val="Phu_luc25"/>
      <sheetName val="Gia_trÞ25"/>
      <sheetName val="DS_them_luong_qui_4-200225"/>
      <sheetName val="Phuc_loi_2-9-0225"/>
      <sheetName val="Thuong_nhan_dip_21-12-0225"/>
      <sheetName val="Thuong_dip_nhan_danh_hieu_AHL25"/>
      <sheetName val="Thang_luong_thu_13_nam_200225"/>
      <sheetName val="Luong_SX#_dip_Tet_Qui_Mui(don25"/>
      <sheetName val="CT_Duong25"/>
      <sheetName val="D_gia25"/>
      <sheetName val="T_hop25"/>
      <sheetName val="CtP_tro25"/>
      <sheetName val="Nha_moi25"/>
      <sheetName val="TT-T_Tron_So_225"/>
      <sheetName val="Ct_Dam_25"/>
      <sheetName val="Ct_Duoi25"/>
      <sheetName val="Ct_Tren25"/>
      <sheetName val="D_giaMay25"/>
      <sheetName val="26+180-400_225"/>
      <sheetName val="26+180_Sub125"/>
      <sheetName val="26+180_Sub425"/>
      <sheetName val="26+180-400_5(k95)25"/>
      <sheetName val="26+400-620_3(k95)25"/>
      <sheetName val="26+400-640_1(k95)25"/>
      <sheetName val="26+960-27+150_925"/>
      <sheetName val="26+960-27+150_1025"/>
      <sheetName val="26+960-27+150_1125"/>
      <sheetName val="26+960-27+150_1225"/>
      <sheetName val="26+960-27+150_5(k95)25"/>
      <sheetName val="26+960-27+150_4(k95)25"/>
      <sheetName val="26+960-27+150_1(k95)25"/>
      <sheetName val="27+500-700_5(k95)25"/>
      <sheetName val="27+500-700_4(k95)25"/>
      <sheetName val="27+500-700_3(k95)25"/>
      <sheetName val="27+500-700_1(k95)25"/>
      <sheetName val="27+740-920_3(k95)25"/>
      <sheetName val="27+740-920_2125"/>
      <sheetName val="27+920-28+040_6,725"/>
      <sheetName val="27+920-28+040_1025"/>
      <sheetName val="27+920-28+160_Su325"/>
      <sheetName val="28+160-28+420_5K9525"/>
      <sheetName val="28+430-657_725"/>
      <sheetName val="Km28+430-657_825"/>
      <sheetName val="28+430-657_925"/>
      <sheetName val="28+430-667_1025"/>
      <sheetName val="28+430-657_1125"/>
      <sheetName val="28+430-657_4k9525"/>
      <sheetName val="28+500-657_1825"/>
      <sheetName val="28+520-657_1925"/>
      <sheetName val="C_TIEU25"/>
      <sheetName val="T_Luong25"/>
      <sheetName val="T_HAO25"/>
      <sheetName val="DT_TUYEN25"/>
      <sheetName val="DT_GIA25"/>
      <sheetName val="KHDT_(2)25"/>
      <sheetName val="CL_25"/>
      <sheetName val="KQ_(2)25"/>
      <sheetName val="Quang_Tri25"/>
      <sheetName val="Da_Nang25"/>
      <sheetName val="Quang_Nam25"/>
      <sheetName val="Quang_Ngai25"/>
      <sheetName val="TH_DH-QN25"/>
      <sheetName val="KP_HD25"/>
      <sheetName val="DB_HD25"/>
      <sheetName val="vat_tu25"/>
      <sheetName val="Thep_25"/>
      <sheetName val="Chi_tiet_Khoi_luong25"/>
      <sheetName val="TH_khoi_luong25"/>
      <sheetName val="Chiet_tinh_vat_lieu_25"/>
      <sheetName val="TH_KL_VL25"/>
      <sheetName val="AC_PC25"/>
      <sheetName val="TAI_TRONG25"/>
      <sheetName val="NOI_LUC25"/>
      <sheetName val="TINH_DUYET_THTT_CHINH25"/>
      <sheetName val="TDUYET_THTT_PHU25"/>
      <sheetName val="TINH_DAO_DONG_VA_DO_VONG25"/>
      <sheetName val="TINH_NEO25"/>
      <sheetName val="tong_hop_thanh_toan_thue25"/>
      <sheetName val="bang_ke_nop_thue25"/>
      <sheetName val="Tonh_hop_chi_phi25"/>
      <sheetName val="BK_chi_phi25"/>
      <sheetName val="KTra_DS_va_thue_GTGT25"/>
      <sheetName val="Kiãøm_tra_DS_thue_GTGT25"/>
      <sheetName val="XUAT(gia_von)25"/>
      <sheetName val="Xuat_(gia_ban)25"/>
      <sheetName val="Dchinh_TH_N-X-T25"/>
      <sheetName val="Tong_hop_N-X-T25"/>
      <sheetName val="thue_TH25"/>
      <sheetName val="tong_hop_200125"/>
      <sheetName val="qUYET_TOAN_THUE25"/>
      <sheetName val="BU_CTPH25"/>
      <sheetName val="BU_tran3+360_2225"/>
      <sheetName val="Tran3+360_2225"/>
      <sheetName val="BU_tran2+386_425"/>
      <sheetName val="Tran2+386_425"/>
      <sheetName val="DTcong_4-525"/>
      <sheetName val="Bu_1-225"/>
      <sheetName val="Bu_12-1325"/>
      <sheetName val="DTcong_12-1325"/>
      <sheetName val="DT_cong13-13+25"/>
      <sheetName val="BU-_nhanh25"/>
      <sheetName val="dtcong_nh1-225"/>
      <sheetName val="dtcong_nh0-125"/>
      <sheetName val="BU_11-1225"/>
      <sheetName val="DTcong_11-1225"/>
      <sheetName val="Pr-_CC25"/>
      <sheetName val="MD_3-425"/>
      <sheetName val="ND_3-425"/>
      <sheetName val="MD_1-225"/>
      <sheetName val="ND_1-225"/>
      <sheetName val="MD_0-125"/>
      <sheetName val="ND_0-125"/>
      <sheetName val="KL_tong25"/>
      <sheetName val="TH_(T1-6)25"/>
      <sheetName val="_NL25"/>
      <sheetName val="_NL_(2)25"/>
      <sheetName val="CDTHCT_(3)25"/>
      <sheetName val="thkl_(2)25"/>
      <sheetName val="long_tec25"/>
      <sheetName val="cd_viaK0-T625"/>
      <sheetName val="cdvia_T6-Tc2425"/>
      <sheetName val="cdvia_Tc24-T4625"/>
      <sheetName val="cd_btnL2k0+361-T1925"/>
      <sheetName val="CT_xa25"/>
      <sheetName val="CDTHU_CHI_T125"/>
      <sheetName val="THUCHI_225"/>
      <sheetName val="THU_CHI325"/>
      <sheetName val="THU_CHI_425"/>
      <sheetName val="THU_CHI525"/>
      <sheetName val="THU_CHI_625"/>
      <sheetName val="TU_CHI_725"/>
      <sheetName val="THU_CHI925"/>
      <sheetName val="THU_CHI_825"/>
      <sheetName val="THU_CHI_1025"/>
      <sheetName val="THU_CHI_1125"/>
      <sheetName val="THU_CHI_1225"/>
      <sheetName val="Xep_hang_20125"/>
      <sheetName val="toan_Cty25"/>
      <sheetName val="Cong_ty25"/>
      <sheetName val="XN_225"/>
      <sheetName val="XN_ong_CHi25"/>
      <sheetName val="N_XDCT&amp;_XKLD25"/>
      <sheetName val="CN_HCM25"/>
      <sheetName val="TT_XKLD(Nhan)25"/>
      <sheetName val="Ong_Hong25"/>
      <sheetName val="CN_hung_yen25"/>
      <sheetName val="Dong_nai25"/>
      <sheetName val="K249_K9825"/>
      <sheetName val="K249_K98_(2)25"/>
      <sheetName val="K251_K9825"/>
      <sheetName val="K251_SBase25"/>
      <sheetName val="K251_AC25"/>
      <sheetName val="K252_K9825"/>
      <sheetName val="K252_SBase25"/>
      <sheetName val="K252_AC25"/>
      <sheetName val="K253_K9825"/>
      <sheetName val="K253_Subbase25"/>
      <sheetName val="K253_Base_25"/>
      <sheetName val="K253_SBase25"/>
      <sheetName val="K253_AC25"/>
      <sheetName val="K255_SBase25"/>
      <sheetName val="K259_K9825"/>
      <sheetName val="K259_Subbase25"/>
      <sheetName val="K259_Base_25"/>
      <sheetName val="K259_AC25"/>
      <sheetName val="K260_K9825"/>
      <sheetName val="K260_Subbase25"/>
      <sheetName val="K260_Base25"/>
      <sheetName val="K260_AC25"/>
      <sheetName val="K261_K9825"/>
      <sheetName val="K261_Base25"/>
      <sheetName val="K261_AC25"/>
      <sheetName val="KL_Tram_Cty25"/>
      <sheetName val="Gam_may_Cty25"/>
      <sheetName val="KL_tram_KH25"/>
      <sheetName val="Gam_may_KH25"/>
      <sheetName val="Cach_dien25"/>
      <sheetName val="Mang_tai25"/>
      <sheetName val="KL_DDK25"/>
      <sheetName val="Mang_tai_DDK25"/>
      <sheetName val="KL_DDK0,425"/>
      <sheetName val="TT_Ky_thuat25"/>
      <sheetName val="CT_moi25"/>
      <sheetName val="Tu_dien25"/>
      <sheetName val="May_cat25"/>
      <sheetName val="Dao_Cly25"/>
      <sheetName val="Dao_Ptai25"/>
      <sheetName val="Tu_RMU25"/>
      <sheetName val="C_set25"/>
      <sheetName val="Sco_Cap25"/>
      <sheetName val="Sco_TB25"/>
      <sheetName val="TN_tram25"/>
      <sheetName val="TN_C_set25"/>
      <sheetName val="TN_TD_DDay25"/>
      <sheetName val="Phan_chung25"/>
      <sheetName val="cong_Q225"/>
      <sheetName val="T_U_luong_Q125"/>
      <sheetName val="T_U_luong_Q225"/>
      <sheetName val="T_U_luong_Q325"/>
      <sheetName val="Quyet_toan25"/>
      <sheetName val="Thu_hoi25"/>
      <sheetName val="Lai_vay25"/>
      <sheetName val="Tien_vay25"/>
      <sheetName val="Cong_no25"/>
      <sheetName val="Cop_pha25"/>
      <sheetName val="Gia_DAN25"/>
      <sheetName val="Phu_luc_HD25"/>
      <sheetName val="Gia_du_thau25"/>
      <sheetName val="Ca_xe25"/>
      <sheetName val="Dc_Dau25"/>
      <sheetName val="_o_to_Hien_825"/>
      <sheetName val="_o_to_Hien925"/>
      <sheetName val="_o_to_Hien1025"/>
      <sheetName val="_o_to_Hien1125"/>
      <sheetName val="_o_to_Hien12)25"/>
      <sheetName val="_o_to_Hien135"/>
      <sheetName val="_o_to_Hien225"/>
      <sheetName val="_o_to_Hien325"/>
      <sheetName val="_o_to_Hien425"/>
      <sheetName val="_o_to_Hien525"/>
      <sheetName val="_o_to_Phong_825"/>
      <sheetName val="_o_to_Phong925"/>
      <sheetName val="_o_to_Phong1025"/>
      <sheetName val="_o_to_Phong1125"/>
      <sheetName val="_o_to_Phong12)25"/>
      <sheetName val="_o_to_Phong135"/>
      <sheetName val="_o_to_Phong225"/>
      <sheetName val="_o_to_Phong325"/>
      <sheetName val="_o_to_Phong425"/>
      <sheetName val="_o_to_Phong525"/>
      <sheetName val="_o_to_Dung_8_25"/>
      <sheetName val="_D_tt_dau825"/>
      <sheetName val="_o_to_Dung_925"/>
      <sheetName val="_D9_tt_dau25"/>
      <sheetName val="_D10_tt_dau25"/>
      <sheetName val="_o_to_Dung_1025"/>
      <sheetName val="_o_to_Dung_1125"/>
      <sheetName val="_o_to_Dung_12)25"/>
      <sheetName val="_o_to_Dung_135"/>
      <sheetName val="_o_to_Dung225"/>
      <sheetName val="_o_to_Dung325"/>
      <sheetName val="_o_to_Dung425"/>
      <sheetName val="_o_totrongT10-1225"/>
      <sheetName val="_o_totrongT225"/>
      <sheetName val="_o_totrungT10-1225"/>
      <sheetName val="_o_toMinhT10-12_25"/>
      <sheetName val="_o_toMinhT225"/>
      <sheetName val="_o_toTrieuT10-12__25"/>
      <sheetName val="Luong_8_SP25"/>
      <sheetName val="Luong_9_SP_25"/>
      <sheetName val="Luong_10_SP_25"/>
      <sheetName val="Luong_11_SP_25"/>
      <sheetName val="Luong_12_SP25"/>
      <sheetName val="Luong_1_SP125"/>
      <sheetName val="Luong_2_SP225"/>
      <sheetName val="Luong_3_SP325"/>
      <sheetName val="Luong_4_SP425"/>
      <sheetName val="Luong_4_SP525"/>
      <sheetName val="KL_VL25"/>
      <sheetName val="QT_9-625"/>
      <sheetName val="Thuong_luu_HB25"/>
      <sheetName val="QT_Ky_T25"/>
      <sheetName val="bc_vt_TON_BAI25"/>
      <sheetName val="QT_Duoc_(Hai)25"/>
      <sheetName val="sent_to25"/>
      <sheetName val="KLTong_hop25"/>
      <sheetName val="Lan_can25"/>
      <sheetName val="Ranh_doc_(2)25"/>
      <sheetName val="Ranh_doc25"/>
      <sheetName val="Coc_tieu25"/>
      <sheetName val="Bien_bao25"/>
      <sheetName val="Nan_tuyen25"/>
      <sheetName val="Lan_125"/>
      <sheetName val="Lan__225"/>
      <sheetName val="Lan_325"/>
      <sheetName val="Gia_tri25"/>
      <sheetName val="Lan_525"/>
      <sheetName val="Cong_hop25"/>
      <sheetName val="kldukien_(107)25"/>
      <sheetName val="qui1_(2)25"/>
      <sheetName val="cap_so_lan_225"/>
      <sheetName val="cap_so_BHXH25"/>
      <sheetName val="tru_tien25"/>
      <sheetName val="yt_q225"/>
      <sheetName val="c45_t325"/>
      <sheetName val="c45_t625"/>
      <sheetName val="BHYT_Q3_200325"/>
      <sheetName val="C45_t725"/>
      <sheetName val="C47-t07_200325"/>
      <sheetName val="C45_t825"/>
      <sheetName val="C47-t08_200325"/>
      <sheetName val="C45_t0925"/>
      <sheetName val="C47-t09_200325"/>
      <sheetName val="C47_T1225"/>
      <sheetName val="BHYT_Q4-200325"/>
      <sheetName val="C45_T1025"/>
      <sheetName val="binh_do25"/>
      <sheetName val="cot_lieu25"/>
      <sheetName val="van_khuon25"/>
      <sheetName val="CT_BT25"/>
      <sheetName val="lay_mau25"/>
      <sheetName val="mat_ngoai_goi25"/>
      <sheetName val="coc_tram-bt25"/>
      <sheetName val="cong_bien_t1024"/>
      <sheetName val="luong_t9_24"/>
      <sheetName val="bb_t924"/>
      <sheetName val="KL_XL200024"/>
      <sheetName val="Chiet_tinh24"/>
      <sheetName val="Van_chuyen24"/>
      <sheetName val="THKP_(2)24"/>
      <sheetName val="T_Bi24"/>
      <sheetName val="Thiet_ke24"/>
      <sheetName val="K_luong24"/>
      <sheetName val="TT_L224"/>
      <sheetName val="TT_L124"/>
      <sheetName val="Thue_Ngoai24"/>
      <sheetName val="Dong_Dau24"/>
      <sheetName val="Dong_Dau_(2)24"/>
      <sheetName val="Sau_dong24"/>
      <sheetName val="Ma_xa24"/>
      <sheetName val="My_dinh24"/>
      <sheetName val="Tong_cong24"/>
      <sheetName val="Chi_tiet_-_Dv_lap24"/>
      <sheetName val="TH_KHTC24"/>
      <sheetName val="Gia_VL24"/>
      <sheetName val="Bang_gia_ca_may24"/>
      <sheetName val="Bang_luong_CB24"/>
      <sheetName val="Bang_P_tich_CT24"/>
      <sheetName val="D_toan_chi_tiet24"/>
      <sheetName val="Bang_TH_Dtoan24"/>
      <sheetName val="LUAN_CHUYEN24"/>
      <sheetName val="KE_QUY24"/>
      <sheetName val="LUONGGIAN_TIEP24"/>
      <sheetName val="VAY_VON24"/>
      <sheetName val="O_THAO24"/>
      <sheetName val="Q_TRUNG24"/>
      <sheetName val="Y_THANH24"/>
      <sheetName val="Sheet2_(2)24"/>
      <sheetName val="KH_2003_(moi_max)24"/>
      <sheetName val="Interim_payment24"/>
      <sheetName val="Bid_Sum24"/>
      <sheetName val="Item_B24"/>
      <sheetName val="Dg_A24"/>
      <sheetName val="Dg_B&amp;C24"/>
      <sheetName val="Material_at_site24"/>
      <sheetName val="Bang_VL24"/>
      <sheetName val="VL(No_V-c)24"/>
      <sheetName val="He_so24"/>
      <sheetName val="PL_Vua24"/>
      <sheetName val="Chitieu-dam_cac_loai24"/>
      <sheetName val="DG_Dam24"/>
      <sheetName val="DG_chung24"/>
      <sheetName val="VL-dac_chung24"/>
      <sheetName val="CT_1md_&amp;_dau_cong24"/>
      <sheetName val="Tong_hop24"/>
      <sheetName val="CT_cong24"/>
      <sheetName val="dg_cong24"/>
      <sheetName val="CDSL_(2)24"/>
      <sheetName val="__24"/>
      <sheetName val="san_vuon24"/>
      <sheetName val="khu_phu_tro24"/>
      <sheetName val="Thuyet_minh24"/>
      <sheetName val="be_tong24"/>
      <sheetName val="Tong_hop_thep24"/>
      <sheetName val="phan_tich_DG24"/>
      <sheetName val="gia_vat_lieu24"/>
      <sheetName val="gia_xe_may24"/>
      <sheetName val="gia_nhan_cong24"/>
      <sheetName val="BCC_(2)24"/>
      <sheetName val="Bao_cao24"/>
      <sheetName val="Bao_cao_224"/>
      <sheetName val="Khoi_luong24"/>
      <sheetName val="Khoi_luong_mat24"/>
      <sheetName val="Bang_ke24"/>
      <sheetName val="T_HopKL24"/>
      <sheetName val="S_Luong24"/>
      <sheetName val="D_Dap24"/>
      <sheetName val="Q_Toan24"/>
      <sheetName val="Phan_tich_chi_phi24"/>
      <sheetName val="Chi_phi_nen_theo_BVTC24"/>
      <sheetName val="nhan_cong_phu24"/>
      <sheetName val="nhan_cong_Hung24"/>
      <sheetName val="Nhan_cong24"/>
      <sheetName val="Khoi_luong_nen_theo_BVTC24"/>
      <sheetName val="cap_cho_cac_DT24"/>
      <sheetName val="Ung_-_hoan24"/>
      <sheetName val="CP_may24"/>
      <sheetName val="Phu_luc24"/>
      <sheetName val="Gia_trÞ24"/>
      <sheetName val="DS_them_luong_qui_4-200224"/>
      <sheetName val="Phuc_loi_2-9-0224"/>
      <sheetName val="Thuong_nhan_dip_21-12-0224"/>
      <sheetName val="Thuong_dip_nhan_danh_hieu_AHL24"/>
      <sheetName val="Thang_luong_thu_13_nam_200224"/>
      <sheetName val="Luong_SX#_dip_Tet_Qui_Mui(don24"/>
      <sheetName val="CT_Duong24"/>
      <sheetName val="D_gia24"/>
      <sheetName val="T_hop24"/>
      <sheetName val="CtP_tro24"/>
      <sheetName val="Nha_moi24"/>
      <sheetName val="TT-T_Tron_So_224"/>
      <sheetName val="Ct_Dam_24"/>
      <sheetName val="Ct_Duoi24"/>
      <sheetName val="Ct_Tren24"/>
      <sheetName val="D_giaMay24"/>
      <sheetName val="26+180-400_224"/>
      <sheetName val="26+180_Sub124"/>
      <sheetName val="26+180_Sub424"/>
      <sheetName val="26+180-400_5(k95)24"/>
      <sheetName val="26+400-620_3(k95)24"/>
      <sheetName val="26+400-640_1(k95)24"/>
      <sheetName val="26+960-27+150_924"/>
      <sheetName val="26+960-27+150_1024"/>
      <sheetName val="26+960-27+150_1124"/>
      <sheetName val="26+960-27+150_1224"/>
      <sheetName val="26+960-27+150_5(k95)24"/>
      <sheetName val="26+960-27+150_4(k95)24"/>
      <sheetName val="26+960-27+150_1(k95)24"/>
      <sheetName val="27+500-700_5(k95)24"/>
      <sheetName val="27+500-700_4(k95)24"/>
      <sheetName val="27+500-700_3(k95)24"/>
      <sheetName val="27+500-700_1(k95)24"/>
      <sheetName val="27+740-920_3(k95)24"/>
      <sheetName val="27+740-920_2124"/>
      <sheetName val="27+920-28+040_6,724"/>
      <sheetName val="27+920-28+040_1024"/>
      <sheetName val="27+920-28+160_Su324"/>
      <sheetName val="28+160-28+420_5K9524"/>
      <sheetName val="28+430-657_724"/>
      <sheetName val="Km28+430-657_824"/>
      <sheetName val="28+430-657_924"/>
      <sheetName val="28+430-667_1024"/>
      <sheetName val="28+430-657_1124"/>
      <sheetName val="28+430-657_4k9524"/>
      <sheetName val="28+500-657_1824"/>
      <sheetName val="28+520-657_1924"/>
      <sheetName val="C_TIEU24"/>
      <sheetName val="T_Luong24"/>
      <sheetName val="T_HAO24"/>
      <sheetName val="DT_TUYEN24"/>
      <sheetName val="DT_GIA24"/>
      <sheetName val="KHDT_(2)24"/>
      <sheetName val="CL_24"/>
      <sheetName val="KQ_(2)24"/>
      <sheetName val="Quang_Tri24"/>
      <sheetName val="Da_Nang24"/>
      <sheetName val="Quang_Nam24"/>
      <sheetName val="Quang_Ngai24"/>
      <sheetName val="TH_DH-QN24"/>
      <sheetName val="KP_HD24"/>
      <sheetName val="DB_HD24"/>
      <sheetName val="vat_tu24"/>
      <sheetName val="Thep_24"/>
      <sheetName val="Chi_tiet_Khoi_luong24"/>
      <sheetName val="TH_khoi_luong24"/>
      <sheetName val="Chiet_tinh_vat_lieu_24"/>
      <sheetName val="TH_KL_VL24"/>
      <sheetName val="AC_PC24"/>
      <sheetName val="TAI_TRONG24"/>
      <sheetName val="NOI_LUC24"/>
      <sheetName val="TINH_DUYET_THTT_CHINH24"/>
      <sheetName val="TDUYET_THTT_PHU24"/>
      <sheetName val="TINH_DAO_DONG_VA_DO_VONG24"/>
      <sheetName val="TINH_NEO24"/>
      <sheetName val="tong_hop_thanh_toan_thue24"/>
      <sheetName val="bang_ke_nop_thue24"/>
      <sheetName val="Tonh_hop_chi_phi24"/>
      <sheetName val="BK_chi_phi24"/>
      <sheetName val="KTra_DS_va_thue_GTGT24"/>
      <sheetName val="Kiãøm_tra_DS_thue_GTGT24"/>
      <sheetName val="XUAT(gia_von)24"/>
      <sheetName val="Xuat_(gia_ban)24"/>
      <sheetName val="Dchinh_TH_N-X-T24"/>
      <sheetName val="Tong_hop_N-X-T24"/>
      <sheetName val="thue_TH24"/>
      <sheetName val="tong_hop_200124"/>
      <sheetName val="qUYET_TOAN_THUE24"/>
      <sheetName val="BU_CTPH24"/>
      <sheetName val="BU_tran3+360_2224"/>
      <sheetName val="Tran3+360_2224"/>
      <sheetName val="BU_tran2+386_424"/>
      <sheetName val="Tran2+386_424"/>
      <sheetName val="DTcong_4-524"/>
      <sheetName val="Bu_1-224"/>
      <sheetName val="Bu_12-1324"/>
      <sheetName val="DTcong_12-1324"/>
      <sheetName val="DT_cong13-13+24"/>
      <sheetName val="BU-_nhanh24"/>
      <sheetName val="dtcong_nh1-224"/>
      <sheetName val="dtcong_nh0-124"/>
      <sheetName val="BU_11-1224"/>
      <sheetName val="DTcong_11-1224"/>
      <sheetName val="Pr-_CC24"/>
      <sheetName val="MD_3-424"/>
      <sheetName val="ND_3-424"/>
      <sheetName val="MD_1-224"/>
      <sheetName val="ND_1-224"/>
      <sheetName val="MD_0-124"/>
      <sheetName val="ND_0-124"/>
      <sheetName val="KL_tong24"/>
      <sheetName val="TH_(T1-6)24"/>
      <sheetName val="_NL24"/>
      <sheetName val="_NL_(2)24"/>
      <sheetName val="CDTHCT_(3)24"/>
      <sheetName val="thkl_(2)24"/>
      <sheetName val="long_tec24"/>
      <sheetName val="cd_viaK0-T624"/>
      <sheetName val="cdvia_T6-Tc2424"/>
      <sheetName val="cdvia_Tc24-T4624"/>
      <sheetName val="cd_btnL2k0+361-T1924"/>
      <sheetName val="CT_xa24"/>
      <sheetName val="CDTHU_CHI_T124"/>
      <sheetName val="THUCHI_224"/>
      <sheetName val="THU_CHI324"/>
      <sheetName val="THU_CHI_424"/>
      <sheetName val="THU_CHI524"/>
      <sheetName val="THU_CHI_624"/>
      <sheetName val="TU_CHI_724"/>
      <sheetName val="THU_CHI924"/>
      <sheetName val="THU_CHI_824"/>
      <sheetName val="THU_CHI_1024"/>
      <sheetName val="THU_CHI_1124"/>
      <sheetName val="THU_CHI_1224"/>
      <sheetName val="Xep_hang_20124"/>
      <sheetName val="toan_Cty24"/>
      <sheetName val="Cong_ty24"/>
      <sheetName val="XN_224"/>
      <sheetName val="XN_ong_CHi24"/>
      <sheetName val="N_XDCT&amp;_XKLD24"/>
      <sheetName val="CN_HCM24"/>
      <sheetName val="TT_XKLD(Nhan)24"/>
      <sheetName val="Ong_Hong24"/>
      <sheetName val="CN_hung_yen24"/>
      <sheetName val="Dong_nai24"/>
      <sheetName val="K249_K9824"/>
      <sheetName val="K249_K98_(2)24"/>
      <sheetName val="K251_K9824"/>
      <sheetName val="K251_SBase24"/>
      <sheetName val="K251_AC24"/>
      <sheetName val="K252_K9824"/>
      <sheetName val="K252_SBase24"/>
      <sheetName val="K252_AC24"/>
      <sheetName val="K253_K9824"/>
      <sheetName val="K253_Subbase24"/>
      <sheetName val="K253_Base_24"/>
      <sheetName val="K253_SBase24"/>
      <sheetName val="K253_AC24"/>
      <sheetName val="K255_SBase24"/>
      <sheetName val="K259_K9824"/>
      <sheetName val="K259_Subbase24"/>
      <sheetName val="K259_Base_24"/>
      <sheetName val="K259_AC24"/>
      <sheetName val="K260_K9824"/>
      <sheetName val="K260_Subbase24"/>
      <sheetName val="K260_Base24"/>
      <sheetName val="K260_AC24"/>
      <sheetName val="K261_K9824"/>
      <sheetName val="K261_Base24"/>
      <sheetName val="K261_AC24"/>
      <sheetName val="KL_Tram_Cty24"/>
      <sheetName val="Gam_may_Cty24"/>
      <sheetName val="KL_tram_KH24"/>
      <sheetName val="Gam_may_KH24"/>
      <sheetName val="Cach_dien24"/>
      <sheetName val="Mang_tai24"/>
      <sheetName val="KL_DDK24"/>
      <sheetName val="Mang_tai_DDK24"/>
      <sheetName val="KL_DDK0,424"/>
      <sheetName val="TT_Ky_thuat24"/>
      <sheetName val="CT_moi24"/>
      <sheetName val="Tu_dien24"/>
      <sheetName val="May_cat24"/>
      <sheetName val="Dao_Cly24"/>
      <sheetName val="Dao_Ptai24"/>
      <sheetName val="Tu_RMU24"/>
      <sheetName val="C_set24"/>
      <sheetName val="Sco_Cap24"/>
      <sheetName val="Sco_TB24"/>
      <sheetName val="TN_tram24"/>
      <sheetName val="TN_C_set24"/>
      <sheetName val="TN_TD_DDay24"/>
      <sheetName val="Phan_chung24"/>
      <sheetName val="cong_Q224"/>
      <sheetName val="T_U_luong_Q124"/>
      <sheetName val="T_U_luong_Q224"/>
      <sheetName val="T_U_luong_Q324"/>
      <sheetName val="Quyet_toan24"/>
      <sheetName val="Thu_hoi24"/>
      <sheetName val="Lai_vay24"/>
      <sheetName val="Tien_vay24"/>
      <sheetName val="Cong_no24"/>
      <sheetName val="Cop_pha24"/>
      <sheetName val="Gia_DAN24"/>
      <sheetName val="Phu_luc_HD24"/>
      <sheetName val="Gia_du_thau24"/>
      <sheetName val="Ca_xe24"/>
      <sheetName val="Dc_Dau24"/>
      <sheetName val="_o_to_Hien_824"/>
      <sheetName val="_o_to_Hien924"/>
      <sheetName val="_o_to_Hien1024"/>
      <sheetName val="_o_to_Hien1124"/>
      <sheetName val="_o_to_Hien12)24"/>
      <sheetName val="_o_to_Hien134"/>
      <sheetName val="_o_to_Hien224"/>
      <sheetName val="_o_to_Hien324"/>
      <sheetName val="_o_to_Hien424"/>
      <sheetName val="_o_to_Hien524"/>
      <sheetName val="_o_to_Phong_824"/>
      <sheetName val="_o_to_Phong924"/>
      <sheetName val="_o_to_Phong1024"/>
      <sheetName val="_o_to_Phong1124"/>
      <sheetName val="_o_to_Phong12)24"/>
      <sheetName val="_o_to_Phong134"/>
      <sheetName val="_o_to_Phong224"/>
      <sheetName val="_o_to_Phong324"/>
      <sheetName val="_o_to_Phong424"/>
      <sheetName val="_o_to_Phong524"/>
      <sheetName val="_o_to_Dung_8_24"/>
      <sheetName val="_D_tt_dau824"/>
      <sheetName val="_o_to_Dung_924"/>
      <sheetName val="_D9_tt_dau24"/>
      <sheetName val="_D10_tt_dau24"/>
      <sheetName val="_o_to_Dung_1024"/>
      <sheetName val="_o_to_Dung_1124"/>
      <sheetName val="_o_to_Dung_12)24"/>
      <sheetName val="_o_to_Dung_134"/>
      <sheetName val="_o_to_Dung224"/>
      <sheetName val="_o_to_Dung324"/>
      <sheetName val="_o_to_Dung424"/>
      <sheetName val="_o_totrongT10-1224"/>
      <sheetName val="_o_totrongT224"/>
      <sheetName val="_o_totrungT10-1224"/>
      <sheetName val="_o_toMinhT10-12_24"/>
      <sheetName val="_o_toMinhT224"/>
      <sheetName val="_o_toTrieuT10-12__24"/>
      <sheetName val="Luong_8_SP24"/>
      <sheetName val="Luong_9_SP_24"/>
      <sheetName val="Luong_10_SP_24"/>
      <sheetName val="Luong_11_SP_24"/>
      <sheetName val="Luong_12_SP24"/>
      <sheetName val="Luong_1_SP124"/>
      <sheetName val="Luong_2_SP224"/>
      <sheetName val="Luong_3_SP324"/>
      <sheetName val="Luong_4_SP424"/>
      <sheetName val="Luong_4_SP524"/>
      <sheetName val="KL_VL24"/>
      <sheetName val="QT_9-624"/>
      <sheetName val="Thuong_luu_HB24"/>
      <sheetName val="QT_Ky_T24"/>
      <sheetName val="bc_vt_TON_BAI24"/>
      <sheetName val="QT_Duoc_(Hai)24"/>
      <sheetName val="sent_to24"/>
      <sheetName val="KLTong_hop24"/>
      <sheetName val="Lan_can24"/>
      <sheetName val="Ranh_doc_(2)24"/>
      <sheetName val="Ranh_doc24"/>
      <sheetName val="Coc_tieu24"/>
      <sheetName val="Bien_bao24"/>
      <sheetName val="Nan_tuyen24"/>
      <sheetName val="Lan_124"/>
      <sheetName val="Lan__224"/>
      <sheetName val="Lan_324"/>
      <sheetName val="Gia_tri24"/>
      <sheetName val="Lan_524"/>
      <sheetName val="Cong_hop24"/>
      <sheetName val="kldukien_(107)24"/>
      <sheetName val="qui1_(2)24"/>
      <sheetName val="cap_so_lan_224"/>
      <sheetName val="cap_so_BHXH24"/>
      <sheetName val="tru_tien24"/>
      <sheetName val="yt_q224"/>
      <sheetName val="c45_t324"/>
      <sheetName val="c45_t624"/>
      <sheetName val="BHYT_Q3_200324"/>
      <sheetName val="C45_t724"/>
      <sheetName val="C47-t07_200324"/>
      <sheetName val="C45_t824"/>
      <sheetName val="C47-t08_200324"/>
      <sheetName val="C45_t0924"/>
      <sheetName val="C47-t09_200324"/>
      <sheetName val="C47_T1224"/>
      <sheetName val="BHYT_Q4-200324"/>
      <sheetName val="C45_T1024"/>
      <sheetName val="binh_do24"/>
      <sheetName val="cot_lieu24"/>
      <sheetName val="van_khuon24"/>
      <sheetName val="CT_BT24"/>
      <sheetName val="lay_mau24"/>
      <sheetName val="mat_ngoai_goi24"/>
      <sheetName val="coc_tram-bt24"/>
      <sheetName val="Valor mensal"/>
      <sheetName val="EST013"/>
      <sheetName val="Silo with internal cone"/>
      <sheetName val="labour coeff"/>
      <sheetName val="Meas.-Hotel Part"/>
      <sheetName val="Lead"/>
      <sheetName val="6,000"/>
      <sheetName val="R2_0908"/>
      <sheetName val="BOLT"/>
      <sheetName val="하도급업체"/>
      <sheetName val="(2)"/>
      <sheetName val="COMMERCIAL OFFER"/>
      <sheetName val="CSA-Rate Build Up"/>
      <sheetName val="Phương án 1"/>
      <sheetName val="Hạng mục chung (2)"/>
      <sheetName val="MD13-13o334"/>
      <sheetName val="N_x0000_13-13+374_x0000__x0000__x0000__x0000__x0000__x0000__x0004__x0000__x0000__x0000__x0000__x0000_軈ş@_x0004__x0000__x0000__x0000__x0000_"/>
      <sheetName val="ND1u-12"/>
      <sheetName val="MD10-11_x0000_Ş_x0000__x0000__x0000__x0000__x0000__x0000__x0000__x0000__x0000_"/>
      <sheetName val="DGXDC_x0008_"/>
      <sheetName val="Nguồn"/>
      <sheetName val="KHOA 27"/>
      <sheetName val="KHOA 28"/>
      <sheetName val="KHOA 29"/>
      <sheetName val="S`eet7"/>
      <sheetName val="GTCL"/>
      <sheetName val="Chiettinh dz0,4"/>
      <sheetName val="daodat"/>
      <sheetName val="TH TB+XD"/>
      <sheetName val="NGAY THANG"/>
      <sheetName val="TIEN MAT"/>
      <sheetName val="BCDPS T05"/>
      <sheetName val="danh sach cty"/>
      <sheetName val="CT xþ"/>
      <sheetName val="THDGþ"/>
      <sheetName val="Kiã丵⿇_x0005__x0000_"/>
      <sheetName val="Comb."/>
      <sheetName val="Main-Mat's"/>
      <sheetName val="Sub-Mat's"/>
      <sheetName val="MDD"/>
      <sheetName val="LL-PI"/>
      <sheetName val="Abrasion"/>
      <sheetName val="Sound"/>
      <sheetName val="COTTHEP"/>
      <sheetName val="Caod"/>
      <sheetName val="기계_x0005_"/>
      <sheetName val="C45A-B"/>
      <sheetName val="Kiã丵⿇_x0005_"/>
      <sheetName val="T1(T1)0"/>
      <sheetName val="Janp"/>
      <sheetName val="Jan°"/>
      <sheetName val="TGTGT"/>
      <sheetName val="Kenlon"/>
      <sheetName val="Ken chai"/>
      <sheetName val="Tigerlon"/>
      <sheetName val="Tigerchainho"/>
      <sheetName val="Tiger chai lon"/>
      <sheetName val="Sai gon do"/>
      <sheetName val="Tong cong no"/>
      <sheetName val="Chitietcongno quan "/>
      <sheetName val="Menu qly"/>
      <sheetName val="BQ1"/>
      <sheetName val="VTD-TLANG"/>
      <sheetName val="TNHAT-N.PHUOC"/>
      <sheetName val="KPhong - ap3PTTA"/>
      <sheetName val="Q1"/>
      <sheetName val="Q2"/>
      <sheetName val="6 thang dau nam"/>
      <sheetName val="Q3"/>
      <sheetName val="Q4"/>
      <sheetName val="2007"/>
      <sheetName val="PL03"/>
    </sheetNames>
    <definedNames>
      <definedName name="DataFilter"/>
      <definedName name="DataSort"/>
      <definedName name="GoBack" sheetId="7"/>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refreshError="1"/>
      <sheetData sheetId="268" refreshError="1"/>
      <sheetData sheetId="269" refreshError="1"/>
      <sheetData sheetId="270"/>
      <sheetData sheetId="271" refreshError="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refreshError="1"/>
      <sheetData sheetId="293" refreshError="1"/>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refreshError="1"/>
      <sheetData sheetId="348" refreshError="1"/>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refreshError="1"/>
      <sheetData sheetId="375" refreshError="1"/>
      <sheetData sheetId="376" refreshError="1"/>
      <sheetData sheetId="377" refreshError="1"/>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refreshError="1"/>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refreshError="1"/>
      <sheetData sheetId="583" refreshError="1"/>
      <sheetData sheetId="584" refreshError="1"/>
      <sheetData sheetId="585"/>
      <sheetData sheetId="586"/>
      <sheetData sheetId="587"/>
      <sheetData sheetId="588"/>
      <sheetData sheetId="589" refreshError="1"/>
      <sheetData sheetId="590" refreshError="1"/>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refreshError="1"/>
      <sheetData sheetId="645" refreshError="1"/>
      <sheetData sheetId="646" refreshError="1"/>
      <sheetData sheetId="647" refreshError="1"/>
      <sheetData sheetId="648"/>
      <sheetData sheetId="649"/>
      <sheetData sheetId="650"/>
      <sheetData sheetId="651"/>
      <sheetData sheetId="652"/>
      <sheetData sheetId="653"/>
      <sheetData sheetId="654"/>
      <sheetData sheetId="655"/>
      <sheetData sheetId="656" refreshError="1"/>
      <sheetData sheetId="657" refreshError="1"/>
      <sheetData sheetId="658" refreshError="1"/>
      <sheetData sheetId="659" refreshError="1"/>
      <sheetData sheetId="660" refreshError="1"/>
      <sheetData sheetId="661" refreshError="1"/>
      <sheetData sheetId="662"/>
      <sheetData sheetId="663"/>
      <sheetData sheetId="664"/>
      <sheetData sheetId="665"/>
      <sheetData sheetId="666"/>
      <sheetData sheetId="667"/>
      <sheetData sheetId="668" refreshError="1"/>
      <sheetData sheetId="669" refreshError="1"/>
      <sheetData sheetId="670"/>
      <sheetData sheetId="671"/>
      <sheetData sheetId="672"/>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refreshError="1"/>
      <sheetData sheetId="712" refreshError="1"/>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refreshError="1"/>
      <sheetData sheetId="737"/>
      <sheetData sheetId="738"/>
      <sheetData sheetId="739"/>
      <sheetData sheetId="740"/>
      <sheetData sheetId="741"/>
      <sheetData sheetId="742"/>
      <sheetData sheetId="743"/>
      <sheetData sheetId="744" refreshError="1"/>
      <sheetData sheetId="745" refreshError="1"/>
      <sheetData sheetId="746"/>
      <sheetData sheetId="747" refreshError="1"/>
      <sheetData sheetId="748" refreshError="1"/>
      <sheetData sheetId="749" refreshError="1"/>
      <sheetData sheetId="750" refreshError="1"/>
      <sheetData sheetId="751" refreshError="1"/>
      <sheetData sheetId="752"/>
      <sheetData sheetId="753"/>
      <sheetData sheetId="754" refreshError="1"/>
      <sheetData sheetId="755" refreshError="1"/>
      <sheetData sheetId="756" refreshError="1"/>
      <sheetData sheetId="757" refreshError="1"/>
      <sheetData sheetId="758" refreshError="1"/>
      <sheetData sheetId="759" refreshError="1"/>
      <sheetData sheetId="760"/>
      <sheetData sheetId="761"/>
      <sheetData sheetId="762" refreshError="1"/>
      <sheetData sheetId="763" refreshError="1"/>
      <sheetData sheetId="764"/>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refreshError="1"/>
      <sheetData sheetId="805" refreshError="1"/>
      <sheetData sheetId="806" refreshError="1"/>
      <sheetData sheetId="807" refreshError="1"/>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refreshError="1"/>
      <sheetData sheetId="847" refreshError="1"/>
      <sheetData sheetId="848" refreshError="1"/>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sheetData sheetId="896"/>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sheetData sheetId="1138"/>
      <sheetData sheetId="1139"/>
      <sheetData sheetId="1140"/>
      <sheetData sheetId="1141" refreshError="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sheetData sheetId="1223" refreshError="1"/>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refreshError="1"/>
      <sheetData sheetId="1238" refreshError="1"/>
      <sheetData sheetId="1239" refreshError="1"/>
      <sheetData sheetId="1240"/>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sheetData sheetId="1307" refreshError="1"/>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sheetData sheetId="137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sheetData sheetId="1502"/>
      <sheetData sheetId="1503"/>
      <sheetData sheetId="1504"/>
      <sheetData sheetId="1505"/>
      <sheetData sheetId="1506" refreshError="1"/>
      <sheetData sheetId="1507" refreshError="1"/>
      <sheetData sheetId="1508" refreshError="1"/>
      <sheetData sheetId="1509" refreshError="1"/>
      <sheetData sheetId="1510"/>
      <sheetData sheetId="1511"/>
      <sheetData sheetId="1512"/>
      <sheetData sheetId="1513"/>
      <sheetData sheetId="1514"/>
      <sheetData sheetId="1515"/>
      <sheetData sheetId="1516" refreshError="1"/>
      <sheetData sheetId="1517" refreshError="1"/>
      <sheetData sheetId="1518"/>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sheetData sheetId="1648"/>
      <sheetData sheetId="1649"/>
      <sheetData sheetId="1650"/>
      <sheetData sheetId="1651"/>
      <sheetData sheetId="1652"/>
      <sheetData sheetId="1653" refreshError="1"/>
      <sheetData sheetId="1654" refreshError="1"/>
      <sheetData sheetId="1655" refreshError="1"/>
      <sheetData sheetId="1656"/>
      <sheetData sheetId="1657"/>
      <sheetData sheetId="1658"/>
      <sheetData sheetId="1659" refreshError="1"/>
      <sheetData sheetId="1660" refreshError="1"/>
      <sheetData sheetId="1661" refreshError="1"/>
      <sheetData sheetId="1662" refreshError="1"/>
      <sheetData sheetId="1663" refreshError="1"/>
      <sheetData sheetId="1664"/>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sheetData sheetId="1861"/>
      <sheetData sheetId="1862"/>
      <sheetData sheetId="1863" refreshError="1"/>
      <sheetData sheetId="1864"/>
      <sheetData sheetId="1865" refreshError="1"/>
      <sheetData sheetId="1866" refreshError="1"/>
      <sheetData sheetId="1867"/>
      <sheetData sheetId="1868" refreshError="1"/>
      <sheetData sheetId="1869" refreshError="1"/>
      <sheetData sheetId="1870" refreshError="1"/>
      <sheetData sheetId="1871" refreshError="1"/>
      <sheetData sheetId="1872" refreshError="1"/>
      <sheetData sheetId="1873" refreshError="1"/>
      <sheetData sheetId="1874"/>
      <sheetData sheetId="1875"/>
      <sheetData sheetId="1876"/>
      <sheetData sheetId="1877"/>
      <sheetData sheetId="1878"/>
      <sheetData sheetId="1879"/>
      <sheetData sheetId="1880"/>
      <sheetData sheetId="1881"/>
      <sheetData sheetId="1882" refreshError="1"/>
      <sheetData sheetId="1883" refreshError="1"/>
      <sheetData sheetId="1884" refreshError="1"/>
      <sheetData sheetId="1885" refreshError="1"/>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sheetData sheetId="1923"/>
      <sheetData sheetId="1924"/>
      <sheetData sheetId="1925"/>
      <sheetData sheetId="1926"/>
      <sheetData sheetId="1927"/>
      <sheetData sheetId="1928"/>
      <sheetData sheetId="1929"/>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sheetData sheetId="1995"/>
      <sheetData sheetId="1996"/>
      <sheetData sheetId="1997"/>
      <sheetData sheetId="1998"/>
      <sheetData sheetId="1999"/>
      <sheetData sheetId="2000"/>
      <sheetData sheetId="2001"/>
      <sheetData sheetId="2002"/>
      <sheetData sheetId="2003"/>
      <sheetData sheetId="2004"/>
      <sheetData sheetId="2005"/>
      <sheetData sheetId="2006"/>
      <sheetData sheetId="2007"/>
      <sheetData sheetId="2008"/>
      <sheetData sheetId="2009"/>
      <sheetData sheetId="2010"/>
      <sheetData sheetId="2011"/>
      <sheetData sheetId="2012"/>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sheetData sheetId="2054"/>
      <sheetData sheetId="2055"/>
      <sheetData sheetId="2056"/>
      <sheetData sheetId="2057"/>
      <sheetData sheetId="2058"/>
      <sheetData sheetId="2059"/>
      <sheetData sheetId="2060"/>
      <sheetData sheetId="2061"/>
      <sheetData sheetId="2062"/>
      <sheetData sheetId="2063"/>
      <sheetData sheetId="2064"/>
      <sheetData sheetId="2065"/>
      <sheetData sheetId="2066"/>
      <sheetData sheetId="2067"/>
      <sheetData sheetId="2068"/>
      <sheetData sheetId="2069"/>
      <sheetData sheetId="2070"/>
      <sheetData sheetId="2071"/>
      <sheetData sheetId="2072"/>
      <sheetData sheetId="2073"/>
      <sheetData sheetId="2074"/>
      <sheetData sheetId="2075"/>
      <sheetData sheetId="2076"/>
      <sheetData sheetId="2077"/>
      <sheetData sheetId="2078"/>
      <sheetData sheetId="2079"/>
      <sheetData sheetId="2080"/>
      <sheetData sheetId="2081"/>
      <sheetData sheetId="2082"/>
      <sheetData sheetId="2083"/>
      <sheetData sheetId="2084"/>
      <sheetData sheetId="2085"/>
      <sheetData sheetId="2086"/>
      <sheetData sheetId="2087"/>
      <sheetData sheetId="2088"/>
      <sheetData sheetId="2089"/>
      <sheetData sheetId="2090"/>
      <sheetData sheetId="2091"/>
      <sheetData sheetId="2092"/>
      <sheetData sheetId="2093"/>
      <sheetData sheetId="2094"/>
      <sheetData sheetId="2095"/>
      <sheetData sheetId="2096"/>
      <sheetData sheetId="2097"/>
      <sheetData sheetId="2098"/>
      <sheetData sheetId="2099"/>
      <sheetData sheetId="2100"/>
      <sheetData sheetId="2101"/>
      <sheetData sheetId="2102"/>
      <sheetData sheetId="2103"/>
      <sheetData sheetId="2104"/>
      <sheetData sheetId="2105"/>
      <sheetData sheetId="2106"/>
      <sheetData sheetId="2107"/>
      <sheetData sheetId="2108"/>
      <sheetData sheetId="2109"/>
      <sheetData sheetId="2110"/>
      <sheetData sheetId="2111"/>
      <sheetData sheetId="2112"/>
      <sheetData sheetId="2113"/>
      <sheetData sheetId="2114"/>
      <sheetData sheetId="2115"/>
      <sheetData sheetId="2116"/>
      <sheetData sheetId="2117"/>
      <sheetData sheetId="2118"/>
      <sheetData sheetId="2119"/>
      <sheetData sheetId="2120"/>
      <sheetData sheetId="2121"/>
      <sheetData sheetId="2122"/>
      <sheetData sheetId="2123"/>
      <sheetData sheetId="2124"/>
      <sheetData sheetId="2125"/>
      <sheetData sheetId="2126"/>
      <sheetData sheetId="2127"/>
      <sheetData sheetId="2128"/>
      <sheetData sheetId="2129"/>
      <sheetData sheetId="2130"/>
      <sheetData sheetId="2131"/>
      <sheetData sheetId="2132"/>
      <sheetData sheetId="2133"/>
      <sheetData sheetId="2134"/>
      <sheetData sheetId="2135"/>
      <sheetData sheetId="2136"/>
      <sheetData sheetId="2137"/>
      <sheetData sheetId="2138"/>
      <sheetData sheetId="2139"/>
      <sheetData sheetId="2140"/>
      <sheetData sheetId="2141"/>
      <sheetData sheetId="2142"/>
      <sheetData sheetId="2143"/>
      <sheetData sheetId="2144"/>
      <sheetData sheetId="2145"/>
      <sheetData sheetId="2146"/>
      <sheetData sheetId="2147"/>
      <sheetData sheetId="2148"/>
      <sheetData sheetId="2149"/>
      <sheetData sheetId="2150"/>
      <sheetData sheetId="2151"/>
      <sheetData sheetId="2152"/>
      <sheetData sheetId="2153"/>
      <sheetData sheetId="2154"/>
      <sheetData sheetId="2155"/>
      <sheetData sheetId="2156"/>
      <sheetData sheetId="2157"/>
      <sheetData sheetId="2158"/>
      <sheetData sheetId="2159"/>
      <sheetData sheetId="2160"/>
      <sheetData sheetId="2161"/>
      <sheetData sheetId="2162"/>
      <sheetData sheetId="2163"/>
      <sheetData sheetId="2164"/>
      <sheetData sheetId="2165"/>
      <sheetData sheetId="2166"/>
      <sheetData sheetId="2167"/>
      <sheetData sheetId="2168"/>
      <sheetData sheetId="2169"/>
      <sheetData sheetId="2170"/>
      <sheetData sheetId="2171"/>
      <sheetData sheetId="2172"/>
      <sheetData sheetId="2173"/>
      <sheetData sheetId="2174"/>
      <sheetData sheetId="2175"/>
      <sheetData sheetId="2176"/>
      <sheetData sheetId="2177"/>
      <sheetData sheetId="2178"/>
      <sheetData sheetId="2179"/>
      <sheetData sheetId="2180"/>
      <sheetData sheetId="2181"/>
      <sheetData sheetId="2182"/>
      <sheetData sheetId="2183"/>
      <sheetData sheetId="2184"/>
      <sheetData sheetId="2185"/>
      <sheetData sheetId="2186"/>
      <sheetData sheetId="2187"/>
      <sheetData sheetId="2188"/>
      <sheetData sheetId="2189" refreshError="1"/>
      <sheetData sheetId="2190" refreshError="1"/>
      <sheetData sheetId="2191"/>
      <sheetData sheetId="2192"/>
      <sheetData sheetId="2193"/>
      <sheetData sheetId="2194"/>
      <sheetData sheetId="2195"/>
      <sheetData sheetId="2196"/>
      <sheetData sheetId="2197"/>
      <sheetData sheetId="2198"/>
      <sheetData sheetId="2199"/>
      <sheetData sheetId="2200"/>
      <sheetData sheetId="2201"/>
      <sheetData sheetId="2202"/>
      <sheetData sheetId="2203"/>
      <sheetData sheetId="2204"/>
      <sheetData sheetId="2205"/>
      <sheetData sheetId="2206"/>
      <sheetData sheetId="2207"/>
      <sheetData sheetId="2208"/>
      <sheetData sheetId="2209"/>
      <sheetData sheetId="2210"/>
      <sheetData sheetId="2211"/>
      <sheetData sheetId="2212"/>
      <sheetData sheetId="2213"/>
      <sheetData sheetId="2214"/>
      <sheetData sheetId="2215"/>
      <sheetData sheetId="2216"/>
      <sheetData sheetId="2217"/>
      <sheetData sheetId="2218"/>
      <sheetData sheetId="2219"/>
      <sheetData sheetId="2220"/>
      <sheetData sheetId="2221"/>
      <sheetData sheetId="2222"/>
      <sheetData sheetId="2223"/>
      <sheetData sheetId="2224"/>
      <sheetData sheetId="2225"/>
      <sheetData sheetId="2226"/>
      <sheetData sheetId="2227"/>
      <sheetData sheetId="2228"/>
      <sheetData sheetId="2229"/>
      <sheetData sheetId="2230"/>
      <sheetData sheetId="2231"/>
      <sheetData sheetId="2232"/>
      <sheetData sheetId="2233"/>
      <sheetData sheetId="2234"/>
      <sheetData sheetId="2235"/>
      <sheetData sheetId="2236"/>
      <sheetData sheetId="2237"/>
      <sheetData sheetId="2238"/>
      <sheetData sheetId="2239"/>
      <sheetData sheetId="2240"/>
      <sheetData sheetId="2241"/>
      <sheetData sheetId="2242"/>
      <sheetData sheetId="2243"/>
      <sheetData sheetId="2244"/>
      <sheetData sheetId="2245"/>
      <sheetData sheetId="2246"/>
      <sheetData sheetId="2247"/>
      <sheetData sheetId="2248"/>
      <sheetData sheetId="2249"/>
      <sheetData sheetId="2250"/>
      <sheetData sheetId="2251"/>
      <sheetData sheetId="2252"/>
      <sheetData sheetId="2253"/>
      <sheetData sheetId="2254"/>
      <sheetData sheetId="2255"/>
      <sheetData sheetId="2256"/>
      <sheetData sheetId="2257"/>
      <sheetData sheetId="2258"/>
      <sheetData sheetId="2259"/>
      <sheetData sheetId="2260"/>
      <sheetData sheetId="2261"/>
      <sheetData sheetId="2262"/>
      <sheetData sheetId="2263"/>
      <sheetData sheetId="2264"/>
      <sheetData sheetId="2265"/>
      <sheetData sheetId="2266"/>
      <sheetData sheetId="2267"/>
      <sheetData sheetId="2268"/>
      <sheetData sheetId="2269"/>
      <sheetData sheetId="2270"/>
      <sheetData sheetId="2271"/>
      <sheetData sheetId="2272"/>
      <sheetData sheetId="2273"/>
      <sheetData sheetId="2274"/>
      <sheetData sheetId="2275"/>
      <sheetData sheetId="2276"/>
      <sheetData sheetId="2277"/>
      <sheetData sheetId="2278"/>
      <sheetData sheetId="2279"/>
      <sheetData sheetId="2280"/>
      <sheetData sheetId="2281"/>
      <sheetData sheetId="2282"/>
      <sheetData sheetId="2283"/>
      <sheetData sheetId="2284"/>
      <sheetData sheetId="2285"/>
      <sheetData sheetId="2286"/>
      <sheetData sheetId="2287"/>
      <sheetData sheetId="2288"/>
      <sheetData sheetId="2289"/>
      <sheetData sheetId="2290"/>
      <sheetData sheetId="2291"/>
      <sheetData sheetId="2292"/>
      <sheetData sheetId="2293"/>
      <sheetData sheetId="2294"/>
      <sheetData sheetId="2295"/>
      <sheetData sheetId="2296"/>
      <sheetData sheetId="2297"/>
      <sheetData sheetId="2298"/>
      <sheetData sheetId="2299"/>
      <sheetData sheetId="2300"/>
      <sheetData sheetId="2301"/>
      <sheetData sheetId="2302"/>
      <sheetData sheetId="2303"/>
      <sheetData sheetId="2304"/>
      <sheetData sheetId="2305"/>
      <sheetData sheetId="2306"/>
      <sheetData sheetId="2307"/>
      <sheetData sheetId="2308"/>
      <sheetData sheetId="2309"/>
      <sheetData sheetId="2310"/>
      <sheetData sheetId="2311"/>
      <sheetData sheetId="2312"/>
      <sheetData sheetId="2313"/>
      <sheetData sheetId="2314"/>
      <sheetData sheetId="2315"/>
      <sheetData sheetId="2316"/>
      <sheetData sheetId="2317"/>
      <sheetData sheetId="2318"/>
      <sheetData sheetId="2319"/>
      <sheetData sheetId="2320"/>
      <sheetData sheetId="2321"/>
      <sheetData sheetId="2322"/>
      <sheetData sheetId="2323"/>
      <sheetData sheetId="2324"/>
      <sheetData sheetId="2325"/>
      <sheetData sheetId="2326"/>
      <sheetData sheetId="2327"/>
      <sheetData sheetId="2328"/>
      <sheetData sheetId="2329"/>
      <sheetData sheetId="2330"/>
      <sheetData sheetId="2331"/>
      <sheetData sheetId="2332"/>
      <sheetData sheetId="2333"/>
      <sheetData sheetId="2334"/>
      <sheetData sheetId="2335"/>
      <sheetData sheetId="2336"/>
      <sheetData sheetId="2337"/>
      <sheetData sheetId="2338"/>
      <sheetData sheetId="2339"/>
      <sheetData sheetId="2340"/>
      <sheetData sheetId="2341"/>
      <sheetData sheetId="2342"/>
      <sheetData sheetId="2343"/>
      <sheetData sheetId="2344"/>
      <sheetData sheetId="2345"/>
      <sheetData sheetId="2346"/>
      <sheetData sheetId="2347"/>
      <sheetData sheetId="2348"/>
      <sheetData sheetId="2349"/>
      <sheetData sheetId="2350"/>
      <sheetData sheetId="2351"/>
      <sheetData sheetId="2352"/>
      <sheetData sheetId="2353"/>
      <sheetData sheetId="2354"/>
      <sheetData sheetId="2355"/>
      <sheetData sheetId="2356"/>
      <sheetData sheetId="2357"/>
      <sheetData sheetId="2358"/>
      <sheetData sheetId="2359"/>
      <sheetData sheetId="2360"/>
      <sheetData sheetId="2361"/>
      <sheetData sheetId="2362"/>
      <sheetData sheetId="2363"/>
      <sheetData sheetId="2364"/>
      <sheetData sheetId="2365"/>
      <sheetData sheetId="2366"/>
      <sheetData sheetId="2367"/>
      <sheetData sheetId="2368"/>
      <sheetData sheetId="2369"/>
      <sheetData sheetId="2370"/>
      <sheetData sheetId="2371"/>
      <sheetData sheetId="2372"/>
      <sheetData sheetId="2373"/>
      <sheetData sheetId="2374"/>
      <sheetData sheetId="2375"/>
      <sheetData sheetId="2376"/>
      <sheetData sheetId="2377"/>
      <sheetData sheetId="2378"/>
      <sheetData sheetId="2379"/>
      <sheetData sheetId="2380"/>
      <sheetData sheetId="2381"/>
      <sheetData sheetId="2382"/>
      <sheetData sheetId="2383"/>
      <sheetData sheetId="2384"/>
      <sheetData sheetId="2385"/>
      <sheetData sheetId="2386"/>
      <sheetData sheetId="2387"/>
      <sheetData sheetId="2388"/>
      <sheetData sheetId="2389"/>
      <sheetData sheetId="2390"/>
      <sheetData sheetId="2391"/>
      <sheetData sheetId="2392"/>
      <sheetData sheetId="2393"/>
      <sheetData sheetId="2394"/>
      <sheetData sheetId="2395"/>
      <sheetData sheetId="2396"/>
      <sheetData sheetId="2397"/>
      <sheetData sheetId="2398"/>
      <sheetData sheetId="2399"/>
      <sheetData sheetId="2400"/>
      <sheetData sheetId="2401"/>
      <sheetData sheetId="2402"/>
      <sheetData sheetId="2403"/>
      <sheetData sheetId="2404"/>
      <sheetData sheetId="2405"/>
      <sheetData sheetId="2406"/>
      <sheetData sheetId="2407"/>
      <sheetData sheetId="2408"/>
      <sheetData sheetId="2409"/>
      <sheetData sheetId="2410"/>
      <sheetData sheetId="2411"/>
      <sheetData sheetId="2412"/>
      <sheetData sheetId="2413"/>
      <sheetData sheetId="2414"/>
      <sheetData sheetId="2415"/>
      <sheetData sheetId="2416"/>
      <sheetData sheetId="2417"/>
      <sheetData sheetId="2418"/>
      <sheetData sheetId="2419"/>
      <sheetData sheetId="2420"/>
      <sheetData sheetId="2421"/>
      <sheetData sheetId="2422"/>
      <sheetData sheetId="2423"/>
      <sheetData sheetId="2424"/>
      <sheetData sheetId="2425"/>
      <sheetData sheetId="2426"/>
      <sheetData sheetId="2427"/>
      <sheetData sheetId="2428"/>
      <sheetData sheetId="2429"/>
      <sheetData sheetId="2430"/>
      <sheetData sheetId="2431"/>
      <sheetData sheetId="2432"/>
      <sheetData sheetId="2433"/>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sheetData sheetId="2452"/>
      <sheetData sheetId="2453"/>
      <sheetData sheetId="2454"/>
      <sheetData sheetId="2455" refreshError="1"/>
      <sheetData sheetId="2456" refreshError="1"/>
      <sheetData sheetId="2457"/>
      <sheetData sheetId="2458"/>
      <sheetData sheetId="2459"/>
      <sheetData sheetId="2460"/>
      <sheetData sheetId="2461" refreshError="1"/>
      <sheetData sheetId="2462" refreshError="1"/>
      <sheetData sheetId="2463"/>
      <sheetData sheetId="2464" refreshError="1"/>
      <sheetData sheetId="2465" refreshError="1"/>
      <sheetData sheetId="2466" refreshError="1"/>
      <sheetData sheetId="2467" refreshError="1"/>
      <sheetData sheetId="2468" refreshError="1"/>
      <sheetData sheetId="2469" refreshError="1"/>
      <sheetData sheetId="2470" refreshError="1"/>
      <sheetData sheetId="2471"/>
      <sheetData sheetId="2472"/>
      <sheetData sheetId="2473"/>
      <sheetData sheetId="2474"/>
      <sheetData sheetId="2475"/>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sheetData sheetId="2498"/>
      <sheetData sheetId="2499" refreshError="1"/>
      <sheetData sheetId="2500" refreshError="1"/>
      <sheetData sheetId="2501" refreshError="1"/>
      <sheetData sheetId="2502" refreshError="1"/>
      <sheetData sheetId="2503" refreshError="1"/>
      <sheetData sheetId="2504"/>
      <sheetData sheetId="2505"/>
      <sheetData sheetId="2506"/>
      <sheetData sheetId="2507"/>
      <sheetData sheetId="2508"/>
      <sheetData sheetId="2509"/>
      <sheetData sheetId="2510"/>
      <sheetData sheetId="2511"/>
      <sheetData sheetId="2512"/>
      <sheetData sheetId="2513"/>
      <sheetData sheetId="2514"/>
      <sheetData sheetId="2515"/>
      <sheetData sheetId="2516"/>
      <sheetData sheetId="2517"/>
      <sheetData sheetId="2518"/>
      <sheetData sheetId="2519"/>
      <sheetData sheetId="2520"/>
      <sheetData sheetId="2521"/>
      <sheetData sheetId="2522"/>
      <sheetData sheetId="2523"/>
      <sheetData sheetId="2524"/>
      <sheetData sheetId="2525"/>
      <sheetData sheetId="2526"/>
      <sheetData sheetId="2527"/>
      <sheetData sheetId="2528"/>
      <sheetData sheetId="2529"/>
      <sheetData sheetId="2530"/>
      <sheetData sheetId="2531"/>
      <sheetData sheetId="2532"/>
      <sheetData sheetId="2533"/>
      <sheetData sheetId="2534"/>
      <sheetData sheetId="2535"/>
      <sheetData sheetId="2536"/>
      <sheetData sheetId="2537"/>
      <sheetData sheetId="2538" refreshError="1"/>
      <sheetData sheetId="2539"/>
      <sheetData sheetId="2540"/>
      <sheetData sheetId="2541"/>
      <sheetData sheetId="2542"/>
      <sheetData sheetId="2543"/>
      <sheetData sheetId="2544"/>
      <sheetData sheetId="2545" refreshError="1"/>
      <sheetData sheetId="2546" refreshError="1"/>
      <sheetData sheetId="2547" refreshError="1"/>
      <sheetData sheetId="2548" refreshError="1"/>
      <sheetData sheetId="2549" refreshError="1"/>
      <sheetData sheetId="2550" refreshError="1"/>
      <sheetData sheetId="2551"/>
      <sheetData sheetId="2552"/>
      <sheetData sheetId="2553"/>
      <sheetData sheetId="2554"/>
      <sheetData sheetId="2555" refreshError="1"/>
      <sheetData sheetId="2556" refreshError="1"/>
      <sheetData sheetId="2557"/>
      <sheetData sheetId="2558"/>
      <sheetData sheetId="2559"/>
      <sheetData sheetId="2560"/>
      <sheetData sheetId="2561"/>
      <sheetData sheetId="2562"/>
      <sheetData sheetId="2563"/>
      <sheetData sheetId="2564"/>
      <sheetData sheetId="2565"/>
      <sheetData sheetId="2566"/>
      <sheetData sheetId="2567"/>
      <sheetData sheetId="2568"/>
      <sheetData sheetId="2569"/>
      <sheetData sheetId="2570"/>
      <sheetData sheetId="2571"/>
      <sheetData sheetId="2572"/>
      <sheetData sheetId="2573"/>
      <sheetData sheetId="2574"/>
      <sheetData sheetId="2575"/>
      <sheetData sheetId="2576"/>
      <sheetData sheetId="2577"/>
      <sheetData sheetId="2578"/>
      <sheetData sheetId="2579"/>
      <sheetData sheetId="2580"/>
      <sheetData sheetId="2581"/>
      <sheetData sheetId="2582"/>
      <sheetData sheetId="2583"/>
      <sheetData sheetId="2584" refreshError="1"/>
      <sheetData sheetId="2585" refreshError="1"/>
      <sheetData sheetId="2586" refreshError="1"/>
      <sheetData sheetId="2587" refreshError="1"/>
      <sheetData sheetId="2588"/>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sheetData sheetId="2601" refreshError="1"/>
      <sheetData sheetId="2602" refreshError="1"/>
      <sheetData sheetId="2603" refreshError="1"/>
      <sheetData sheetId="2604"/>
      <sheetData sheetId="2605"/>
      <sheetData sheetId="2606"/>
      <sheetData sheetId="2607"/>
      <sheetData sheetId="2608"/>
      <sheetData sheetId="2609"/>
      <sheetData sheetId="2610"/>
      <sheetData sheetId="2611"/>
      <sheetData sheetId="2612"/>
      <sheetData sheetId="2613"/>
      <sheetData sheetId="2614"/>
      <sheetData sheetId="2615"/>
      <sheetData sheetId="2616"/>
      <sheetData sheetId="2617"/>
      <sheetData sheetId="2618"/>
      <sheetData sheetId="2619"/>
      <sheetData sheetId="2620"/>
      <sheetData sheetId="2621"/>
      <sheetData sheetId="2622"/>
      <sheetData sheetId="2623"/>
      <sheetData sheetId="2624"/>
      <sheetData sheetId="2625"/>
      <sheetData sheetId="2626"/>
      <sheetData sheetId="2627"/>
      <sheetData sheetId="2628" refreshError="1"/>
      <sheetData sheetId="2629" refreshError="1"/>
      <sheetData sheetId="2630" refreshError="1"/>
      <sheetData sheetId="2631"/>
      <sheetData sheetId="2632"/>
      <sheetData sheetId="2633"/>
      <sheetData sheetId="2634"/>
      <sheetData sheetId="2635"/>
      <sheetData sheetId="2636"/>
      <sheetData sheetId="2637"/>
      <sheetData sheetId="2638" refreshError="1"/>
      <sheetData sheetId="2639"/>
      <sheetData sheetId="2640"/>
      <sheetData sheetId="2641"/>
      <sheetData sheetId="2642"/>
      <sheetData sheetId="2643"/>
      <sheetData sheetId="2644" refreshError="1"/>
      <sheetData sheetId="2645"/>
      <sheetData sheetId="2646"/>
      <sheetData sheetId="2647"/>
      <sheetData sheetId="2648"/>
      <sheetData sheetId="2649"/>
      <sheetData sheetId="2650" refreshError="1"/>
      <sheetData sheetId="2651" refreshError="1"/>
      <sheetData sheetId="2652" refreshError="1"/>
      <sheetData sheetId="2653" refreshError="1"/>
      <sheetData sheetId="2654" refreshError="1"/>
      <sheetData sheetId="2655" refreshError="1"/>
      <sheetData sheetId="2656"/>
      <sheetData sheetId="2657"/>
      <sheetData sheetId="2658"/>
      <sheetData sheetId="2659"/>
      <sheetData sheetId="2660"/>
      <sheetData sheetId="2661"/>
      <sheetData sheetId="2662"/>
      <sheetData sheetId="2663"/>
      <sheetData sheetId="2664"/>
      <sheetData sheetId="2665"/>
      <sheetData sheetId="2666"/>
      <sheetData sheetId="2667"/>
      <sheetData sheetId="2668"/>
      <sheetData sheetId="2669"/>
      <sheetData sheetId="2670"/>
      <sheetData sheetId="2671"/>
      <sheetData sheetId="2672"/>
      <sheetData sheetId="2673"/>
      <sheetData sheetId="2674"/>
      <sheetData sheetId="2675"/>
      <sheetData sheetId="2676"/>
      <sheetData sheetId="2677" refreshError="1"/>
      <sheetData sheetId="2678" refreshError="1"/>
      <sheetData sheetId="2679" refreshError="1"/>
      <sheetData sheetId="2680" refreshError="1"/>
      <sheetData sheetId="2681" refreshError="1"/>
      <sheetData sheetId="2682" refreshError="1"/>
      <sheetData sheetId="2683" refreshError="1"/>
      <sheetData sheetId="2684" refreshError="1"/>
      <sheetData sheetId="2685" refreshError="1"/>
      <sheetData sheetId="2686" refreshError="1"/>
      <sheetData sheetId="2687" refreshError="1"/>
      <sheetData sheetId="2688" refreshError="1"/>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refreshError="1"/>
      <sheetData sheetId="2705" refreshError="1"/>
      <sheetData sheetId="2706" refreshError="1"/>
      <sheetData sheetId="2707" refreshError="1"/>
      <sheetData sheetId="2708" refreshError="1"/>
      <sheetData sheetId="2709" refreshError="1"/>
      <sheetData sheetId="2710" refreshError="1"/>
      <sheetData sheetId="2711" refreshError="1"/>
      <sheetData sheetId="2712" refreshError="1"/>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refreshError="1"/>
      <sheetData sheetId="2734" refreshError="1"/>
      <sheetData sheetId="2735" refreshError="1"/>
      <sheetData sheetId="2736" refreshError="1"/>
      <sheetData sheetId="2737" refreshError="1"/>
      <sheetData sheetId="2738" refreshError="1"/>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refreshError="1"/>
      <sheetData sheetId="2752"/>
      <sheetData sheetId="2753" refreshError="1"/>
      <sheetData sheetId="2754" refreshError="1"/>
      <sheetData sheetId="2755" refreshError="1"/>
      <sheetData sheetId="2756" refreshError="1"/>
      <sheetData sheetId="2757" refreshError="1"/>
      <sheetData sheetId="2758" refreshError="1"/>
      <sheetData sheetId="2759" refreshError="1"/>
      <sheetData sheetId="2760" refreshError="1"/>
      <sheetData sheetId="2761" refreshError="1"/>
      <sheetData sheetId="2762" refreshError="1"/>
      <sheetData sheetId="2763"/>
      <sheetData sheetId="2764" refreshError="1"/>
      <sheetData sheetId="2765" refreshError="1"/>
      <sheetData sheetId="2766" refreshError="1"/>
      <sheetData sheetId="2767" refreshError="1"/>
      <sheetData sheetId="2768" refreshError="1"/>
      <sheetData sheetId="2769"/>
      <sheetData sheetId="2770" refreshError="1"/>
      <sheetData sheetId="2771" refreshError="1"/>
      <sheetData sheetId="2772" refreshError="1"/>
      <sheetData sheetId="2773" refreshError="1"/>
      <sheetData sheetId="2774" refreshError="1"/>
      <sheetData sheetId="2775" refreshError="1"/>
      <sheetData sheetId="2776" refreshError="1"/>
      <sheetData sheetId="2777" refreshError="1"/>
      <sheetData sheetId="2778" refreshError="1"/>
      <sheetData sheetId="2779" refreshError="1"/>
      <sheetData sheetId="2780" refreshError="1"/>
      <sheetData sheetId="2781" refreshError="1"/>
      <sheetData sheetId="2782" refreshError="1"/>
      <sheetData sheetId="2783" refreshError="1"/>
      <sheetData sheetId="2784" refreshError="1"/>
      <sheetData sheetId="2785" refreshError="1"/>
      <sheetData sheetId="2786" refreshError="1"/>
      <sheetData sheetId="2787" refreshError="1"/>
      <sheetData sheetId="2788" refreshError="1"/>
      <sheetData sheetId="2789" refreshError="1"/>
      <sheetData sheetId="2790" refreshError="1"/>
      <sheetData sheetId="2791" refreshError="1"/>
      <sheetData sheetId="2792" refreshError="1"/>
      <sheetData sheetId="2793" refreshError="1"/>
      <sheetData sheetId="2794" refreshError="1"/>
      <sheetData sheetId="2795" refreshError="1"/>
      <sheetData sheetId="2796" refreshError="1"/>
      <sheetData sheetId="2797" refreshError="1"/>
      <sheetData sheetId="2798" refreshError="1"/>
      <sheetData sheetId="2799" refreshError="1"/>
      <sheetData sheetId="2800" refreshError="1"/>
      <sheetData sheetId="2801"/>
      <sheetData sheetId="2802"/>
      <sheetData sheetId="2803"/>
      <sheetData sheetId="2804"/>
      <sheetData sheetId="2805"/>
      <sheetData sheetId="2806"/>
      <sheetData sheetId="2807"/>
      <sheetData sheetId="2808"/>
      <sheetData sheetId="2809"/>
      <sheetData sheetId="2810"/>
      <sheetData sheetId="2811"/>
      <sheetData sheetId="2812"/>
      <sheetData sheetId="2813"/>
      <sheetData sheetId="2814"/>
      <sheetData sheetId="2815"/>
      <sheetData sheetId="2816"/>
      <sheetData sheetId="2817"/>
      <sheetData sheetId="2818"/>
      <sheetData sheetId="2819"/>
      <sheetData sheetId="2820"/>
      <sheetData sheetId="2821"/>
      <sheetData sheetId="2822" refreshError="1"/>
      <sheetData sheetId="2823"/>
      <sheetData sheetId="2824"/>
      <sheetData sheetId="2825"/>
      <sheetData sheetId="2826" refreshError="1"/>
      <sheetData sheetId="2827" refreshError="1"/>
      <sheetData sheetId="2828"/>
      <sheetData sheetId="2829"/>
      <sheetData sheetId="2830"/>
      <sheetData sheetId="2831"/>
      <sheetData sheetId="2832"/>
      <sheetData sheetId="2833"/>
      <sheetData sheetId="2834"/>
      <sheetData sheetId="2835" refreshError="1"/>
      <sheetData sheetId="2836" refreshError="1"/>
      <sheetData sheetId="2837" refreshError="1"/>
      <sheetData sheetId="2838" refreshError="1"/>
      <sheetData sheetId="2839" refreshError="1"/>
      <sheetData sheetId="2840" refreshError="1"/>
      <sheetData sheetId="2841" refreshError="1"/>
      <sheetData sheetId="2842" refreshError="1"/>
      <sheetData sheetId="2843" refreshError="1"/>
      <sheetData sheetId="2844" refreshError="1"/>
      <sheetData sheetId="2845" refreshError="1"/>
      <sheetData sheetId="2846" refreshError="1"/>
      <sheetData sheetId="2847" refreshError="1"/>
      <sheetData sheetId="2848" refreshError="1"/>
      <sheetData sheetId="2849"/>
      <sheetData sheetId="2850" refreshError="1"/>
      <sheetData sheetId="2851" refreshError="1"/>
      <sheetData sheetId="2852" refreshError="1"/>
      <sheetData sheetId="2853" refreshError="1"/>
      <sheetData sheetId="2854"/>
      <sheetData sheetId="2855" refreshError="1"/>
      <sheetData sheetId="2856"/>
      <sheetData sheetId="2857"/>
      <sheetData sheetId="2858"/>
      <sheetData sheetId="2859"/>
      <sheetData sheetId="2860"/>
      <sheetData sheetId="2861"/>
      <sheetData sheetId="2862" refreshError="1"/>
      <sheetData sheetId="2863" refreshError="1"/>
      <sheetData sheetId="2864" refreshError="1"/>
      <sheetData sheetId="2865"/>
      <sheetData sheetId="2866" refreshError="1"/>
      <sheetData sheetId="2867" refreshError="1"/>
      <sheetData sheetId="2868" refreshError="1"/>
      <sheetData sheetId="2869" refreshError="1"/>
      <sheetData sheetId="2870" refreshError="1"/>
      <sheetData sheetId="2871" refreshError="1"/>
      <sheetData sheetId="2872" refreshError="1"/>
      <sheetData sheetId="2873" refreshError="1"/>
      <sheetData sheetId="2874" refreshError="1"/>
      <sheetData sheetId="2875"/>
      <sheetData sheetId="2876"/>
      <sheetData sheetId="2877"/>
      <sheetData sheetId="2878" refreshError="1"/>
      <sheetData sheetId="2879" refreshError="1"/>
      <sheetData sheetId="2880" refreshError="1"/>
      <sheetData sheetId="2881" refreshError="1"/>
      <sheetData sheetId="2882" refreshError="1"/>
      <sheetData sheetId="2883" refreshError="1"/>
      <sheetData sheetId="2884" refreshError="1"/>
      <sheetData sheetId="2885" refreshError="1"/>
      <sheetData sheetId="2886" refreshError="1"/>
      <sheetData sheetId="2887"/>
      <sheetData sheetId="2888"/>
      <sheetData sheetId="2889" refreshError="1"/>
      <sheetData sheetId="2890" refreshError="1"/>
      <sheetData sheetId="2891" refreshError="1"/>
      <sheetData sheetId="2892" refreshError="1"/>
      <sheetData sheetId="2893"/>
      <sheetData sheetId="2894" refreshError="1"/>
      <sheetData sheetId="2895" refreshError="1"/>
      <sheetData sheetId="2896" refreshError="1"/>
      <sheetData sheetId="2897" refreshError="1"/>
      <sheetData sheetId="2898" refreshError="1"/>
      <sheetData sheetId="2899" refreshError="1"/>
      <sheetData sheetId="2900" refreshError="1"/>
      <sheetData sheetId="2901" refreshError="1"/>
      <sheetData sheetId="2902" refreshError="1"/>
      <sheetData sheetId="2903" refreshError="1"/>
      <sheetData sheetId="2904" refreshError="1"/>
      <sheetData sheetId="2905" refreshError="1"/>
      <sheetData sheetId="2906" refreshError="1"/>
      <sheetData sheetId="2907" refreshError="1"/>
      <sheetData sheetId="2908" refreshError="1"/>
      <sheetData sheetId="2909"/>
      <sheetData sheetId="2910" refreshError="1"/>
      <sheetData sheetId="2911" refreshError="1"/>
      <sheetData sheetId="2912" refreshError="1"/>
      <sheetData sheetId="2913" refreshError="1"/>
      <sheetData sheetId="2914" refreshError="1"/>
      <sheetData sheetId="2915" refreshError="1"/>
      <sheetData sheetId="2916" refreshError="1"/>
      <sheetData sheetId="2917" refreshError="1"/>
      <sheetData sheetId="2918" refreshError="1"/>
      <sheetData sheetId="2919" refreshError="1"/>
      <sheetData sheetId="2920" refreshError="1"/>
      <sheetData sheetId="2921" refreshError="1"/>
      <sheetData sheetId="2922" refreshError="1"/>
      <sheetData sheetId="2923" refreshError="1"/>
      <sheetData sheetId="2924" refreshError="1"/>
      <sheetData sheetId="2925" refreshError="1"/>
      <sheetData sheetId="2926" refreshError="1"/>
      <sheetData sheetId="2927" refreshError="1"/>
      <sheetData sheetId="2928" refreshError="1"/>
      <sheetData sheetId="2929" refreshError="1"/>
      <sheetData sheetId="2930" refreshError="1"/>
      <sheetData sheetId="2931" refreshError="1"/>
      <sheetData sheetId="2932" refreshError="1"/>
      <sheetData sheetId="2933" refreshError="1"/>
      <sheetData sheetId="2934" refreshError="1"/>
      <sheetData sheetId="2935"/>
      <sheetData sheetId="2936"/>
      <sheetData sheetId="2937"/>
      <sheetData sheetId="2938"/>
      <sheetData sheetId="2939"/>
      <sheetData sheetId="2940"/>
      <sheetData sheetId="2941"/>
      <sheetData sheetId="2942"/>
      <sheetData sheetId="2943"/>
      <sheetData sheetId="2944"/>
      <sheetData sheetId="2945" refreshError="1"/>
      <sheetData sheetId="2946" refreshError="1"/>
      <sheetData sheetId="2947" refreshError="1"/>
      <sheetData sheetId="2948" refreshError="1"/>
      <sheetData sheetId="2949" refreshError="1"/>
      <sheetData sheetId="2950" refreshError="1"/>
      <sheetData sheetId="2951" refreshError="1"/>
      <sheetData sheetId="2952" refreshError="1"/>
      <sheetData sheetId="2953" refreshError="1"/>
      <sheetData sheetId="2954" refreshError="1"/>
      <sheetData sheetId="2955" refreshError="1"/>
      <sheetData sheetId="2956" refreshError="1"/>
      <sheetData sheetId="2957" refreshError="1"/>
      <sheetData sheetId="2958" refreshError="1"/>
      <sheetData sheetId="2959" refreshError="1"/>
      <sheetData sheetId="2960" refreshError="1"/>
      <sheetData sheetId="2961" refreshError="1"/>
      <sheetData sheetId="2962" refreshError="1"/>
      <sheetData sheetId="2963" refreshError="1"/>
      <sheetData sheetId="2964" refreshError="1"/>
      <sheetData sheetId="2965" refreshError="1"/>
      <sheetData sheetId="2966" refreshError="1"/>
      <sheetData sheetId="2967" refreshError="1"/>
      <sheetData sheetId="2968"/>
      <sheetData sheetId="2969"/>
      <sheetData sheetId="2970"/>
      <sheetData sheetId="2971" refreshError="1"/>
      <sheetData sheetId="2972" refreshError="1"/>
      <sheetData sheetId="2973" refreshError="1"/>
      <sheetData sheetId="2974" refreshError="1"/>
      <sheetData sheetId="2975" refreshError="1"/>
      <sheetData sheetId="2976" refreshError="1"/>
      <sheetData sheetId="2977" refreshError="1"/>
      <sheetData sheetId="2978" refreshError="1"/>
      <sheetData sheetId="2979" refreshError="1"/>
      <sheetData sheetId="2980" refreshError="1"/>
      <sheetData sheetId="2981" refreshError="1"/>
      <sheetData sheetId="2982" refreshError="1"/>
      <sheetData sheetId="2983" refreshError="1"/>
      <sheetData sheetId="2984" refreshError="1"/>
      <sheetData sheetId="2985" refreshError="1"/>
      <sheetData sheetId="2986" refreshError="1"/>
      <sheetData sheetId="2987" refreshError="1"/>
      <sheetData sheetId="2988" refreshError="1"/>
      <sheetData sheetId="2989" refreshError="1"/>
      <sheetData sheetId="2990" refreshError="1"/>
      <sheetData sheetId="2991" refreshError="1"/>
      <sheetData sheetId="2992" refreshError="1"/>
      <sheetData sheetId="2993" refreshError="1"/>
      <sheetData sheetId="2994" refreshError="1"/>
      <sheetData sheetId="2995" refreshError="1"/>
      <sheetData sheetId="2996" refreshError="1"/>
      <sheetData sheetId="2997" refreshError="1"/>
      <sheetData sheetId="2998" refreshError="1"/>
      <sheetData sheetId="2999" refreshError="1"/>
      <sheetData sheetId="3000" refreshError="1"/>
      <sheetData sheetId="3001" refreshError="1"/>
      <sheetData sheetId="3002" refreshError="1"/>
      <sheetData sheetId="3003" refreshError="1"/>
      <sheetData sheetId="3004" refreshError="1"/>
      <sheetData sheetId="3005" refreshError="1"/>
      <sheetData sheetId="3006" refreshError="1"/>
      <sheetData sheetId="3007" refreshError="1"/>
      <sheetData sheetId="3008" refreshError="1"/>
      <sheetData sheetId="3009" refreshError="1"/>
      <sheetData sheetId="3010" refreshError="1"/>
      <sheetData sheetId="3011" refreshError="1"/>
      <sheetData sheetId="3012" refreshError="1"/>
      <sheetData sheetId="3013" refreshError="1"/>
      <sheetData sheetId="3014" refreshError="1"/>
      <sheetData sheetId="3015" refreshError="1"/>
      <sheetData sheetId="3016" refreshError="1"/>
      <sheetData sheetId="3017" refreshError="1"/>
      <sheetData sheetId="3018" refreshError="1"/>
      <sheetData sheetId="3019" refreshError="1"/>
      <sheetData sheetId="3020" refreshError="1"/>
      <sheetData sheetId="3021" refreshError="1"/>
      <sheetData sheetId="3022" refreshError="1"/>
      <sheetData sheetId="3023" refreshError="1"/>
      <sheetData sheetId="3024" refreshError="1"/>
      <sheetData sheetId="3025" refreshError="1"/>
      <sheetData sheetId="3026" refreshError="1"/>
      <sheetData sheetId="3027" refreshError="1"/>
      <sheetData sheetId="3028" refreshError="1"/>
      <sheetData sheetId="3029" refreshError="1"/>
      <sheetData sheetId="3030" refreshError="1"/>
      <sheetData sheetId="3031" refreshError="1"/>
      <sheetData sheetId="3032" refreshError="1"/>
      <sheetData sheetId="3033" refreshError="1"/>
      <sheetData sheetId="3034" refreshError="1"/>
      <sheetData sheetId="3035" refreshError="1"/>
      <sheetData sheetId="3036" refreshError="1"/>
      <sheetData sheetId="3037" refreshError="1"/>
      <sheetData sheetId="3038" refreshError="1"/>
      <sheetData sheetId="3039" refreshError="1"/>
      <sheetData sheetId="3040" refreshError="1"/>
      <sheetData sheetId="3041" refreshError="1"/>
      <sheetData sheetId="3042" refreshError="1"/>
      <sheetData sheetId="3043" refreshError="1"/>
      <sheetData sheetId="3044" refreshError="1"/>
      <sheetData sheetId="3045" refreshError="1"/>
      <sheetData sheetId="3046" refreshError="1"/>
      <sheetData sheetId="3047" refreshError="1"/>
      <sheetData sheetId="3048" refreshError="1"/>
      <sheetData sheetId="3049" refreshError="1"/>
      <sheetData sheetId="3050" refreshError="1"/>
      <sheetData sheetId="3051"/>
      <sheetData sheetId="3052" refreshError="1"/>
      <sheetData sheetId="3053" refreshError="1"/>
      <sheetData sheetId="3054" refreshError="1"/>
      <sheetData sheetId="3055" refreshError="1"/>
      <sheetData sheetId="3056" refreshError="1"/>
      <sheetData sheetId="3057" refreshError="1"/>
      <sheetData sheetId="3058" refreshError="1"/>
      <sheetData sheetId="3059" refreshError="1"/>
      <sheetData sheetId="3060" refreshError="1"/>
      <sheetData sheetId="3061" refreshError="1"/>
      <sheetData sheetId="3062" refreshError="1"/>
      <sheetData sheetId="3063" refreshError="1"/>
      <sheetData sheetId="3064" refreshError="1"/>
      <sheetData sheetId="3065" refreshError="1"/>
      <sheetData sheetId="3066" refreshError="1"/>
      <sheetData sheetId="3067" refreshError="1"/>
      <sheetData sheetId="3068"/>
      <sheetData sheetId="3069" refreshError="1"/>
      <sheetData sheetId="3070" refreshError="1"/>
      <sheetData sheetId="3071" refreshError="1"/>
      <sheetData sheetId="3072" refreshError="1"/>
      <sheetData sheetId="3073" refreshError="1"/>
      <sheetData sheetId="3074" refreshError="1"/>
      <sheetData sheetId="3075" refreshError="1"/>
      <sheetData sheetId="3076" refreshError="1"/>
      <sheetData sheetId="3077" refreshError="1"/>
      <sheetData sheetId="3078" refreshError="1"/>
      <sheetData sheetId="3079" refreshError="1"/>
      <sheetData sheetId="3080" refreshError="1"/>
      <sheetData sheetId="3081" refreshError="1"/>
      <sheetData sheetId="3082" refreshError="1"/>
      <sheetData sheetId="3083" refreshError="1"/>
      <sheetData sheetId="3084" refreshError="1"/>
      <sheetData sheetId="3085" refreshError="1"/>
      <sheetData sheetId="3086" refreshError="1"/>
      <sheetData sheetId="3087" refreshError="1"/>
      <sheetData sheetId="3088"/>
      <sheetData sheetId="3089" refreshError="1"/>
      <sheetData sheetId="3090" refreshError="1"/>
      <sheetData sheetId="3091" refreshError="1"/>
      <sheetData sheetId="3092" refreshError="1"/>
      <sheetData sheetId="3093"/>
      <sheetData sheetId="3094"/>
      <sheetData sheetId="3095"/>
      <sheetData sheetId="3096"/>
      <sheetData sheetId="3097"/>
      <sheetData sheetId="3098" refreshError="1"/>
      <sheetData sheetId="3099" refreshError="1"/>
      <sheetData sheetId="3100" refreshError="1"/>
      <sheetData sheetId="3101"/>
      <sheetData sheetId="3102"/>
      <sheetData sheetId="3103"/>
      <sheetData sheetId="3104"/>
      <sheetData sheetId="3105" refreshError="1"/>
      <sheetData sheetId="3106"/>
      <sheetData sheetId="3107" refreshError="1"/>
      <sheetData sheetId="3108" refreshError="1"/>
      <sheetData sheetId="3109" refreshError="1"/>
      <sheetData sheetId="3110"/>
      <sheetData sheetId="3111"/>
      <sheetData sheetId="3112"/>
      <sheetData sheetId="3113" refreshError="1"/>
      <sheetData sheetId="3114" refreshError="1"/>
      <sheetData sheetId="3115" refreshError="1"/>
      <sheetData sheetId="3116" refreshError="1"/>
      <sheetData sheetId="3117" refreshError="1"/>
      <sheetData sheetId="3118" refreshError="1"/>
      <sheetData sheetId="3119" refreshError="1"/>
      <sheetData sheetId="3120" refreshError="1"/>
      <sheetData sheetId="3121" refreshError="1"/>
      <sheetData sheetId="3122" refreshError="1"/>
      <sheetData sheetId="3123" refreshError="1"/>
      <sheetData sheetId="3124" refreshError="1"/>
      <sheetData sheetId="3125" refreshError="1"/>
      <sheetData sheetId="3126" refreshError="1"/>
      <sheetData sheetId="3127" refreshError="1"/>
      <sheetData sheetId="3128" refreshError="1"/>
      <sheetData sheetId="3129" refreshError="1"/>
      <sheetData sheetId="3130" refreshError="1"/>
      <sheetData sheetId="3131" refreshError="1"/>
      <sheetData sheetId="3132" refreshError="1"/>
      <sheetData sheetId="3133" refreshError="1"/>
      <sheetData sheetId="3134" refreshError="1"/>
      <sheetData sheetId="3135" refreshError="1"/>
      <sheetData sheetId="3136" refreshError="1"/>
      <sheetData sheetId="3137" refreshError="1"/>
      <sheetData sheetId="3138" refreshError="1"/>
      <sheetData sheetId="3139" refreshError="1"/>
      <sheetData sheetId="3140" refreshError="1"/>
      <sheetData sheetId="3141" refreshError="1"/>
      <sheetData sheetId="3142" refreshError="1"/>
      <sheetData sheetId="3143" refreshError="1"/>
      <sheetData sheetId="3144" refreshError="1"/>
      <sheetData sheetId="3145" refreshError="1"/>
      <sheetData sheetId="3146" refreshError="1"/>
      <sheetData sheetId="3147"/>
      <sheetData sheetId="3148"/>
      <sheetData sheetId="3149"/>
      <sheetData sheetId="3150"/>
      <sheetData sheetId="3151"/>
      <sheetData sheetId="3152"/>
      <sheetData sheetId="3153"/>
      <sheetData sheetId="3154"/>
      <sheetData sheetId="3155"/>
      <sheetData sheetId="3156" refreshError="1"/>
      <sheetData sheetId="3157" refreshError="1"/>
      <sheetData sheetId="3158" refreshError="1"/>
      <sheetData sheetId="3159" refreshError="1"/>
      <sheetData sheetId="3160" refreshError="1"/>
      <sheetData sheetId="3161" refreshError="1"/>
      <sheetData sheetId="3162" refreshError="1"/>
      <sheetData sheetId="3163" refreshError="1"/>
      <sheetData sheetId="3164"/>
      <sheetData sheetId="3165"/>
      <sheetData sheetId="3166"/>
      <sheetData sheetId="3167"/>
      <sheetData sheetId="3168" refreshError="1"/>
      <sheetData sheetId="3169"/>
      <sheetData sheetId="3170" refreshError="1"/>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refreshError="1"/>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sheetData sheetId="3231" refreshError="1"/>
      <sheetData sheetId="3232" refreshError="1"/>
      <sheetData sheetId="3233" refreshError="1"/>
      <sheetData sheetId="3234" refreshError="1"/>
      <sheetData sheetId="3235" refreshError="1"/>
      <sheetData sheetId="3236"/>
      <sheetData sheetId="3237"/>
      <sheetData sheetId="3238"/>
      <sheetData sheetId="3239"/>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efreshError="1"/>
      <sheetData sheetId="3251" refreshError="1"/>
      <sheetData sheetId="3252" refreshError="1"/>
      <sheetData sheetId="3253" refreshError="1"/>
      <sheetData sheetId="3254"/>
      <sheetData sheetId="3255"/>
      <sheetData sheetId="3256"/>
      <sheetData sheetId="3257"/>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sheetData sheetId="3271"/>
      <sheetData sheetId="3272"/>
      <sheetData sheetId="3273"/>
      <sheetData sheetId="3274"/>
      <sheetData sheetId="3275" refreshError="1"/>
      <sheetData sheetId="3276"/>
      <sheetData sheetId="3277"/>
      <sheetData sheetId="3278"/>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efreshError="1"/>
      <sheetData sheetId="3312" refreshError="1"/>
      <sheetData sheetId="3313" refreshError="1"/>
      <sheetData sheetId="3314" refreshError="1"/>
      <sheetData sheetId="3315"/>
      <sheetData sheetId="3316" refreshError="1"/>
      <sheetData sheetId="3317" refreshError="1"/>
      <sheetData sheetId="3318" refreshError="1"/>
      <sheetData sheetId="3319" refreshError="1"/>
      <sheetData sheetId="3320" refreshError="1"/>
      <sheetData sheetId="3321"/>
      <sheetData sheetId="3322" refreshError="1"/>
      <sheetData sheetId="3323" refreshError="1"/>
      <sheetData sheetId="3324" refreshError="1"/>
      <sheetData sheetId="3325" refreshError="1"/>
      <sheetData sheetId="3326" refreshError="1"/>
      <sheetData sheetId="3327" refreshError="1"/>
      <sheetData sheetId="3328"/>
      <sheetData sheetId="3329" refreshError="1"/>
      <sheetData sheetId="3330" refreshError="1"/>
      <sheetData sheetId="3331" refreshError="1"/>
      <sheetData sheetId="3332" refreshError="1"/>
      <sheetData sheetId="3333" refreshError="1"/>
      <sheetData sheetId="3334" refreshError="1"/>
      <sheetData sheetId="3335" refreshError="1"/>
      <sheetData sheetId="3336" refreshError="1"/>
      <sheetData sheetId="3337" refreshError="1"/>
      <sheetData sheetId="3338" refreshError="1"/>
      <sheetData sheetId="3339"/>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efreshError="1"/>
      <sheetData sheetId="3371" refreshError="1"/>
      <sheetData sheetId="3372" refreshError="1"/>
      <sheetData sheetId="3373" refreshError="1"/>
      <sheetData sheetId="3374" refreshError="1"/>
      <sheetData sheetId="3375" refreshError="1"/>
      <sheetData sheetId="3376" refreshError="1"/>
      <sheetData sheetId="3377" refreshError="1"/>
      <sheetData sheetId="3378" refreshError="1"/>
      <sheetData sheetId="3379" refreshError="1"/>
      <sheetData sheetId="3380" refreshError="1"/>
      <sheetData sheetId="3381" refreshError="1"/>
      <sheetData sheetId="3382" refreshError="1"/>
      <sheetData sheetId="3383" refreshError="1"/>
      <sheetData sheetId="3384" refreshError="1"/>
      <sheetData sheetId="3385" refreshError="1"/>
      <sheetData sheetId="3386" refreshError="1"/>
      <sheetData sheetId="3387" refreshError="1"/>
      <sheetData sheetId="3388" refreshError="1"/>
      <sheetData sheetId="3389" refreshError="1"/>
      <sheetData sheetId="3390" refreshError="1"/>
      <sheetData sheetId="3391" refreshError="1"/>
      <sheetData sheetId="3392" refreshError="1"/>
      <sheetData sheetId="3393" refreshError="1"/>
      <sheetData sheetId="3394" refreshError="1"/>
      <sheetData sheetId="3395" refreshError="1"/>
      <sheetData sheetId="3396" refreshError="1"/>
      <sheetData sheetId="3397" refreshError="1"/>
      <sheetData sheetId="3398" refreshError="1"/>
      <sheetData sheetId="3399" refreshError="1"/>
      <sheetData sheetId="3400" refreshError="1"/>
      <sheetData sheetId="3401"/>
      <sheetData sheetId="3402" refreshError="1"/>
      <sheetData sheetId="3403" refreshError="1"/>
      <sheetData sheetId="3404"/>
      <sheetData sheetId="3405"/>
      <sheetData sheetId="3406"/>
      <sheetData sheetId="3407"/>
      <sheetData sheetId="3408" refreshError="1"/>
      <sheetData sheetId="3409" refreshError="1"/>
      <sheetData sheetId="3410" refreshError="1"/>
      <sheetData sheetId="3411" refreshError="1"/>
      <sheetData sheetId="3412" refreshError="1"/>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efreshError="1"/>
      <sheetData sheetId="3427" refreshError="1"/>
      <sheetData sheetId="3428" refreshError="1"/>
      <sheetData sheetId="3429" refreshError="1"/>
      <sheetData sheetId="3430" refreshError="1"/>
      <sheetData sheetId="3431" refreshError="1"/>
      <sheetData sheetId="3432"/>
      <sheetData sheetId="3433"/>
      <sheetData sheetId="3434"/>
      <sheetData sheetId="3435"/>
      <sheetData sheetId="3436"/>
      <sheetData sheetId="3437"/>
      <sheetData sheetId="3438"/>
      <sheetData sheetId="3439"/>
      <sheetData sheetId="3440"/>
      <sheetData sheetId="3441"/>
      <sheetData sheetId="3442"/>
      <sheetData sheetId="3443"/>
      <sheetData sheetId="3444"/>
      <sheetData sheetId="3445"/>
      <sheetData sheetId="3446"/>
      <sheetData sheetId="3447"/>
      <sheetData sheetId="3448"/>
      <sheetData sheetId="3449"/>
      <sheetData sheetId="3450"/>
      <sheetData sheetId="3451"/>
      <sheetData sheetId="3452"/>
      <sheetData sheetId="3453" refreshError="1"/>
      <sheetData sheetId="3454" refreshError="1"/>
      <sheetData sheetId="3455" refreshError="1"/>
      <sheetData sheetId="3456" refreshError="1"/>
      <sheetData sheetId="3457" refreshError="1"/>
      <sheetData sheetId="3458" refreshError="1"/>
      <sheetData sheetId="3459" refreshError="1"/>
      <sheetData sheetId="3460" refreshError="1"/>
      <sheetData sheetId="3461" refreshError="1"/>
      <sheetData sheetId="3462" refreshError="1"/>
      <sheetData sheetId="3463" refreshError="1"/>
      <sheetData sheetId="3464" refreshError="1"/>
      <sheetData sheetId="3465" refreshError="1"/>
      <sheetData sheetId="3466" refreshError="1"/>
      <sheetData sheetId="3467"/>
      <sheetData sheetId="3468" refreshError="1"/>
      <sheetData sheetId="3469" refreshError="1"/>
      <sheetData sheetId="3470" refreshError="1"/>
      <sheetData sheetId="3471" refreshError="1"/>
      <sheetData sheetId="3472" refreshError="1"/>
      <sheetData sheetId="3473" refreshError="1"/>
      <sheetData sheetId="3474" refreshError="1"/>
      <sheetData sheetId="3475" refreshError="1"/>
      <sheetData sheetId="3476" refreshError="1"/>
      <sheetData sheetId="3477" refreshError="1"/>
      <sheetData sheetId="3478" refreshError="1"/>
      <sheetData sheetId="3479" refreshError="1"/>
      <sheetData sheetId="3480"/>
      <sheetData sheetId="3481"/>
      <sheetData sheetId="3482" refreshError="1"/>
      <sheetData sheetId="3483" refreshError="1"/>
      <sheetData sheetId="3484" refreshError="1"/>
      <sheetData sheetId="3485" refreshError="1"/>
      <sheetData sheetId="3486" refreshError="1"/>
      <sheetData sheetId="3487" refreshError="1"/>
      <sheetData sheetId="3488" refreshError="1"/>
      <sheetData sheetId="3489" refreshError="1"/>
      <sheetData sheetId="3490" refreshError="1"/>
      <sheetData sheetId="3491" refreshError="1"/>
      <sheetData sheetId="3492" refreshError="1"/>
      <sheetData sheetId="3493" refreshError="1"/>
      <sheetData sheetId="3494" refreshError="1"/>
      <sheetData sheetId="3495" refreshError="1"/>
      <sheetData sheetId="3496" refreshError="1"/>
      <sheetData sheetId="3497" refreshError="1"/>
      <sheetData sheetId="3498" refreshError="1"/>
      <sheetData sheetId="3499" refreshError="1"/>
      <sheetData sheetId="3500" refreshError="1"/>
      <sheetData sheetId="3501" refreshError="1"/>
      <sheetData sheetId="3502" refreshError="1"/>
      <sheetData sheetId="3503" refreshError="1"/>
      <sheetData sheetId="3504" refreshError="1"/>
      <sheetData sheetId="3505" refreshError="1"/>
      <sheetData sheetId="3506" refreshError="1"/>
      <sheetData sheetId="3507" refreshError="1"/>
      <sheetData sheetId="3508" refreshError="1"/>
      <sheetData sheetId="3509" refreshError="1"/>
      <sheetData sheetId="3510"/>
      <sheetData sheetId="3511"/>
      <sheetData sheetId="3512"/>
      <sheetData sheetId="3513" refreshError="1"/>
      <sheetData sheetId="3514" refreshError="1"/>
      <sheetData sheetId="3515" refreshError="1"/>
      <sheetData sheetId="3516" refreshError="1"/>
      <sheetData sheetId="3517" refreshError="1"/>
      <sheetData sheetId="3518" refreshError="1"/>
      <sheetData sheetId="3519" refreshError="1"/>
      <sheetData sheetId="3520" refreshError="1"/>
      <sheetData sheetId="3521" refreshError="1"/>
      <sheetData sheetId="3522" refreshError="1"/>
      <sheetData sheetId="3523" refreshError="1"/>
      <sheetData sheetId="3524" refreshError="1"/>
      <sheetData sheetId="3525" refreshError="1"/>
      <sheetData sheetId="3526" refreshError="1"/>
      <sheetData sheetId="3527" refreshError="1"/>
      <sheetData sheetId="3528" refreshError="1"/>
      <sheetData sheetId="3529" refreshError="1"/>
      <sheetData sheetId="3530" refreshError="1"/>
      <sheetData sheetId="3531" refreshError="1"/>
      <sheetData sheetId="3532" refreshError="1"/>
      <sheetData sheetId="3533" refreshError="1"/>
      <sheetData sheetId="3534" refreshError="1"/>
      <sheetData sheetId="3535" refreshError="1"/>
      <sheetData sheetId="3536" refreshError="1"/>
      <sheetData sheetId="3537" refreshError="1"/>
      <sheetData sheetId="3538" refreshError="1"/>
      <sheetData sheetId="3539" refreshError="1"/>
      <sheetData sheetId="3540" refreshError="1"/>
      <sheetData sheetId="3541"/>
      <sheetData sheetId="3542"/>
      <sheetData sheetId="3543" refreshError="1"/>
      <sheetData sheetId="3544" refreshError="1"/>
      <sheetData sheetId="3545" refreshError="1"/>
      <sheetData sheetId="3546" refreshError="1"/>
      <sheetData sheetId="3547" refreshError="1"/>
      <sheetData sheetId="3548" refreshError="1"/>
      <sheetData sheetId="3549" refreshError="1"/>
      <sheetData sheetId="3550"/>
      <sheetData sheetId="3551"/>
      <sheetData sheetId="3552" refreshError="1"/>
      <sheetData sheetId="3553" refreshError="1"/>
      <sheetData sheetId="3554" refreshError="1"/>
      <sheetData sheetId="3555" refreshError="1"/>
      <sheetData sheetId="3556" refreshError="1"/>
      <sheetData sheetId="3557"/>
      <sheetData sheetId="3558" refreshError="1"/>
      <sheetData sheetId="3559" refreshError="1"/>
      <sheetData sheetId="3560" refreshError="1"/>
      <sheetData sheetId="3561" refreshError="1"/>
      <sheetData sheetId="3562" refreshError="1"/>
      <sheetData sheetId="3563" refreshError="1"/>
      <sheetData sheetId="3564" refreshError="1"/>
      <sheetData sheetId="3565" refreshError="1"/>
      <sheetData sheetId="3566" refreshError="1"/>
      <sheetData sheetId="3567" refreshError="1"/>
      <sheetData sheetId="3568" refreshError="1"/>
      <sheetData sheetId="3569" refreshError="1"/>
      <sheetData sheetId="3570" refreshError="1"/>
      <sheetData sheetId="3571" refreshError="1"/>
      <sheetData sheetId="3572" refreshError="1"/>
      <sheetData sheetId="3573" refreshError="1"/>
      <sheetData sheetId="3574" refreshError="1"/>
      <sheetData sheetId="3575" refreshError="1"/>
      <sheetData sheetId="3576" refreshError="1"/>
      <sheetData sheetId="3577" refreshError="1"/>
      <sheetData sheetId="3578" refreshError="1"/>
      <sheetData sheetId="3579"/>
      <sheetData sheetId="3580" refreshError="1"/>
      <sheetData sheetId="3581" refreshError="1"/>
      <sheetData sheetId="3582" refreshError="1"/>
      <sheetData sheetId="3583" refreshError="1"/>
      <sheetData sheetId="3584" refreshError="1"/>
      <sheetData sheetId="3585" refreshError="1"/>
      <sheetData sheetId="3586" refreshError="1"/>
      <sheetData sheetId="3587" refreshError="1"/>
      <sheetData sheetId="3588" refreshError="1"/>
      <sheetData sheetId="3589" refreshError="1"/>
      <sheetData sheetId="3590" refreshError="1"/>
      <sheetData sheetId="3591" refreshError="1"/>
      <sheetData sheetId="3592" refreshError="1"/>
      <sheetData sheetId="3593" refreshError="1"/>
      <sheetData sheetId="3594" refreshError="1"/>
      <sheetData sheetId="3595" refreshError="1"/>
      <sheetData sheetId="3596" refreshError="1"/>
      <sheetData sheetId="3597" refreshError="1"/>
      <sheetData sheetId="3598" refreshError="1"/>
      <sheetData sheetId="3599" refreshError="1"/>
      <sheetData sheetId="3600"/>
      <sheetData sheetId="3601" refreshError="1"/>
      <sheetData sheetId="3602" refreshError="1"/>
      <sheetData sheetId="3603" refreshError="1"/>
      <sheetData sheetId="3604" refreshError="1"/>
      <sheetData sheetId="3605" refreshError="1"/>
      <sheetData sheetId="3606" refreshError="1"/>
      <sheetData sheetId="3607" refreshError="1"/>
      <sheetData sheetId="3608" refreshError="1"/>
      <sheetData sheetId="3609" refreshError="1"/>
      <sheetData sheetId="3610" refreshError="1"/>
      <sheetData sheetId="3611" refreshError="1"/>
      <sheetData sheetId="3612" refreshError="1"/>
      <sheetData sheetId="3613" refreshError="1"/>
      <sheetData sheetId="3614" refreshError="1"/>
      <sheetData sheetId="3615" refreshError="1"/>
      <sheetData sheetId="3616" refreshError="1"/>
      <sheetData sheetId="3617" refreshError="1"/>
      <sheetData sheetId="3618" refreshError="1"/>
      <sheetData sheetId="3619" refreshError="1"/>
      <sheetData sheetId="3620" refreshError="1"/>
      <sheetData sheetId="3621" refreshError="1"/>
      <sheetData sheetId="3622" refreshError="1"/>
      <sheetData sheetId="3623" refreshError="1"/>
      <sheetData sheetId="3624" refreshError="1"/>
      <sheetData sheetId="3625" refreshError="1"/>
      <sheetData sheetId="3626" refreshError="1"/>
      <sheetData sheetId="3627" refreshError="1"/>
      <sheetData sheetId="3628" refreshError="1"/>
      <sheetData sheetId="3629" refreshError="1"/>
      <sheetData sheetId="3630" refreshError="1"/>
      <sheetData sheetId="3631" refreshError="1"/>
      <sheetData sheetId="3632"/>
      <sheetData sheetId="3633" refreshError="1"/>
      <sheetData sheetId="3634" refreshError="1"/>
      <sheetData sheetId="3635" refreshError="1"/>
      <sheetData sheetId="3636" refreshError="1"/>
      <sheetData sheetId="3637" refreshError="1"/>
      <sheetData sheetId="3638" refreshError="1"/>
      <sheetData sheetId="3639" refreshError="1"/>
      <sheetData sheetId="3640" refreshError="1"/>
      <sheetData sheetId="3641" refreshError="1"/>
      <sheetData sheetId="3642" refreshError="1"/>
      <sheetData sheetId="3643" refreshError="1"/>
      <sheetData sheetId="3644" refreshError="1"/>
      <sheetData sheetId="3645" refreshError="1"/>
      <sheetData sheetId="3646" refreshError="1"/>
      <sheetData sheetId="3647" refreshError="1"/>
      <sheetData sheetId="3648" refreshError="1"/>
      <sheetData sheetId="3649" refreshError="1"/>
      <sheetData sheetId="3650" refreshError="1"/>
      <sheetData sheetId="3651" refreshError="1"/>
      <sheetData sheetId="3652" refreshError="1"/>
      <sheetData sheetId="3653" refreshError="1"/>
      <sheetData sheetId="3654" refreshError="1"/>
      <sheetData sheetId="3655" refreshError="1"/>
      <sheetData sheetId="3656" refreshError="1"/>
      <sheetData sheetId="3657" refreshError="1"/>
      <sheetData sheetId="3658" refreshError="1"/>
      <sheetData sheetId="3659" refreshError="1"/>
      <sheetData sheetId="3660" refreshError="1"/>
      <sheetData sheetId="3661" refreshError="1"/>
      <sheetData sheetId="3662" refreshError="1"/>
      <sheetData sheetId="3663" refreshError="1"/>
      <sheetData sheetId="3664" refreshError="1"/>
      <sheetData sheetId="3665" refreshError="1"/>
      <sheetData sheetId="3666" refreshError="1"/>
      <sheetData sheetId="3667" refreshError="1"/>
      <sheetData sheetId="3668" refreshError="1"/>
      <sheetData sheetId="3669" refreshError="1"/>
      <sheetData sheetId="3670" refreshError="1"/>
      <sheetData sheetId="3671" refreshError="1"/>
      <sheetData sheetId="3672" refreshError="1"/>
      <sheetData sheetId="3673" refreshError="1"/>
      <sheetData sheetId="3674" refreshError="1"/>
      <sheetData sheetId="3675" refreshError="1"/>
      <sheetData sheetId="3676" refreshError="1"/>
      <sheetData sheetId="3677" refreshError="1"/>
      <sheetData sheetId="3678" refreshError="1"/>
      <sheetData sheetId="3679" refreshError="1"/>
      <sheetData sheetId="3680" refreshError="1"/>
      <sheetData sheetId="3681" refreshError="1"/>
      <sheetData sheetId="3682" refreshError="1"/>
      <sheetData sheetId="3683" refreshError="1"/>
      <sheetData sheetId="3684" refreshError="1"/>
      <sheetData sheetId="3685" refreshError="1"/>
      <sheetData sheetId="3686" refreshError="1"/>
      <sheetData sheetId="3687" refreshError="1"/>
      <sheetData sheetId="3688" refreshError="1"/>
      <sheetData sheetId="3689" refreshError="1"/>
      <sheetData sheetId="3690" refreshError="1"/>
      <sheetData sheetId="3691" refreshError="1"/>
      <sheetData sheetId="3692" refreshError="1"/>
      <sheetData sheetId="3693" refreshError="1"/>
      <sheetData sheetId="3694" refreshError="1"/>
      <sheetData sheetId="3695" refreshError="1"/>
      <sheetData sheetId="3696" refreshError="1"/>
      <sheetData sheetId="3697" refreshError="1"/>
      <sheetData sheetId="3698" refreshError="1"/>
      <sheetData sheetId="3699" refreshError="1"/>
      <sheetData sheetId="3700" refreshError="1"/>
      <sheetData sheetId="3701" refreshError="1"/>
      <sheetData sheetId="3702" refreshError="1"/>
      <sheetData sheetId="3703" refreshError="1"/>
      <sheetData sheetId="3704"/>
      <sheetData sheetId="3705"/>
      <sheetData sheetId="3706"/>
      <sheetData sheetId="3707"/>
      <sheetData sheetId="3708"/>
      <sheetData sheetId="3709"/>
      <sheetData sheetId="3710"/>
      <sheetData sheetId="3711"/>
      <sheetData sheetId="3712"/>
      <sheetData sheetId="3713"/>
      <sheetData sheetId="3714"/>
      <sheetData sheetId="3715"/>
      <sheetData sheetId="3716"/>
      <sheetData sheetId="3717"/>
      <sheetData sheetId="3718"/>
      <sheetData sheetId="3719"/>
      <sheetData sheetId="3720"/>
      <sheetData sheetId="3721"/>
      <sheetData sheetId="3722"/>
      <sheetData sheetId="3723"/>
      <sheetData sheetId="3724"/>
      <sheetData sheetId="3725"/>
      <sheetData sheetId="3726"/>
      <sheetData sheetId="3727"/>
      <sheetData sheetId="3728"/>
      <sheetData sheetId="3729"/>
      <sheetData sheetId="3730"/>
      <sheetData sheetId="3731"/>
      <sheetData sheetId="3732"/>
      <sheetData sheetId="3733"/>
      <sheetData sheetId="3734"/>
      <sheetData sheetId="3735"/>
      <sheetData sheetId="3736"/>
      <sheetData sheetId="3737"/>
      <sheetData sheetId="3738"/>
      <sheetData sheetId="3739"/>
      <sheetData sheetId="3740"/>
      <sheetData sheetId="3741"/>
      <sheetData sheetId="3742"/>
      <sheetData sheetId="3743"/>
      <sheetData sheetId="3744"/>
      <sheetData sheetId="3745"/>
      <sheetData sheetId="3746"/>
      <sheetData sheetId="3747"/>
      <sheetData sheetId="3748"/>
      <sheetData sheetId="3749"/>
      <sheetData sheetId="3750"/>
      <sheetData sheetId="3751"/>
      <sheetData sheetId="3752"/>
      <sheetData sheetId="3753"/>
      <sheetData sheetId="3754"/>
      <sheetData sheetId="3755"/>
      <sheetData sheetId="3756"/>
      <sheetData sheetId="3757"/>
      <sheetData sheetId="3758"/>
      <sheetData sheetId="3759"/>
      <sheetData sheetId="3760"/>
      <sheetData sheetId="3761"/>
      <sheetData sheetId="3762"/>
      <sheetData sheetId="3763"/>
      <sheetData sheetId="3764"/>
      <sheetData sheetId="3765"/>
      <sheetData sheetId="3766"/>
      <sheetData sheetId="3767"/>
      <sheetData sheetId="3768"/>
      <sheetData sheetId="3769"/>
      <sheetData sheetId="3770"/>
      <sheetData sheetId="3771"/>
      <sheetData sheetId="3772"/>
      <sheetData sheetId="3773"/>
      <sheetData sheetId="3774"/>
      <sheetData sheetId="3775"/>
      <sheetData sheetId="3776"/>
      <sheetData sheetId="3777"/>
      <sheetData sheetId="3778"/>
      <sheetData sheetId="3779"/>
      <sheetData sheetId="3780"/>
      <sheetData sheetId="3781"/>
      <sheetData sheetId="3782"/>
      <sheetData sheetId="3783"/>
      <sheetData sheetId="3784"/>
      <sheetData sheetId="3785"/>
      <sheetData sheetId="3786"/>
      <sheetData sheetId="3787"/>
      <sheetData sheetId="3788"/>
      <sheetData sheetId="3789"/>
      <sheetData sheetId="3790"/>
      <sheetData sheetId="3791"/>
      <sheetData sheetId="3792"/>
      <sheetData sheetId="3793"/>
      <sheetData sheetId="3794"/>
      <sheetData sheetId="3795"/>
      <sheetData sheetId="3796"/>
      <sheetData sheetId="3797"/>
      <sheetData sheetId="3798"/>
      <sheetData sheetId="3799"/>
      <sheetData sheetId="3800"/>
      <sheetData sheetId="3801"/>
      <sheetData sheetId="3802"/>
      <sheetData sheetId="3803"/>
      <sheetData sheetId="3804"/>
      <sheetData sheetId="3805"/>
      <sheetData sheetId="3806"/>
      <sheetData sheetId="3807"/>
      <sheetData sheetId="3808"/>
      <sheetData sheetId="3809"/>
      <sheetData sheetId="3810"/>
      <sheetData sheetId="3811"/>
      <sheetData sheetId="3812"/>
      <sheetData sheetId="3813"/>
      <sheetData sheetId="3814"/>
      <sheetData sheetId="3815"/>
      <sheetData sheetId="3816"/>
      <sheetData sheetId="3817"/>
      <sheetData sheetId="3818"/>
      <sheetData sheetId="3819"/>
      <sheetData sheetId="3820"/>
      <sheetData sheetId="3821"/>
      <sheetData sheetId="3822"/>
      <sheetData sheetId="3823"/>
      <sheetData sheetId="3824"/>
      <sheetData sheetId="3825"/>
      <sheetData sheetId="3826"/>
      <sheetData sheetId="3827"/>
      <sheetData sheetId="3828"/>
      <sheetData sheetId="3829"/>
      <sheetData sheetId="3830"/>
      <sheetData sheetId="3831"/>
      <sheetData sheetId="3832"/>
      <sheetData sheetId="3833"/>
      <sheetData sheetId="3834"/>
      <sheetData sheetId="3835"/>
      <sheetData sheetId="3836"/>
      <sheetData sheetId="3837"/>
      <sheetData sheetId="3838"/>
      <sheetData sheetId="3839"/>
      <sheetData sheetId="3840"/>
      <sheetData sheetId="3841"/>
      <sheetData sheetId="3842"/>
      <sheetData sheetId="3843"/>
      <sheetData sheetId="3844"/>
      <sheetData sheetId="3845"/>
      <sheetData sheetId="3846"/>
      <sheetData sheetId="3847"/>
      <sheetData sheetId="3848"/>
      <sheetData sheetId="3849"/>
      <sheetData sheetId="3850"/>
      <sheetData sheetId="3851"/>
      <sheetData sheetId="3852"/>
      <sheetData sheetId="3853"/>
      <sheetData sheetId="3854"/>
      <sheetData sheetId="3855"/>
      <sheetData sheetId="3856"/>
      <sheetData sheetId="3857"/>
      <sheetData sheetId="3858"/>
      <sheetData sheetId="3859"/>
      <sheetData sheetId="3860"/>
      <sheetData sheetId="3861"/>
      <sheetData sheetId="3862"/>
      <sheetData sheetId="3863"/>
      <sheetData sheetId="3864"/>
      <sheetData sheetId="3865"/>
      <sheetData sheetId="3866"/>
      <sheetData sheetId="3867"/>
      <sheetData sheetId="3868"/>
      <sheetData sheetId="3869"/>
      <sheetData sheetId="3870"/>
      <sheetData sheetId="3871"/>
      <sheetData sheetId="3872"/>
      <sheetData sheetId="3873"/>
      <sheetData sheetId="3874"/>
      <sheetData sheetId="3875"/>
      <sheetData sheetId="3876"/>
      <sheetData sheetId="3877"/>
      <sheetData sheetId="3878"/>
      <sheetData sheetId="3879"/>
      <sheetData sheetId="3880"/>
      <sheetData sheetId="3881"/>
      <sheetData sheetId="3882"/>
      <sheetData sheetId="3883"/>
      <sheetData sheetId="3884"/>
      <sheetData sheetId="3885"/>
      <sheetData sheetId="3886"/>
      <sheetData sheetId="3887"/>
      <sheetData sheetId="3888"/>
      <sheetData sheetId="3889"/>
      <sheetData sheetId="3890"/>
      <sheetData sheetId="3891"/>
      <sheetData sheetId="3892"/>
      <sheetData sheetId="3893"/>
      <sheetData sheetId="3894"/>
      <sheetData sheetId="3895"/>
      <sheetData sheetId="3896"/>
      <sheetData sheetId="3897"/>
      <sheetData sheetId="3898"/>
      <sheetData sheetId="3899"/>
      <sheetData sheetId="3900"/>
      <sheetData sheetId="3901"/>
      <sheetData sheetId="3902"/>
      <sheetData sheetId="3903"/>
      <sheetData sheetId="3904"/>
      <sheetData sheetId="3905"/>
      <sheetData sheetId="3906"/>
      <sheetData sheetId="3907"/>
      <sheetData sheetId="3908"/>
      <sheetData sheetId="3909"/>
      <sheetData sheetId="3910"/>
      <sheetData sheetId="3911"/>
      <sheetData sheetId="3912"/>
      <sheetData sheetId="3913"/>
      <sheetData sheetId="3914"/>
      <sheetData sheetId="3915"/>
      <sheetData sheetId="3916"/>
      <sheetData sheetId="3917"/>
      <sheetData sheetId="3918"/>
      <sheetData sheetId="3919"/>
      <sheetData sheetId="3920"/>
      <sheetData sheetId="3921"/>
      <sheetData sheetId="3922"/>
      <sheetData sheetId="3923"/>
      <sheetData sheetId="3924"/>
      <sheetData sheetId="3925"/>
      <sheetData sheetId="3926"/>
      <sheetData sheetId="3927"/>
      <sheetData sheetId="3928"/>
      <sheetData sheetId="3929"/>
      <sheetData sheetId="3930"/>
      <sheetData sheetId="3931"/>
      <sheetData sheetId="3932"/>
      <sheetData sheetId="3933"/>
      <sheetData sheetId="3934"/>
      <sheetData sheetId="3935"/>
      <sheetData sheetId="3936"/>
      <sheetData sheetId="3937"/>
      <sheetData sheetId="3938"/>
      <sheetData sheetId="3939"/>
      <sheetData sheetId="3940"/>
      <sheetData sheetId="3941"/>
      <sheetData sheetId="3942"/>
      <sheetData sheetId="3943"/>
      <sheetData sheetId="3944"/>
      <sheetData sheetId="3945"/>
      <sheetData sheetId="3946"/>
      <sheetData sheetId="3947"/>
      <sheetData sheetId="3948"/>
      <sheetData sheetId="3949"/>
      <sheetData sheetId="3950"/>
      <sheetData sheetId="3951"/>
      <sheetData sheetId="3952"/>
      <sheetData sheetId="3953"/>
      <sheetData sheetId="3954"/>
      <sheetData sheetId="3955"/>
      <sheetData sheetId="3956"/>
      <sheetData sheetId="3957"/>
      <sheetData sheetId="3958"/>
      <sheetData sheetId="3959"/>
      <sheetData sheetId="3960"/>
      <sheetData sheetId="3961"/>
      <sheetData sheetId="3962"/>
      <sheetData sheetId="3963"/>
      <sheetData sheetId="3964"/>
      <sheetData sheetId="3965"/>
      <sheetData sheetId="3966"/>
      <sheetData sheetId="3967"/>
      <sheetData sheetId="3968"/>
      <sheetData sheetId="3969"/>
      <sheetData sheetId="3970"/>
      <sheetData sheetId="3971"/>
      <sheetData sheetId="3972"/>
      <sheetData sheetId="3973"/>
      <sheetData sheetId="3974"/>
      <sheetData sheetId="3975"/>
      <sheetData sheetId="3976"/>
      <sheetData sheetId="3977"/>
      <sheetData sheetId="3978"/>
      <sheetData sheetId="3979"/>
      <sheetData sheetId="3980"/>
      <sheetData sheetId="3981"/>
      <sheetData sheetId="3982"/>
      <sheetData sheetId="3983"/>
      <sheetData sheetId="3984"/>
      <sheetData sheetId="3985"/>
      <sheetData sheetId="3986"/>
      <sheetData sheetId="3987"/>
      <sheetData sheetId="3988"/>
      <sheetData sheetId="3989"/>
      <sheetData sheetId="3990"/>
      <sheetData sheetId="3991"/>
      <sheetData sheetId="3992"/>
      <sheetData sheetId="3993"/>
      <sheetData sheetId="3994"/>
      <sheetData sheetId="3995"/>
      <sheetData sheetId="3996"/>
      <sheetData sheetId="3997"/>
      <sheetData sheetId="3998"/>
      <sheetData sheetId="3999"/>
      <sheetData sheetId="4000"/>
      <sheetData sheetId="4001"/>
      <sheetData sheetId="4002"/>
      <sheetData sheetId="4003"/>
      <sheetData sheetId="4004"/>
      <sheetData sheetId="4005"/>
      <sheetData sheetId="4006"/>
      <sheetData sheetId="4007"/>
      <sheetData sheetId="4008"/>
      <sheetData sheetId="4009"/>
      <sheetData sheetId="4010"/>
      <sheetData sheetId="4011"/>
      <sheetData sheetId="4012"/>
      <sheetData sheetId="4013"/>
      <sheetData sheetId="4014"/>
      <sheetData sheetId="4015"/>
      <sheetData sheetId="4016"/>
      <sheetData sheetId="4017"/>
      <sheetData sheetId="4018"/>
      <sheetData sheetId="4019"/>
      <sheetData sheetId="4020"/>
      <sheetData sheetId="4021"/>
      <sheetData sheetId="4022"/>
      <sheetData sheetId="4023"/>
      <sheetData sheetId="4024"/>
      <sheetData sheetId="4025"/>
      <sheetData sheetId="4026"/>
      <sheetData sheetId="4027"/>
      <sheetData sheetId="4028"/>
      <sheetData sheetId="4029"/>
      <sheetData sheetId="4030"/>
      <sheetData sheetId="4031"/>
      <sheetData sheetId="4032"/>
      <sheetData sheetId="4033"/>
      <sheetData sheetId="4034"/>
      <sheetData sheetId="4035"/>
      <sheetData sheetId="4036"/>
      <sheetData sheetId="4037"/>
      <sheetData sheetId="4038"/>
      <sheetData sheetId="4039"/>
      <sheetData sheetId="4040"/>
      <sheetData sheetId="4041"/>
      <sheetData sheetId="4042"/>
      <sheetData sheetId="4043"/>
      <sheetData sheetId="4044"/>
      <sheetData sheetId="4045"/>
      <sheetData sheetId="4046"/>
      <sheetData sheetId="4047"/>
      <sheetData sheetId="4048"/>
      <sheetData sheetId="4049"/>
      <sheetData sheetId="4050"/>
      <sheetData sheetId="4051"/>
      <sheetData sheetId="4052"/>
      <sheetData sheetId="4053"/>
      <sheetData sheetId="4054"/>
      <sheetData sheetId="4055"/>
      <sheetData sheetId="4056"/>
      <sheetData sheetId="4057"/>
      <sheetData sheetId="4058"/>
      <sheetData sheetId="4059"/>
      <sheetData sheetId="4060"/>
      <sheetData sheetId="4061"/>
      <sheetData sheetId="4062"/>
      <sheetData sheetId="4063"/>
      <sheetData sheetId="4064"/>
      <sheetData sheetId="4065"/>
      <sheetData sheetId="4066"/>
      <sheetData sheetId="4067"/>
      <sheetData sheetId="4068"/>
      <sheetData sheetId="4069"/>
      <sheetData sheetId="4070"/>
      <sheetData sheetId="4071"/>
      <sheetData sheetId="4072"/>
      <sheetData sheetId="4073"/>
      <sheetData sheetId="4074"/>
      <sheetData sheetId="4075"/>
      <sheetData sheetId="4076"/>
      <sheetData sheetId="4077"/>
      <sheetData sheetId="4078"/>
      <sheetData sheetId="4079"/>
      <sheetData sheetId="4080"/>
      <sheetData sheetId="4081"/>
      <sheetData sheetId="4082"/>
      <sheetData sheetId="4083"/>
      <sheetData sheetId="4084"/>
      <sheetData sheetId="4085"/>
      <sheetData sheetId="4086"/>
      <sheetData sheetId="4087"/>
      <sheetData sheetId="4088"/>
      <sheetData sheetId="4089"/>
      <sheetData sheetId="4090"/>
      <sheetData sheetId="4091"/>
      <sheetData sheetId="4092"/>
      <sheetData sheetId="4093"/>
      <sheetData sheetId="4094"/>
      <sheetData sheetId="4095"/>
      <sheetData sheetId="4096"/>
      <sheetData sheetId="4097"/>
      <sheetData sheetId="4098"/>
      <sheetData sheetId="4099"/>
      <sheetData sheetId="4100"/>
      <sheetData sheetId="4101"/>
      <sheetData sheetId="4102"/>
      <sheetData sheetId="4103"/>
      <sheetData sheetId="4104"/>
      <sheetData sheetId="4105"/>
      <sheetData sheetId="4106"/>
      <sheetData sheetId="4107"/>
      <sheetData sheetId="4108"/>
      <sheetData sheetId="4109"/>
      <sheetData sheetId="4110"/>
      <sheetData sheetId="4111"/>
      <sheetData sheetId="4112"/>
      <sheetData sheetId="4113"/>
      <sheetData sheetId="4114"/>
      <sheetData sheetId="4115"/>
      <sheetData sheetId="4116"/>
      <sheetData sheetId="4117"/>
      <sheetData sheetId="4118"/>
      <sheetData sheetId="4119"/>
      <sheetData sheetId="4120"/>
      <sheetData sheetId="4121"/>
      <sheetData sheetId="4122"/>
      <sheetData sheetId="4123"/>
      <sheetData sheetId="4124"/>
      <sheetData sheetId="4125"/>
      <sheetData sheetId="4126"/>
      <sheetData sheetId="4127"/>
      <sheetData sheetId="4128"/>
      <sheetData sheetId="4129"/>
      <sheetData sheetId="4130"/>
      <sheetData sheetId="4131"/>
      <sheetData sheetId="4132"/>
      <sheetData sheetId="4133"/>
      <sheetData sheetId="4134"/>
      <sheetData sheetId="4135"/>
      <sheetData sheetId="4136"/>
      <sheetData sheetId="4137"/>
      <sheetData sheetId="4138"/>
      <sheetData sheetId="4139"/>
      <sheetData sheetId="4140"/>
      <sheetData sheetId="4141"/>
      <sheetData sheetId="4142"/>
      <sheetData sheetId="4143"/>
      <sheetData sheetId="4144"/>
      <sheetData sheetId="4145"/>
      <sheetData sheetId="4146"/>
      <sheetData sheetId="4147"/>
      <sheetData sheetId="4148"/>
      <sheetData sheetId="4149"/>
      <sheetData sheetId="4150"/>
      <sheetData sheetId="4151"/>
      <sheetData sheetId="4152"/>
      <sheetData sheetId="4153"/>
      <sheetData sheetId="4154"/>
      <sheetData sheetId="4155"/>
      <sheetData sheetId="4156"/>
      <sheetData sheetId="4157"/>
      <sheetData sheetId="4158"/>
      <sheetData sheetId="4159"/>
      <sheetData sheetId="4160"/>
      <sheetData sheetId="4161"/>
      <sheetData sheetId="4162"/>
      <sheetData sheetId="4163"/>
      <sheetData sheetId="4164"/>
      <sheetData sheetId="4165"/>
      <sheetData sheetId="4166"/>
      <sheetData sheetId="4167"/>
      <sheetData sheetId="4168"/>
      <sheetData sheetId="4169"/>
      <sheetData sheetId="4170"/>
      <sheetData sheetId="4171"/>
      <sheetData sheetId="4172"/>
      <sheetData sheetId="4173"/>
      <sheetData sheetId="4174"/>
      <sheetData sheetId="4175"/>
      <sheetData sheetId="4176"/>
      <sheetData sheetId="4177"/>
      <sheetData sheetId="4178"/>
      <sheetData sheetId="4179"/>
      <sheetData sheetId="4180"/>
      <sheetData sheetId="4181"/>
      <sheetData sheetId="4182"/>
      <sheetData sheetId="4183"/>
      <sheetData sheetId="4184"/>
      <sheetData sheetId="4185"/>
      <sheetData sheetId="4186"/>
      <sheetData sheetId="4187"/>
      <sheetData sheetId="4188"/>
      <sheetData sheetId="4189"/>
      <sheetData sheetId="4190"/>
      <sheetData sheetId="4191"/>
      <sheetData sheetId="4192"/>
      <sheetData sheetId="4193"/>
      <sheetData sheetId="4194"/>
      <sheetData sheetId="4195"/>
      <sheetData sheetId="4196"/>
      <sheetData sheetId="4197"/>
      <sheetData sheetId="4198"/>
      <sheetData sheetId="4199"/>
      <sheetData sheetId="4200"/>
      <sheetData sheetId="4201"/>
      <sheetData sheetId="4202"/>
      <sheetData sheetId="4203"/>
      <sheetData sheetId="4204"/>
      <sheetData sheetId="4205"/>
      <sheetData sheetId="4206"/>
      <sheetData sheetId="4207"/>
      <sheetData sheetId="4208"/>
      <sheetData sheetId="4209"/>
      <sheetData sheetId="4210"/>
      <sheetData sheetId="4211"/>
      <sheetData sheetId="4212"/>
      <sheetData sheetId="4213"/>
      <sheetData sheetId="4214"/>
      <sheetData sheetId="4215"/>
      <sheetData sheetId="4216"/>
      <sheetData sheetId="4217"/>
      <sheetData sheetId="4218"/>
      <sheetData sheetId="4219"/>
      <sheetData sheetId="4220"/>
      <sheetData sheetId="4221"/>
      <sheetData sheetId="4222"/>
      <sheetData sheetId="4223"/>
      <sheetData sheetId="4224"/>
      <sheetData sheetId="4225"/>
      <sheetData sheetId="4226"/>
      <sheetData sheetId="4227"/>
      <sheetData sheetId="4228"/>
      <sheetData sheetId="4229"/>
      <sheetData sheetId="4230"/>
      <sheetData sheetId="4231"/>
      <sheetData sheetId="4232"/>
      <sheetData sheetId="4233"/>
      <sheetData sheetId="4234"/>
      <sheetData sheetId="4235"/>
      <sheetData sheetId="4236"/>
      <sheetData sheetId="4237"/>
      <sheetData sheetId="4238"/>
      <sheetData sheetId="4239"/>
      <sheetData sheetId="4240"/>
      <sheetData sheetId="4241"/>
      <sheetData sheetId="4242"/>
      <sheetData sheetId="4243"/>
      <sheetData sheetId="4244"/>
      <sheetData sheetId="4245"/>
      <sheetData sheetId="4246"/>
      <sheetData sheetId="4247"/>
      <sheetData sheetId="4248"/>
      <sheetData sheetId="4249"/>
      <sheetData sheetId="4250"/>
      <sheetData sheetId="4251"/>
      <sheetData sheetId="4252"/>
      <sheetData sheetId="4253"/>
      <sheetData sheetId="4254"/>
      <sheetData sheetId="4255"/>
      <sheetData sheetId="4256"/>
      <sheetData sheetId="4257"/>
      <sheetData sheetId="4258"/>
      <sheetData sheetId="4259"/>
      <sheetData sheetId="4260"/>
      <sheetData sheetId="4261"/>
      <sheetData sheetId="4262"/>
      <sheetData sheetId="4263"/>
      <sheetData sheetId="4264"/>
      <sheetData sheetId="4265"/>
      <sheetData sheetId="4266"/>
      <sheetData sheetId="4267"/>
      <sheetData sheetId="4268"/>
      <sheetData sheetId="4269"/>
      <sheetData sheetId="4270"/>
      <sheetData sheetId="4271"/>
      <sheetData sheetId="4272"/>
      <sheetData sheetId="4273"/>
      <sheetData sheetId="4274"/>
      <sheetData sheetId="4275"/>
      <sheetData sheetId="4276"/>
      <sheetData sheetId="4277"/>
      <sheetData sheetId="4278"/>
      <sheetData sheetId="4279"/>
      <sheetData sheetId="4280"/>
      <sheetData sheetId="4281"/>
      <sheetData sheetId="4282"/>
      <sheetData sheetId="4283"/>
      <sheetData sheetId="4284"/>
      <sheetData sheetId="4285"/>
      <sheetData sheetId="4286"/>
      <sheetData sheetId="4287"/>
      <sheetData sheetId="4288"/>
      <sheetData sheetId="4289"/>
      <sheetData sheetId="4290"/>
      <sheetData sheetId="4291"/>
      <sheetData sheetId="4292"/>
      <sheetData sheetId="4293"/>
      <sheetData sheetId="4294"/>
      <sheetData sheetId="4295"/>
      <sheetData sheetId="4296"/>
      <sheetData sheetId="4297"/>
      <sheetData sheetId="4298"/>
      <sheetData sheetId="4299"/>
      <sheetData sheetId="4300"/>
      <sheetData sheetId="4301"/>
      <sheetData sheetId="4302"/>
      <sheetData sheetId="4303"/>
      <sheetData sheetId="4304"/>
      <sheetData sheetId="4305"/>
      <sheetData sheetId="4306"/>
      <sheetData sheetId="4307"/>
      <sheetData sheetId="4308"/>
      <sheetData sheetId="4309"/>
      <sheetData sheetId="4310"/>
      <sheetData sheetId="4311"/>
      <sheetData sheetId="4312"/>
      <sheetData sheetId="4313"/>
      <sheetData sheetId="4314"/>
      <sheetData sheetId="4315"/>
      <sheetData sheetId="4316"/>
      <sheetData sheetId="4317"/>
      <sheetData sheetId="4318"/>
      <sheetData sheetId="4319"/>
      <sheetData sheetId="4320"/>
      <sheetData sheetId="4321"/>
      <sheetData sheetId="4322"/>
      <sheetData sheetId="4323"/>
      <sheetData sheetId="4324"/>
      <sheetData sheetId="4325"/>
      <sheetData sheetId="4326"/>
      <sheetData sheetId="4327"/>
      <sheetData sheetId="4328"/>
      <sheetData sheetId="4329"/>
      <sheetData sheetId="4330"/>
      <sheetData sheetId="4331"/>
      <sheetData sheetId="4332"/>
      <sheetData sheetId="4333"/>
      <sheetData sheetId="4334"/>
      <sheetData sheetId="4335"/>
      <sheetData sheetId="4336"/>
      <sheetData sheetId="4337"/>
      <sheetData sheetId="4338"/>
      <sheetData sheetId="4339"/>
      <sheetData sheetId="4340"/>
      <sheetData sheetId="4341"/>
      <sheetData sheetId="4342"/>
      <sheetData sheetId="4343"/>
      <sheetData sheetId="4344"/>
      <sheetData sheetId="4345"/>
      <sheetData sheetId="4346"/>
      <sheetData sheetId="4347"/>
      <sheetData sheetId="4348"/>
      <sheetData sheetId="4349"/>
      <sheetData sheetId="4350"/>
      <sheetData sheetId="4351"/>
      <sheetData sheetId="4352"/>
      <sheetData sheetId="4353"/>
      <sheetData sheetId="4354"/>
      <sheetData sheetId="4355"/>
      <sheetData sheetId="4356"/>
      <sheetData sheetId="4357"/>
      <sheetData sheetId="4358"/>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sheetData sheetId="4381"/>
      <sheetData sheetId="4382"/>
      <sheetData sheetId="4383"/>
      <sheetData sheetId="4384"/>
      <sheetData sheetId="4385"/>
      <sheetData sheetId="4386"/>
      <sheetData sheetId="4387"/>
      <sheetData sheetId="4388"/>
      <sheetData sheetId="4389"/>
      <sheetData sheetId="4390"/>
      <sheetData sheetId="4391"/>
      <sheetData sheetId="4392"/>
      <sheetData sheetId="4393"/>
      <sheetData sheetId="4394"/>
      <sheetData sheetId="4395"/>
      <sheetData sheetId="4396"/>
      <sheetData sheetId="4397"/>
      <sheetData sheetId="4398"/>
      <sheetData sheetId="4399"/>
      <sheetData sheetId="4400"/>
      <sheetData sheetId="4401"/>
      <sheetData sheetId="4402"/>
      <sheetData sheetId="4403"/>
      <sheetData sheetId="4404"/>
      <sheetData sheetId="4405"/>
      <sheetData sheetId="4406"/>
      <sheetData sheetId="4407"/>
      <sheetData sheetId="4408"/>
      <sheetData sheetId="4409"/>
      <sheetData sheetId="4410"/>
      <sheetData sheetId="4411"/>
      <sheetData sheetId="4412"/>
      <sheetData sheetId="4413"/>
      <sheetData sheetId="4414"/>
      <sheetData sheetId="4415"/>
      <sheetData sheetId="4416"/>
      <sheetData sheetId="4417"/>
      <sheetData sheetId="4418"/>
      <sheetData sheetId="4419"/>
      <sheetData sheetId="4420"/>
      <sheetData sheetId="4421"/>
      <sheetData sheetId="4422"/>
      <sheetData sheetId="4423"/>
      <sheetData sheetId="4424"/>
      <sheetData sheetId="4425"/>
      <sheetData sheetId="4426"/>
      <sheetData sheetId="4427"/>
      <sheetData sheetId="4428"/>
      <sheetData sheetId="4429"/>
      <sheetData sheetId="4430"/>
      <sheetData sheetId="4431"/>
      <sheetData sheetId="4432"/>
      <sheetData sheetId="4433"/>
      <sheetData sheetId="4434"/>
      <sheetData sheetId="4435"/>
      <sheetData sheetId="4436"/>
      <sheetData sheetId="4437"/>
      <sheetData sheetId="4438"/>
      <sheetData sheetId="4439"/>
      <sheetData sheetId="4440"/>
      <sheetData sheetId="4441"/>
      <sheetData sheetId="4442"/>
      <sheetData sheetId="4443"/>
      <sheetData sheetId="4444"/>
      <sheetData sheetId="4445"/>
      <sheetData sheetId="4446"/>
      <sheetData sheetId="4447"/>
      <sheetData sheetId="4448"/>
      <sheetData sheetId="4449"/>
      <sheetData sheetId="4450"/>
      <sheetData sheetId="4451"/>
      <sheetData sheetId="4452"/>
      <sheetData sheetId="4453"/>
      <sheetData sheetId="4454"/>
      <sheetData sheetId="4455"/>
      <sheetData sheetId="4456"/>
      <sheetData sheetId="4457"/>
      <sheetData sheetId="4458"/>
      <sheetData sheetId="4459"/>
      <sheetData sheetId="4460"/>
      <sheetData sheetId="4461"/>
      <sheetData sheetId="4462"/>
      <sheetData sheetId="4463"/>
      <sheetData sheetId="4464"/>
      <sheetData sheetId="4465"/>
      <sheetData sheetId="4466"/>
      <sheetData sheetId="4467"/>
      <sheetData sheetId="4468"/>
      <sheetData sheetId="4469"/>
      <sheetData sheetId="4470"/>
      <sheetData sheetId="4471"/>
      <sheetData sheetId="4472"/>
      <sheetData sheetId="4473"/>
      <sheetData sheetId="4474"/>
      <sheetData sheetId="4475"/>
      <sheetData sheetId="4476"/>
      <sheetData sheetId="4477"/>
      <sheetData sheetId="4478"/>
      <sheetData sheetId="4479"/>
      <sheetData sheetId="4480"/>
      <sheetData sheetId="4481"/>
      <sheetData sheetId="4482"/>
      <sheetData sheetId="4483"/>
      <sheetData sheetId="4484"/>
      <sheetData sheetId="4485"/>
      <sheetData sheetId="4486"/>
      <sheetData sheetId="4487"/>
      <sheetData sheetId="4488"/>
      <sheetData sheetId="4489"/>
      <sheetData sheetId="4490"/>
      <sheetData sheetId="4491"/>
      <sheetData sheetId="4492"/>
      <sheetData sheetId="4493"/>
      <sheetData sheetId="4494"/>
      <sheetData sheetId="4495"/>
      <sheetData sheetId="4496"/>
      <sheetData sheetId="4497"/>
      <sheetData sheetId="4498"/>
      <sheetData sheetId="4499"/>
      <sheetData sheetId="4500"/>
      <sheetData sheetId="4501"/>
      <sheetData sheetId="4502"/>
      <sheetData sheetId="4503"/>
      <sheetData sheetId="4504"/>
      <sheetData sheetId="4505"/>
      <sheetData sheetId="4506"/>
      <sheetData sheetId="4507"/>
      <sheetData sheetId="4508"/>
      <sheetData sheetId="4509"/>
      <sheetData sheetId="4510"/>
      <sheetData sheetId="4511"/>
      <sheetData sheetId="4512"/>
      <sheetData sheetId="4513"/>
      <sheetData sheetId="4514"/>
      <sheetData sheetId="4515"/>
      <sheetData sheetId="4516"/>
      <sheetData sheetId="4517"/>
      <sheetData sheetId="4518"/>
      <sheetData sheetId="4519"/>
      <sheetData sheetId="4520"/>
      <sheetData sheetId="4521"/>
      <sheetData sheetId="4522"/>
      <sheetData sheetId="4523"/>
      <sheetData sheetId="4524"/>
      <sheetData sheetId="4525"/>
      <sheetData sheetId="4526"/>
      <sheetData sheetId="4527"/>
      <sheetData sheetId="4528"/>
      <sheetData sheetId="4529"/>
      <sheetData sheetId="4530"/>
      <sheetData sheetId="4531"/>
      <sheetData sheetId="4532"/>
      <sheetData sheetId="4533"/>
      <sheetData sheetId="4534"/>
      <sheetData sheetId="4535"/>
      <sheetData sheetId="4536"/>
      <sheetData sheetId="4537"/>
      <sheetData sheetId="4538"/>
      <sheetData sheetId="4539"/>
      <sheetData sheetId="4540"/>
      <sheetData sheetId="4541"/>
      <sheetData sheetId="4542"/>
      <sheetData sheetId="4543"/>
      <sheetData sheetId="4544"/>
      <sheetData sheetId="4545"/>
      <sheetData sheetId="4546"/>
      <sheetData sheetId="4547"/>
      <sheetData sheetId="4548"/>
      <sheetData sheetId="4549"/>
      <sheetData sheetId="4550"/>
      <sheetData sheetId="4551"/>
      <sheetData sheetId="4552"/>
      <sheetData sheetId="4553"/>
      <sheetData sheetId="4554"/>
      <sheetData sheetId="4555"/>
      <sheetData sheetId="4556"/>
      <sheetData sheetId="4557"/>
      <sheetData sheetId="4558"/>
      <sheetData sheetId="4559"/>
      <sheetData sheetId="4560"/>
      <sheetData sheetId="4561"/>
      <sheetData sheetId="4562"/>
      <sheetData sheetId="4563"/>
      <sheetData sheetId="4564"/>
      <sheetData sheetId="4565"/>
      <sheetData sheetId="4566"/>
      <sheetData sheetId="4567"/>
      <sheetData sheetId="4568"/>
      <sheetData sheetId="4569"/>
      <sheetData sheetId="4570"/>
      <sheetData sheetId="4571"/>
      <sheetData sheetId="4572"/>
      <sheetData sheetId="4573"/>
      <sheetData sheetId="4574"/>
      <sheetData sheetId="4575"/>
      <sheetData sheetId="4576"/>
      <sheetData sheetId="4577"/>
      <sheetData sheetId="4578"/>
      <sheetData sheetId="4579"/>
      <sheetData sheetId="4580"/>
      <sheetData sheetId="4581"/>
      <sheetData sheetId="4582"/>
      <sheetData sheetId="4583"/>
      <sheetData sheetId="4584"/>
      <sheetData sheetId="4585"/>
      <sheetData sheetId="4586"/>
      <sheetData sheetId="4587"/>
      <sheetData sheetId="4588"/>
      <sheetData sheetId="4589"/>
      <sheetData sheetId="4590"/>
      <sheetData sheetId="4591"/>
      <sheetData sheetId="4592"/>
      <sheetData sheetId="4593"/>
      <sheetData sheetId="4594"/>
      <sheetData sheetId="4595"/>
      <sheetData sheetId="4596"/>
      <sheetData sheetId="4597"/>
      <sheetData sheetId="4598"/>
      <sheetData sheetId="4599"/>
      <sheetData sheetId="4600"/>
      <sheetData sheetId="4601"/>
      <sheetData sheetId="4602"/>
      <sheetData sheetId="4603"/>
      <sheetData sheetId="4604"/>
      <sheetData sheetId="4605"/>
      <sheetData sheetId="4606"/>
      <sheetData sheetId="4607"/>
      <sheetData sheetId="4608"/>
      <sheetData sheetId="4609"/>
      <sheetData sheetId="4610"/>
      <sheetData sheetId="4611"/>
      <sheetData sheetId="4612"/>
      <sheetData sheetId="4613"/>
      <sheetData sheetId="4614"/>
      <sheetData sheetId="4615"/>
      <sheetData sheetId="4616"/>
      <sheetData sheetId="4617"/>
      <sheetData sheetId="4618"/>
      <sheetData sheetId="4619"/>
      <sheetData sheetId="4620"/>
      <sheetData sheetId="4621"/>
      <sheetData sheetId="4622"/>
      <sheetData sheetId="4623"/>
      <sheetData sheetId="4624"/>
      <sheetData sheetId="4625"/>
      <sheetData sheetId="4626"/>
      <sheetData sheetId="4627"/>
      <sheetData sheetId="4628"/>
      <sheetData sheetId="4629"/>
      <sheetData sheetId="4630"/>
      <sheetData sheetId="4631"/>
      <sheetData sheetId="4632"/>
      <sheetData sheetId="4633"/>
      <sheetData sheetId="4634"/>
      <sheetData sheetId="4635"/>
      <sheetData sheetId="4636"/>
      <sheetData sheetId="4637"/>
      <sheetData sheetId="4638"/>
      <sheetData sheetId="4639"/>
      <sheetData sheetId="4640"/>
      <sheetData sheetId="4641"/>
      <sheetData sheetId="4642"/>
      <sheetData sheetId="4643"/>
      <sheetData sheetId="4644"/>
      <sheetData sheetId="4645"/>
      <sheetData sheetId="4646"/>
      <sheetData sheetId="4647"/>
      <sheetData sheetId="4648"/>
      <sheetData sheetId="4649"/>
      <sheetData sheetId="4650"/>
      <sheetData sheetId="4651"/>
      <sheetData sheetId="4652"/>
      <sheetData sheetId="4653"/>
      <sheetData sheetId="4654"/>
      <sheetData sheetId="4655"/>
      <sheetData sheetId="4656"/>
      <sheetData sheetId="4657"/>
      <sheetData sheetId="4658"/>
      <sheetData sheetId="4659"/>
      <sheetData sheetId="4660"/>
      <sheetData sheetId="4661"/>
      <sheetData sheetId="4662"/>
      <sheetData sheetId="4663"/>
      <sheetData sheetId="4664"/>
      <sheetData sheetId="4665"/>
      <sheetData sheetId="4666"/>
      <sheetData sheetId="4667"/>
      <sheetData sheetId="4668"/>
      <sheetData sheetId="4669"/>
      <sheetData sheetId="4670"/>
      <sheetData sheetId="4671"/>
      <sheetData sheetId="4672"/>
      <sheetData sheetId="4673"/>
      <sheetData sheetId="4674"/>
      <sheetData sheetId="4675"/>
      <sheetData sheetId="4676"/>
      <sheetData sheetId="4677"/>
      <sheetData sheetId="4678"/>
      <sheetData sheetId="4679"/>
      <sheetData sheetId="4680"/>
      <sheetData sheetId="4681"/>
      <sheetData sheetId="4682"/>
      <sheetData sheetId="4683"/>
      <sheetData sheetId="4684"/>
      <sheetData sheetId="4685"/>
      <sheetData sheetId="4686"/>
      <sheetData sheetId="4687"/>
      <sheetData sheetId="4688"/>
      <sheetData sheetId="4689"/>
      <sheetData sheetId="4690"/>
      <sheetData sheetId="4691"/>
      <sheetData sheetId="4692"/>
      <sheetData sheetId="4693"/>
      <sheetData sheetId="4694"/>
      <sheetData sheetId="4695"/>
      <sheetData sheetId="4696"/>
      <sheetData sheetId="4697"/>
      <sheetData sheetId="4698"/>
      <sheetData sheetId="4699"/>
      <sheetData sheetId="4700"/>
      <sheetData sheetId="4701"/>
      <sheetData sheetId="4702"/>
      <sheetData sheetId="4703"/>
      <sheetData sheetId="4704"/>
      <sheetData sheetId="4705"/>
      <sheetData sheetId="4706"/>
      <sheetData sheetId="4707"/>
      <sheetData sheetId="4708"/>
      <sheetData sheetId="4709"/>
      <sheetData sheetId="4710"/>
      <sheetData sheetId="4711"/>
      <sheetData sheetId="4712"/>
      <sheetData sheetId="4713"/>
      <sheetData sheetId="4714"/>
      <sheetData sheetId="4715"/>
      <sheetData sheetId="4716"/>
      <sheetData sheetId="4717"/>
      <sheetData sheetId="4718"/>
      <sheetData sheetId="4719"/>
      <sheetData sheetId="4720"/>
      <sheetData sheetId="4721"/>
      <sheetData sheetId="4722"/>
      <sheetData sheetId="4723"/>
      <sheetData sheetId="4724"/>
      <sheetData sheetId="4725"/>
      <sheetData sheetId="4726"/>
      <sheetData sheetId="4727"/>
      <sheetData sheetId="4728"/>
      <sheetData sheetId="4729"/>
      <sheetData sheetId="4730"/>
      <sheetData sheetId="4731"/>
      <sheetData sheetId="4732"/>
      <sheetData sheetId="4733"/>
      <sheetData sheetId="4734"/>
      <sheetData sheetId="4735"/>
      <sheetData sheetId="4736"/>
      <sheetData sheetId="4737"/>
      <sheetData sheetId="4738"/>
      <sheetData sheetId="4739"/>
      <sheetData sheetId="4740"/>
      <sheetData sheetId="4741"/>
      <sheetData sheetId="4742"/>
      <sheetData sheetId="4743"/>
      <sheetData sheetId="4744"/>
      <sheetData sheetId="4745"/>
      <sheetData sheetId="4746"/>
      <sheetData sheetId="4747"/>
      <sheetData sheetId="4748"/>
      <sheetData sheetId="4749"/>
      <sheetData sheetId="4750"/>
      <sheetData sheetId="4751"/>
      <sheetData sheetId="4752"/>
      <sheetData sheetId="4753"/>
      <sheetData sheetId="4754"/>
      <sheetData sheetId="4755"/>
      <sheetData sheetId="4756"/>
      <sheetData sheetId="4757"/>
      <sheetData sheetId="4758"/>
      <sheetData sheetId="4759"/>
      <sheetData sheetId="4760"/>
      <sheetData sheetId="4761"/>
      <sheetData sheetId="4762"/>
      <sheetData sheetId="4763"/>
      <sheetData sheetId="4764"/>
      <sheetData sheetId="4765"/>
      <sheetData sheetId="4766"/>
      <sheetData sheetId="4767"/>
      <sheetData sheetId="4768"/>
      <sheetData sheetId="4769"/>
      <sheetData sheetId="4770"/>
      <sheetData sheetId="4771"/>
      <sheetData sheetId="4772"/>
      <sheetData sheetId="4773"/>
      <sheetData sheetId="4774"/>
      <sheetData sheetId="4775"/>
      <sheetData sheetId="4776"/>
      <sheetData sheetId="4777"/>
      <sheetData sheetId="4778"/>
      <sheetData sheetId="4779"/>
      <sheetData sheetId="4780"/>
      <sheetData sheetId="4781"/>
      <sheetData sheetId="4782"/>
      <sheetData sheetId="4783"/>
      <sheetData sheetId="4784"/>
      <sheetData sheetId="4785"/>
      <sheetData sheetId="4786"/>
      <sheetData sheetId="4787"/>
      <sheetData sheetId="4788"/>
      <sheetData sheetId="4789"/>
      <sheetData sheetId="4790"/>
      <sheetData sheetId="4791"/>
      <sheetData sheetId="4792"/>
      <sheetData sheetId="4793"/>
      <sheetData sheetId="4794"/>
      <sheetData sheetId="4795"/>
      <sheetData sheetId="4796"/>
      <sheetData sheetId="4797"/>
      <sheetData sheetId="4798"/>
      <sheetData sheetId="4799"/>
      <sheetData sheetId="4800"/>
      <sheetData sheetId="4801"/>
      <sheetData sheetId="4802"/>
      <sheetData sheetId="4803"/>
      <sheetData sheetId="4804"/>
      <sheetData sheetId="4805"/>
      <sheetData sheetId="4806"/>
      <sheetData sheetId="4807"/>
      <sheetData sheetId="4808"/>
      <sheetData sheetId="4809"/>
      <sheetData sheetId="4810"/>
      <sheetData sheetId="4811"/>
      <sheetData sheetId="4812"/>
      <sheetData sheetId="4813"/>
      <sheetData sheetId="4814"/>
      <sheetData sheetId="4815"/>
      <sheetData sheetId="4816"/>
      <sheetData sheetId="4817"/>
      <sheetData sheetId="4818"/>
      <sheetData sheetId="4819"/>
      <sheetData sheetId="4820"/>
      <sheetData sheetId="4821"/>
      <sheetData sheetId="4822"/>
      <sheetData sheetId="4823"/>
      <sheetData sheetId="4824"/>
      <sheetData sheetId="4825"/>
      <sheetData sheetId="4826"/>
      <sheetData sheetId="4827"/>
      <sheetData sheetId="4828"/>
      <sheetData sheetId="4829"/>
      <sheetData sheetId="4830"/>
      <sheetData sheetId="4831"/>
      <sheetData sheetId="4832"/>
      <sheetData sheetId="4833"/>
      <sheetData sheetId="4834"/>
      <sheetData sheetId="4835"/>
      <sheetData sheetId="4836"/>
      <sheetData sheetId="4837"/>
      <sheetData sheetId="4838"/>
      <sheetData sheetId="4839"/>
      <sheetData sheetId="4840"/>
      <sheetData sheetId="4841"/>
      <sheetData sheetId="4842"/>
      <sheetData sheetId="4843"/>
      <sheetData sheetId="4844"/>
      <sheetData sheetId="4845"/>
      <sheetData sheetId="4846"/>
      <sheetData sheetId="4847"/>
      <sheetData sheetId="4848"/>
      <sheetData sheetId="4849"/>
      <sheetData sheetId="4850"/>
      <sheetData sheetId="4851"/>
      <sheetData sheetId="4852"/>
      <sheetData sheetId="4853"/>
      <sheetData sheetId="4854"/>
      <sheetData sheetId="4855"/>
      <sheetData sheetId="4856"/>
      <sheetData sheetId="4857"/>
      <sheetData sheetId="4858"/>
      <sheetData sheetId="4859"/>
      <sheetData sheetId="4860"/>
      <sheetData sheetId="4861"/>
      <sheetData sheetId="4862"/>
      <sheetData sheetId="4863"/>
      <sheetData sheetId="4864"/>
      <sheetData sheetId="4865"/>
      <sheetData sheetId="4866"/>
      <sheetData sheetId="4867"/>
      <sheetData sheetId="4868"/>
      <sheetData sheetId="4869"/>
      <sheetData sheetId="4870"/>
      <sheetData sheetId="4871"/>
      <sheetData sheetId="4872"/>
      <sheetData sheetId="4873"/>
      <sheetData sheetId="4874"/>
      <sheetData sheetId="4875"/>
      <sheetData sheetId="4876"/>
      <sheetData sheetId="4877"/>
      <sheetData sheetId="4878"/>
      <sheetData sheetId="4879"/>
      <sheetData sheetId="4880"/>
      <sheetData sheetId="4881"/>
      <sheetData sheetId="4882"/>
      <sheetData sheetId="4883"/>
      <sheetData sheetId="4884"/>
      <sheetData sheetId="4885"/>
      <sheetData sheetId="4886"/>
      <sheetData sheetId="4887"/>
      <sheetData sheetId="4888"/>
      <sheetData sheetId="4889"/>
      <sheetData sheetId="4890"/>
      <sheetData sheetId="4891"/>
      <sheetData sheetId="4892"/>
      <sheetData sheetId="4893"/>
      <sheetData sheetId="4894"/>
      <sheetData sheetId="4895"/>
      <sheetData sheetId="4896"/>
      <sheetData sheetId="4897"/>
      <sheetData sheetId="4898"/>
      <sheetData sheetId="4899"/>
      <sheetData sheetId="4900"/>
      <sheetData sheetId="4901"/>
      <sheetData sheetId="4902"/>
      <sheetData sheetId="4903"/>
      <sheetData sheetId="4904"/>
      <sheetData sheetId="4905"/>
      <sheetData sheetId="4906"/>
      <sheetData sheetId="4907"/>
      <sheetData sheetId="4908"/>
      <sheetData sheetId="4909"/>
      <sheetData sheetId="4910"/>
      <sheetData sheetId="4911"/>
      <sheetData sheetId="4912"/>
      <sheetData sheetId="4913"/>
      <sheetData sheetId="4914"/>
      <sheetData sheetId="4915"/>
      <sheetData sheetId="4916"/>
      <sheetData sheetId="4917"/>
      <sheetData sheetId="4918"/>
      <sheetData sheetId="4919"/>
      <sheetData sheetId="4920"/>
      <sheetData sheetId="4921"/>
      <sheetData sheetId="4922"/>
      <sheetData sheetId="4923"/>
      <sheetData sheetId="4924"/>
      <sheetData sheetId="4925"/>
      <sheetData sheetId="4926"/>
      <sheetData sheetId="4927"/>
      <sheetData sheetId="4928"/>
      <sheetData sheetId="4929"/>
      <sheetData sheetId="4930"/>
      <sheetData sheetId="4931"/>
      <sheetData sheetId="4932"/>
      <sheetData sheetId="4933"/>
      <sheetData sheetId="4934"/>
      <sheetData sheetId="4935"/>
      <sheetData sheetId="4936"/>
      <sheetData sheetId="4937"/>
      <sheetData sheetId="4938"/>
      <sheetData sheetId="4939"/>
      <sheetData sheetId="4940"/>
      <sheetData sheetId="4941"/>
      <sheetData sheetId="4942"/>
      <sheetData sheetId="4943"/>
      <sheetData sheetId="4944"/>
      <sheetData sheetId="4945"/>
      <sheetData sheetId="4946"/>
      <sheetData sheetId="4947"/>
      <sheetData sheetId="4948"/>
      <sheetData sheetId="4949"/>
      <sheetData sheetId="4950"/>
      <sheetData sheetId="4951"/>
      <sheetData sheetId="4952"/>
      <sheetData sheetId="4953"/>
      <sheetData sheetId="4954"/>
      <sheetData sheetId="4955"/>
      <sheetData sheetId="4956"/>
      <sheetData sheetId="4957"/>
      <sheetData sheetId="4958"/>
      <sheetData sheetId="4959"/>
      <sheetData sheetId="4960"/>
      <sheetData sheetId="4961"/>
      <sheetData sheetId="4962"/>
      <sheetData sheetId="4963"/>
      <sheetData sheetId="4964"/>
      <sheetData sheetId="4965"/>
      <sheetData sheetId="4966"/>
      <sheetData sheetId="4967"/>
      <sheetData sheetId="4968"/>
      <sheetData sheetId="4969"/>
      <sheetData sheetId="4970"/>
      <sheetData sheetId="4971"/>
      <sheetData sheetId="4972"/>
      <sheetData sheetId="4973"/>
      <sheetData sheetId="4974"/>
      <sheetData sheetId="4975"/>
      <sheetData sheetId="4976"/>
      <sheetData sheetId="4977"/>
      <sheetData sheetId="4978"/>
      <sheetData sheetId="4979"/>
      <sheetData sheetId="4980"/>
      <sheetData sheetId="4981"/>
      <sheetData sheetId="4982"/>
      <sheetData sheetId="4983"/>
      <sheetData sheetId="4984"/>
      <sheetData sheetId="4985"/>
      <sheetData sheetId="4986"/>
      <sheetData sheetId="4987"/>
      <sheetData sheetId="4988"/>
      <sheetData sheetId="4989"/>
      <sheetData sheetId="4990"/>
      <sheetData sheetId="4991"/>
      <sheetData sheetId="4992"/>
      <sheetData sheetId="4993"/>
      <sheetData sheetId="4994"/>
      <sheetData sheetId="4995"/>
      <sheetData sheetId="4996"/>
      <sheetData sheetId="4997"/>
      <sheetData sheetId="4998"/>
      <sheetData sheetId="4999"/>
      <sheetData sheetId="5000"/>
      <sheetData sheetId="5001"/>
      <sheetData sheetId="5002"/>
      <sheetData sheetId="5003"/>
      <sheetData sheetId="5004"/>
      <sheetData sheetId="5005"/>
      <sheetData sheetId="5006"/>
      <sheetData sheetId="5007"/>
      <sheetData sheetId="5008"/>
      <sheetData sheetId="5009"/>
      <sheetData sheetId="5010"/>
      <sheetData sheetId="5011"/>
      <sheetData sheetId="5012"/>
      <sheetData sheetId="5013"/>
      <sheetData sheetId="5014"/>
      <sheetData sheetId="5015"/>
      <sheetData sheetId="5016"/>
      <sheetData sheetId="5017"/>
      <sheetData sheetId="5018"/>
      <sheetData sheetId="5019"/>
      <sheetData sheetId="5020"/>
      <sheetData sheetId="5021"/>
      <sheetData sheetId="5022"/>
      <sheetData sheetId="5023"/>
      <sheetData sheetId="5024"/>
      <sheetData sheetId="5025"/>
      <sheetData sheetId="5026"/>
      <sheetData sheetId="5027"/>
      <sheetData sheetId="5028"/>
      <sheetData sheetId="5029"/>
      <sheetData sheetId="5030"/>
      <sheetData sheetId="5031"/>
      <sheetData sheetId="5032"/>
      <sheetData sheetId="5033"/>
      <sheetData sheetId="5034"/>
      <sheetData sheetId="5035"/>
      <sheetData sheetId="5036"/>
      <sheetData sheetId="5037"/>
      <sheetData sheetId="5038"/>
      <sheetData sheetId="5039"/>
      <sheetData sheetId="5040"/>
      <sheetData sheetId="5041"/>
      <sheetData sheetId="5042"/>
      <sheetData sheetId="5043"/>
      <sheetData sheetId="5044"/>
      <sheetData sheetId="5045"/>
      <sheetData sheetId="5046"/>
      <sheetData sheetId="5047"/>
      <sheetData sheetId="5048"/>
      <sheetData sheetId="5049"/>
      <sheetData sheetId="5050"/>
      <sheetData sheetId="5051"/>
      <sheetData sheetId="5052"/>
      <sheetData sheetId="5053"/>
      <sheetData sheetId="5054"/>
      <sheetData sheetId="5055"/>
      <sheetData sheetId="5056"/>
      <sheetData sheetId="5057"/>
      <sheetData sheetId="5058"/>
      <sheetData sheetId="5059"/>
      <sheetData sheetId="5060"/>
      <sheetData sheetId="5061"/>
      <sheetData sheetId="5062"/>
      <sheetData sheetId="5063"/>
      <sheetData sheetId="5064"/>
      <sheetData sheetId="5065"/>
      <sheetData sheetId="5066"/>
      <sheetData sheetId="5067"/>
      <sheetData sheetId="5068"/>
      <sheetData sheetId="5069"/>
      <sheetData sheetId="5070"/>
      <sheetData sheetId="5071"/>
      <sheetData sheetId="5072"/>
      <sheetData sheetId="5073"/>
      <sheetData sheetId="5074"/>
      <sheetData sheetId="5075"/>
      <sheetData sheetId="5076"/>
      <sheetData sheetId="5077"/>
      <sheetData sheetId="5078"/>
      <sheetData sheetId="5079"/>
      <sheetData sheetId="5080"/>
      <sheetData sheetId="5081"/>
      <sheetData sheetId="5082"/>
      <sheetData sheetId="5083"/>
      <sheetData sheetId="5084"/>
      <sheetData sheetId="5085"/>
      <sheetData sheetId="5086"/>
      <sheetData sheetId="5087"/>
      <sheetData sheetId="5088"/>
      <sheetData sheetId="5089"/>
      <sheetData sheetId="5090"/>
      <sheetData sheetId="5091"/>
      <sheetData sheetId="5092"/>
      <sheetData sheetId="5093"/>
      <sheetData sheetId="5094"/>
      <sheetData sheetId="5095"/>
      <sheetData sheetId="5096"/>
      <sheetData sheetId="5097"/>
      <sheetData sheetId="5098"/>
      <sheetData sheetId="5099"/>
      <sheetData sheetId="5100"/>
      <sheetData sheetId="5101"/>
      <sheetData sheetId="5102"/>
      <sheetData sheetId="5103"/>
      <sheetData sheetId="5104"/>
      <sheetData sheetId="5105"/>
      <sheetData sheetId="5106"/>
      <sheetData sheetId="5107"/>
      <sheetData sheetId="5108"/>
      <sheetData sheetId="5109"/>
      <sheetData sheetId="5110"/>
      <sheetData sheetId="5111"/>
      <sheetData sheetId="5112"/>
      <sheetData sheetId="5113"/>
      <sheetData sheetId="5114"/>
      <sheetData sheetId="5115"/>
      <sheetData sheetId="5116"/>
      <sheetData sheetId="5117"/>
      <sheetData sheetId="5118"/>
      <sheetData sheetId="5119"/>
      <sheetData sheetId="5120"/>
      <sheetData sheetId="5121"/>
      <sheetData sheetId="5122"/>
      <sheetData sheetId="5123"/>
      <sheetData sheetId="5124"/>
      <sheetData sheetId="5125"/>
      <sheetData sheetId="5126"/>
      <sheetData sheetId="5127"/>
      <sheetData sheetId="5128"/>
      <sheetData sheetId="5129"/>
      <sheetData sheetId="5130"/>
      <sheetData sheetId="5131"/>
      <sheetData sheetId="5132"/>
      <sheetData sheetId="5133"/>
      <sheetData sheetId="5134"/>
      <sheetData sheetId="5135"/>
      <sheetData sheetId="5136"/>
      <sheetData sheetId="5137"/>
      <sheetData sheetId="5138"/>
      <sheetData sheetId="5139"/>
      <sheetData sheetId="5140"/>
      <sheetData sheetId="5141"/>
      <sheetData sheetId="5142"/>
      <sheetData sheetId="5143"/>
      <sheetData sheetId="5144"/>
      <sheetData sheetId="5145"/>
      <sheetData sheetId="5146"/>
      <sheetData sheetId="5147"/>
      <sheetData sheetId="5148"/>
      <sheetData sheetId="5149"/>
      <sheetData sheetId="5150"/>
      <sheetData sheetId="5151"/>
      <sheetData sheetId="5152"/>
      <sheetData sheetId="5153"/>
      <sheetData sheetId="5154"/>
      <sheetData sheetId="5155"/>
      <sheetData sheetId="5156"/>
      <sheetData sheetId="5157"/>
      <sheetData sheetId="5158"/>
      <sheetData sheetId="5159"/>
      <sheetData sheetId="5160"/>
      <sheetData sheetId="5161"/>
      <sheetData sheetId="5162"/>
      <sheetData sheetId="5163"/>
      <sheetData sheetId="5164"/>
      <sheetData sheetId="5165"/>
      <sheetData sheetId="5166"/>
      <sheetData sheetId="5167"/>
      <sheetData sheetId="5168"/>
      <sheetData sheetId="5169"/>
      <sheetData sheetId="5170"/>
      <sheetData sheetId="5171"/>
      <sheetData sheetId="5172"/>
      <sheetData sheetId="5173"/>
      <sheetData sheetId="5174"/>
      <sheetData sheetId="5175"/>
      <sheetData sheetId="5176"/>
      <sheetData sheetId="5177"/>
      <sheetData sheetId="5178"/>
      <sheetData sheetId="5179"/>
      <sheetData sheetId="5180"/>
      <sheetData sheetId="5181"/>
      <sheetData sheetId="5182"/>
      <sheetData sheetId="5183"/>
      <sheetData sheetId="5184"/>
      <sheetData sheetId="5185"/>
      <sheetData sheetId="5186"/>
      <sheetData sheetId="5187"/>
      <sheetData sheetId="5188"/>
      <sheetData sheetId="5189"/>
      <sheetData sheetId="5190"/>
      <sheetData sheetId="5191"/>
      <sheetData sheetId="5192"/>
      <sheetData sheetId="5193"/>
      <sheetData sheetId="5194"/>
      <sheetData sheetId="5195"/>
      <sheetData sheetId="5196"/>
      <sheetData sheetId="5197"/>
      <sheetData sheetId="5198"/>
      <sheetData sheetId="5199"/>
      <sheetData sheetId="5200"/>
      <sheetData sheetId="5201"/>
      <sheetData sheetId="5202"/>
      <sheetData sheetId="5203"/>
      <sheetData sheetId="5204"/>
      <sheetData sheetId="5205"/>
      <sheetData sheetId="5206"/>
      <sheetData sheetId="5207"/>
      <sheetData sheetId="5208"/>
      <sheetData sheetId="5209"/>
      <sheetData sheetId="5210"/>
      <sheetData sheetId="5211"/>
      <sheetData sheetId="5212"/>
      <sheetData sheetId="5213"/>
      <sheetData sheetId="5214"/>
      <sheetData sheetId="5215"/>
      <sheetData sheetId="5216"/>
      <sheetData sheetId="5217"/>
      <sheetData sheetId="5218"/>
      <sheetData sheetId="5219"/>
      <sheetData sheetId="5220"/>
      <sheetData sheetId="5221"/>
      <sheetData sheetId="5222"/>
      <sheetData sheetId="5223"/>
      <sheetData sheetId="5224"/>
      <sheetData sheetId="5225"/>
      <sheetData sheetId="5226"/>
      <sheetData sheetId="5227"/>
      <sheetData sheetId="5228"/>
      <sheetData sheetId="5229"/>
      <sheetData sheetId="5230"/>
      <sheetData sheetId="5231"/>
      <sheetData sheetId="5232"/>
      <sheetData sheetId="5233"/>
      <sheetData sheetId="5234"/>
      <sheetData sheetId="5235"/>
      <sheetData sheetId="5236"/>
      <sheetData sheetId="5237"/>
      <sheetData sheetId="5238"/>
      <sheetData sheetId="5239"/>
      <sheetData sheetId="5240"/>
      <sheetData sheetId="5241"/>
      <sheetData sheetId="5242"/>
      <sheetData sheetId="5243"/>
      <sheetData sheetId="5244"/>
      <sheetData sheetId="5245"/>
      <sheetData sheetId="5246"/>
      <sheetData sheetId="5247"/>
      <sheetData sheetId="5248"/>
      <sheetData sheetId="5249"/>
      <sheetData sheetId="5250"/>
      <sheetData sheetId="5251"/>
      <sheetData sheetId="5252"/>
      <sheetData sheetId="5253"/>
      <sheetData sheetId="5254"/>
      <sheetData sheetId="5255"/>
      <sheetData sheetId="5256"/>
      <sheetData sheetId="5257"/>
      <sheetData sheetId="5258"/>
      <sheetData sheetId="5259"/>
      <sheetData sheetId="5260"/>
      <sheetData sheetId="5261"/>
      <sheetData sheetId="5262"/>
      <sheetData sheetId="5263"/>
      <sheetData sheetId="5264"/>
      <sheetData sheetId="5265"/>
      <sheetData sheetId="5266"/>
      <sheetData sheetId="5267"/>
      <sheetData sheetId="5268"/>
      <sheetData sheetId="5269"/>
      <sheetData sheetId="5270"/>
      <sheetData sheetId="5271"/>
      <sheetData sheetId="5272"/>
      <sheetData sheetId="5273"/>
      <sheetData sheetId="5274"/>
      <sheetData sheetId="5275"/>
      <sheetData sheetId="5276"/>
      <sheetData sheetId="5277"/>
      <sheetData sheetId="5278"/>
      <sheetData sheetId="5279"/>
      <sheetData sheetId="5280"/>
      <sheetData sheetId="5281"/>
      <sheetData sheetId="5282"/>
      <sheetData sheetId="5283"/>
      <sheetData sheetId="5284"/>
      <sheetData sheetId="5285"/>
      <sheetData sheetId="5286"/>
      <sheetData sheetId="5287"/>
      <sheetData sheetId="5288"/>
      <sheetData sheetId="5289"/>
      <sheetData sheetId="5290"/>
      <sheetData sheetId="5291"/>
      <sheetData sheetId="5292"/>
      <sheetData sheetId="5293"/>
      <sheetData sheetId="5294"/>
      <sheetData sheetId="5295"/>
      <sheetData sheetId="5296"/>
      <sheetData sheetId="5297"/>
      <sheetData sheetId="5298"/>
      <sheetData sheetId="5299"/>
      <sheetData sheetId="5300"/>
      <sheetData sheetId="5301"/>
      <sheetData sheetId="5302"/>
      <sheetData sheetId="5303"/>
      <sheetData sheetId="5304"/>
      <sheetData sheetId="5305"/>
      <sheetData sheetId="5306"/>
      <sheetData sheetId="5307"/>
      <sheetData sheetId="5308"/>
      <sheetData sheetId="5309"/>
      <sheetData sheetId="5310"/>
      <sheetData sheetId="5311"/>
      <sheetData sheetId="5312"/>
      <sheetData sheetId="5313"/>
      <sheetData sheetId="5314"/>
      <sheetData sheetId="5315"/>
      <sheetData sheetId="5316"/>
      <sheetData sheetId="5317"/>
      <sheetData sheetId="5318"/>
      <sheetData sheetId="5319"/>
      <sheetData sheetId="5320"/>
      <sheetData sheetId="5321"/>
      <sheetData sheetId="5322"/>
      <sheetData sheetId="5323"/>
      <sheetData sheetId="5324"/>
      <sheetData sheetId="5325"/>
      <sheetData sheetId="5326"/>
      <sheetData sheetId="5327"/>
      <sheetData sheetId="5328"/>
      <sheetData sheetId="5329"/>
      <sheetData sheetId="5330"/>
      <sheetData sheetId="5331"/>
      <sheetData sheetId="5332"/>
      <sheetData sheetId="5333"/>
      <sheetData sheetId="5334"/>
      <sheetData sheetId="5335"/>
      <sheetData sheetId="5336"/>
      <sheetData sheetId="5337"/>
      <sheetData sheetId="5338"/>
      <sheetData sheetId="5339"/>
      <sheetData sheetId="5340"/>
      <sheetData sheetId="5341"/>
      <sheetData sheetId="5342"/>
      <sheetData sheetId="5343"/>
      <sheetData sheetId="5344"/>
      <sheetData sheetId="5345"/>
      <sheetData sheetId="5346"/>
      <sheetData sheetId="5347"/>
      <sheetData sheetId="5348"/>
      <sheetData sheetId="5349"/>
      <sheetData sheetId="5350"/>
      <sheetData sheetId="5351"/>
      <sheetData sheetId="5352"/>
      <sheetData sheetId="5353"/>
      <sheetData sheetId="5354"/>
      <sheetData sheetId="5355"/>
      <sheetData sheetId="5356"/>
      <sheetData sheetId="5357"/>
      <sheetData sheetId="5358"/>
      <sheetData sheetId="5359"/>
      <sheetData sheetId="5360"/>
      <sheetData sheetId="5361"/>
      <sheetData sheetId="5362"/>
      <sheetData sheetId="5363"/>
      <sheetData sheetId="5364"/>
      <sheetData sheetId="5365"/>
      <sheetData sheetId="5366"/>
      <sheetData sheetId="5367"/>
      <sheetData sheetId="5368"/>
      <sheetData sheetId="5369"/>
      <sheetData sheetId="5370"/>
      <sheetData sheetId="5371"/>
      <sheetData sheetId="5372"/>
      <sheetData sheetId="5373"/>
      <sheetData sheetId="5374"/>
      <sheetData sheetId="5375"/>
      <sheetData sheetId="5376"/>
      <sheetData sheetId="5377"/>
      <sheetData sheetId="5378"/>
      <sheetData sheetId="5379"/>
      <sheetData sheetId="5380"/>
      <sheetData sheetId="5381"/>
      <sheetData sheetId="5382"/>
      <sheetData sheetId="5383"/>
      <sheetData sheetId="5384"/>
      <sheetData sheetId="5385"/>
      <sheetData sheetId="5386"/>
      <sheetData sheetId="5387"/>
      <sheetData sheetId="5388"/>
      <sheetData sheetId="5389"/>
      <sheetData sheetId="5390"/>
      <sheetData sheetId="5391"/>
      <sheetData sheetId="5392"/>
      <sheetData sheetId="5393"/>
      <sheetData sheetId="5394"/>
      <sheetData sheetId="5395"/>
      <sheetData sheetId="5396"/>
      <sheetData sheetId="5397"/>
      <sheetData sheetId="5398"/>
      <sheetData sheetId="5399"/>
      <sheetData sheetId="5400"/>
      <sheetData sheetId="5401"/>
      <sheetData sheetId="5402"/>
      <sheetData sheetId="5403"/>
      <sheetData sheetId="5404"/>
      <sheetData sheetId="5405"/>
      <sheetData sheetId="5406"/>
      <sheetData sheetId="5407"/>
      <sheetData sheetId="5408"/>
      <sheetData sheetId="5409"/>
      <sheetData sheetId="5410"/>
      <sheetData sheetId="5411"/>
      <sheetData sheetId="5412"/>
      <sheetData sheetId="5413"/>
      <sheetData sheetId="5414"/>
      <sheetData sheetId="5415"/>
      <sheetData sheetId="5416"/>
      <sheetData sheetId="5417"/>
      <sheetData sheetId="5418"/>
      <sheetData sheetId="5419"/>
      <sheetData sheetId="5420"/>
      <sheetData sheetId="5421"/>
      <sheetData sheetId="5422"/>
      <sheetData sheetId="5423"/>
      <sheetData sheetId="5424"/>
      <sheetData sheetId="5425"/>
      <sheetData sheetId="5426"/>
      <sheetData sheetId="5427"/>
      <sheetData sheetId="5428"/>
      <sheetData sheetId="5429"/>
      <sheetData sheetId="5430"/>
      <sheetData sheetId="5431"/>
      <sheetData sheetId="5432"/>
      <sheetData sheetId="5433"/>
      <sheetData sheetId="5434"/>
      <sheetData sheetId="5435"/>
      <sheetData sheetId="5436"/>
      <sheetData sheetId="5437"/>
      <sheetData sheetId="5438"/>
      <sheetData sheetId="5439"/>
      <sheetData sheetId="5440"/>
      <sheetData sheetId="5441"/>
      <sheetData sheetId="5442"/>
      <sheetData sheetId="5443"/>
      <sheetData sheetId="5444"/>
      <sheetData sheetId="5445"/>
      <sheetData sheetId="5446"/>
      <sheetData sheetId="5447"/>
      <sheetData sheetId="5448"/>
      <sheetData sheetId="5449"/>
      <sheetData sheetId="5450"/>
      <sheetData sheetId="5451"/>
      <sheetData sheetId="5452"/>
      <sheetData sheetId="5453"/>
      <sheetData sheetId="5454"/>
      <sheetData sheetId="5455"/>
      <sheetData sheetId="5456"/>
      <sheetData sheetId="5457"/>
      <sheetData sheetId="5458"/>
      <sheetData sheetId="5459"/>
      <sheetData sheetId="5460"/>
      <sheetData sheetId="5461"/>
      <sheetData sheetId="5462"/>
      <sheetData sheetId="5463"/>
      <sheetData sheetId="5464"/>
      <sheetData sheetId="5465"/>
      <sheetData sheetId="5466"/>
      <sheetData sheetId="5467"/>
      <sheetData sheetId="5468"/>
      <sheetData sheetId="5469"/>
      <sheetData sheetId="5470"/>
      <sheetData sheetId="5471"/>
      <sheetData sheetId="5472"/>
      <sheetData sheetId="5473"/>
      <sheetData sheetId="5474"/>
      <sheetData sheetId="5475"/>
      <sheetData sheetId="5476"/>
      <sheetData sheetId="5477"/>
      <sheetData sheetId="5478"/>
      <sheetData sheetId="5479"/>
      <sheetData sheetId="5480"/>
      <sheetData sheetId="5481"/>
      <sheetData sheetId="5482"/>
      <sheetData sheetId="5483"/>
      <sheetData sheetId="5484"/>
      <sheetData sheetId="5485"/>
      <sheetData sheetId="5486"/>
      <sheetData sheetId="5487"/>
      <sheetData sheetId="5488"/>
      <sheetData sheetId="5489"/>
      <sheetData sheetId="5490"/>
      <sheetData sheetId="5491"/>
      <sheetData sheetId="5492"/>
      <sheetData sheetId="5493"/>
      <sheetData sheetId="5494"/>
      <sheetData sheetId="5495"/>
      <sheetData sheetId="5496"/>
      <sheetData sheetId="5497"/>
      <sheetData sheetId="5498"/>
      <sheetData sheetId="5499"/>
      <sheetData sheetId="5500"/>
      <sheetData sheetId="5501"/>
      <sheetData sheetId="5502"/>
      <sheetData sheetId="5503"/>
      <sheetData sheetId="5504"/>
      <sheetData sheetId="5505"/>
      <sheetData sheetId="5506"/>
      <sheetData sheetId="5507"/>
      <sheetData sheetId="5508"/>
      <sheetData sheetId="5509"/>
      <sheetData sheetId="5510"/>
      <sheetData sheetId="5511"/>
      <sheetData sheetId="5512"/>
      <sheetData sheetId="5513"/>
      <sheetData sheetId="5514"/>
      <sheetData sheetId="5515"/>
      <sheetData sheetId="5516"/>
      <sheetData sheetId="5517"/>
      <sheetData sheetId="5518"/>
      <sheetData sheetId="5519"/>
      <sheetData sheetId="5520"/>
      <sheetData sheetId="5521"/>
      <sheetData sheetId="5522"/>
      <sheetData sheetId="5523"/>
      <sheetData sheetId="5524"/>
      <sheetData sheetId="5525"/>
      <sheetData sheetId="5526"/>
      <sheetData sheetId="5527"/>
      <sheetData sheetId="5528"/>
      <sheetData sheetId="5529"/>
      <sheetData sheetId="5530"/>
      <sheetData sheetId="5531"/>
      <sheetData sheetId="5532"/>
      <sheetData sheetId="5533"/>
      <sheetData sheetId="5534"/>
      <sheetData sheetId="5535"/>
      <sheetData sheetId="5536"/>
      <sheetData sheetId="5537"/>
      <sheetData sheetId="5538"/>
      <sheetData sheetId="5539"/>
      <sheetData sheetId="5540"/>
      <sheetData sheetId="5541"/>
      <sheetData sheetId="5542"/>
      <sheetData sheetId="5543"/>
      <sheetData sheetId="5544"/>
      <sheetData sheetId="5545"/>
      <sheetData sheetId="5546"/>
      <sheetData sheetId="5547"/>
      <sheetData sheetId="5548"/>
      <sheetData sheetId="5549"/>
      <sheetData sheetId="5550"/>
      <sheetData sheetId="5551"/>
      <sheetData sheetId="5552"/>
      <sheetData sheetId="5553"/>
      <sheetData sheetId="5554"/>
      <sheetData sheetId="5555"/>
      <sheetData sheetId="5556"/>
      <sheetData sheetId="5557"/>
      <sheetData sheetId="5558"/>
      <sheetData sheetId="5559"/>
      <sheetData sheetId="5560"/>
      <sheetData sheetId="5561"/>
      <sheetData sheetId="5562"/>
      <sheetData sheetId="5563"/>
      <sheetData sheetId="5564"/>
      <sheetData sheetId="5565"/>
      <sheetData sheetId="5566"/>
      <sheetData sheetId="5567"/>
      <sheetData sheetId="5568"/>
      <sheetData sheetId="5569"/>
      <sheetData sheetId="5570"/>
      <sheetData sheetId="5571"/>
      <sheetData sheetId="5572"/>
      <sheetData sheetId="5573"/>
      <sheetData sheetId="5574"/>
      <sheetData sheetId="5575"/>
      <sheetData sheetId="5576"/>
      <sheetData sheetId="5577"/>
      <sheetData sheetId="5578"/>
      <sheetData sheetId="5579"/>
      <sheetData sheetId="5580"/>
      <sheetData sheetId="5581"/>
      <sheetData sheetId="5582"/>
      <sheetData sheetId="5583"/>
      <sheetData sheetId="5584"/>
      <sheetData sheetId="5585"/>
      <sheetData sheetId="5586"/>
      <sheetData sheetId="5587"/>
      <sheetData sheetId="5588"/>
      <sheetData sheetId="5589"/>
      <sheetData sheetId="5590"/>
      <sheetData sheetId="5591"/>
      <sheetData sheetId="5592"/>
      <sheetData sheetId="5593"/>
      <sheetData sheetId="5594"/>
      <sheetData sheetId="5595"/>
      <sheetData sheetId="5596"/>
      <sheetData sheetId="5597"/>
      <sheetData sheetId="5598"/>
      <sheetData sheetId="5599"/>
      <sheetData sheetId="5600"/>
      <sheetData sheetId="5601"/>
      <sheetData sheetId="5602"/>
      <sheetData sheetId="5603"/>
      <sheetData sheetId="5604"/>
      <sheetData sheetId="5605"/>
      <sheetData sheetId="5606"/>
      <sheetData sheetId="5607"/>
      <sheetData sheetId="5608"/>
      <sheetData sheetId="5609"/>
      <sheetData sheetId="5610"/>
      <sheetData sheetId="5611"/>
      <sheetData sheetId="5612"/>
      <sheetData sheetId="5613"/>
      <sheetData sheetId="5614"/>
      <sheetData sheetId="5615"/>
      <sheetData sheetId="5616"/>
      <sheetData sheetId="5617"/>
      <sheetData sheetId="5618"/>
      <sheetData sheetId="5619"/>
      <sheetData sheetId="5620"/>
      <sheetData sheetId="5621"/>
      <sheetData sheetId="5622"/>
      <sheetData sheetId="5623"/>
      <sheetData sheetId="5624"/>
      <sheetData sheetId="5625"/>
      <sheetData sheetId="5626"/>
      <sheetData sheetId="5627"/>
      <sheetData sheetId="5628"/>
      <sheetData sheetId="5629"/>
      <sheetData sheetId="5630"/>
      <sheetData sheetId="5631"/>
      <sheetData sheetId="5632"/>
      <sheetData sheetId="5633"/>
      <sheetData sheetId="5634"/>
      <sheetData sheetId="5635"/>
      <sheetData sheetId="5636"/>
      <sheetData sheetId="5637"/>
      <sheetData sheetId="5638"/>
      <sheetData sheetId="5639"/>
      <sheetData sheetId="5640"/>
      <sheetData sheetId="5641"/>
      <sheetData sheetId="5642"/>
      <sheetData sheetId="5643"/>
      <sheetData sheetId="5644"/>
      <sheetData sheetId="5645"/>
      <sheetData sheetId="5646"/>
      <sheetData sheetId="5647"/>
      <sheetData sheetId="5648"/>
      <sheetData sheetId="5649"/>
      <sheetData sheetId="5650"/>
      <sheetData sheetId="5651"/>
      <sheetData sheetId="5652"/>
      <sheetData sheetId="5653"/>
      <sheetData sheetId="5654"/>
      <sheetData sheetId="5655"/>
      <sheetData sheetId="5656"/>
      <sheetData sheetId="5657"/>
      <sheetData sheetId="5658"/>
      <sheetData sheetId="5659"/>
      <sheetData sheetId="5660"/>
      <sheetData sheetId="5661"/>
      <sheetData sheetId="5662"/>
      <sheetData sheetId="5663"/>
      <sheetData sheetId="5664"/>
      <sheetData sheetId="5665"/>
      <sheetData sheetId="5666"/>
      <sheetData sheetId="5667"/>
      <sheetData sheetId="5668"/>
      <sheetData sheetId="5669"/>
      <sheetData sheetId="5670"/>
      <sheetData sheetId="5671"/>
      <sheetData sheetId="5672"/>
      <sheetData sheetId="5673"/>
      <sheetData sheetId="5674"/>
      <sheetData sheetId="5675"/>
      <sheetData sheetId="5676"/>
      <sheetData sheetId="5677"/>
      <sheetData sheetId="5678"/>
      <sheetData sheetId="5679"/>
      <sheetData sheetId="5680"/>
      <sheetData sheetId="5681"/>
      <sheetData sheetId="5682"/>
      <sheetData sheetId="5683"/>
      <sheetData sheetId="5684"/>
      <sheetData sheetId="5685"/>
      <sheetData sheetId="5686"/>
      <sheetData sheetId="5687"/>
      <sheetData sheetId="5688"/>
      <sheetData sheetId="5689"/>
      <sheetData sheetId="5690"/>
      <sheetData sheetId="5691"/>
      <sheetData sheetId="5692"/>
      <sheetData sheetId="5693"/>
      <sheetData sheetId="5694"/>
      <sheetData sheetId="5695"/>
      <sheetData sheetId="5696"/>
      <sheetData sheetId="5697"/>
      <sheetData sheetId="5698"/>
      <sheetData sheetId="5699"/>
      <sheetData sheetId="5700"/>
      <sheetData sheetId="5701"/>
      <sheetData sheetId="5702"/>
      <sheetData sheetId="5703"/>
      <sheetData sheetId="5704"/>
      <sheetData sheetId="5705"/>
      <sheetData sheetId="5706"/>
      <sheetData sheetId="5707"/>
      <sheetData sheetId="5708"/>
      <sheetData sheetId="5709"/>
      <sheetData sheetId="5710"/>
      <sheetData sheetId="5711"/>
      <sheetData sheetId="5712"/>
      <sheetData sheetId="5713"/>
      <sheetData sheetId="5714"/>
      <sheetData sheetId="5715"/>
      <sheetData sheetId="5716"/>
      <sheetData sheetId="5717"/>
      <sheetData sheetId="5718"/>
      <sheetData sheetId="5719"/>
      <sheetData sheetId="5720"/>
      <sheetData sheetId="5721"/>
      <sheetData sheetId="5722"/>
      <sheetData sheetId="5723"/>
      <sheetData sheetId="5724"/>
      <sheetData sheetId="5725"/>
      <sheetData sheetId="5726"/>
      <sheetData sheetId="5727"/>
      <sheetData sheetId="5728"/>
      <sheetData sheetId="5729"/>
      <sheetData sheetId="5730"/>
      <sheetData sheetId="5731"/>
      <sheetData sheetId="5732"/>
      <sheetData sheetId="5733"/>
      <sheetData sheetId="5734"/>
      <sheetData sheetId="5735"/>
      <sheetData sheetId="5736"/>
      <sheetData sheetId="5737"/>
      <sheetData sheetId="5738"/>
      <sheetData sheetId="5739"/>
      <sheetData sheetId="5740"/>
      <sheetData sheetId="5741"/>
      <sheetData sheetId="5742"/>
      <sheetData sheetId="5743"/>
      <sheetData sheetId="5744"/>
      <sheetData sheetId="5745"/>
      <sheetData sheetId="5746"/>
      <sheetData sheetId="5747"/>
      <sheetData sheetId="5748"/>
      <sheetData sheetId="5749"/>
      <sheetData sheetId="5750"/>
      <sheetData sheetId="5751"/>
      <sheetData sheetId="5752"/>
      <sheetData sheetId="5753"/>
      <sheetData sheetId="5754"/>
      <sheetData sheetId="5755"/>
      <sheetData sheetId="5756"/>
      <sheetData sheetId="5757"/>
      <sheetData sheetId="5758"/>
      <sheetData sheetId="5759"/>
      <sheetData sheetId="5760"/>
      <sheetData sheetId="5761"/>
      <sheetData sheetId="5762"/>
      <sheetData sheetId="5763"/>
      <sheetData sheetId="5764"/>
      <sheetData sheetId="5765"/>
      <sheetData sheetId="5766"/>
      <sheetData sheetId="5767"/>
      <sheetData sheetId="5768"/>
      <sheetData sheetId="5769"/>
      <sheetData sheetId="5770"/>
      <sheetData sheetId="5771"/>
      <sheetData sheetId="5772"/>
      <sheetData sheetId="5773"/>
      <sheetData sheetId="5774"/>
      <sheetData sheetId="5775"/>
      <sheetData sheetId="5776"/>
      <sheetData sheetId="5777"/>
      <sheetData sheetId="5778"/>
      <sheetData sheetId="5779"/>
      <sheetData sheetId="5780"/>
      <sheetData sheetId="5781"/>
      <sheetData sheetId="5782"/>
      <sheetData sheetId="5783"/>
      <sheetData sheetId="5784"/>
      <sheetData sheetId="5785"/>
      <sheetData sheetId="5786"/>
      <sheetData sheetId="5787"/>
      <sheetData sheetId="5788"/>
      <sheetData sheetId="5789"/>
      <sheetData sheetId="5790"/>
      <sheetData sheetId="5791"/>
      <sheetData sheetId="5792"/>
      <sheetData sheetId="5793"/>
      <sheetData sheetId="5794"/>
      <sheetData sheetId="5795"/>
      <sheetData sheetId="5796"/>
      <sheetData sheetId="5797"/>
      <sheetData sheetId="5798"/>
      <sheetData sheetId="5799"/>
      <sheetData sheetId="5800"/>
      <sheetData sheetId="5801"/>
      <sheetData sheetId="5802"/>
      <sheetData sheetId="5803"/>
      <sheetData sheetId="5804"/>
      <sheetData sheetId="5805"/>
      <sheetData sheetId="5806"/>
      <sheetData sheetId="5807"/>
      <sheetData sheetId="5808"/>
      <sheetData sheetId="5809"/>
      <sheetData sheetId="5810"/>
      <sheetData sheetId="5811"/>
      <sheetData sheetId="5812"/>
      <sheetData sheetId="5813"/>
      <sheetData sheetId="5814"/>
      <sheetData sheetId="5815"/>
      <sheetData sheetId="5816"/>
      <sheetData sheetId="5817"/>
      <sheetData sheetId="5818"/>
      <sheetData sheetId="5819"/>
      <sheetData sheetId="5820"/>
      <sheetData sheetId="5821"/>
      <sheetData sheetId="5822"/>
      <sheetData sheetId="5823"/>
      <sheetData sheetId="5824"/>
      <sheetData sheetId="5825"/>
      <sheetData sheetId="5826"/>
      <sheetData sheetId="5827"/>
      <sheetData sheetId="5828"/>
      <sheetData sheetId="5829"/>
      <sheetData sheetId="5830"/>
      <sheetData sheetId="5831"/>
      <sheetData sheetId="5832"/>
      <sheetData sheetId="5833"/>
      <sheetData sheetId="5834"/>
      <sheetData sheetId="5835"/>
      <sheetData sheetId="5836"/>
      <sheetData sheetId="5837"/>
      <sheetData sheetId="5838"/>
      <sheetData sheetId="5839"/>
      <sheetData sheetId="5840"/>
      <sheetData sheetId="5841"/>
      <sheetData sheetId="5842"/>
      <sheetData sheetId="5843"/>
      <sheetData sheetId="5844"/>
      <sheetData sheetId="5845"/>
      <sheetData sheetId="5846"/>
      <sheetData sheetId="5847"/>
      <sheetData sheetId="5848"/>
      <sheetData sheetId="5849"/>
      <sheetData sheetId="5850"/>
      <sheetData sheetId="5851"/>
      <sheetData sheetId="5852"/>
      <sheetData sheetId="5853"/>
      <sheetData sheetId="5854"/>
      <sheetData sheetId="5855"/>
      <sheetData sheetId="5856"/>
      <sheetData sheetId="5857"/>
      <sheetData sheetId="5858"/>
      <sheetData sheetId="5859"/>
      <sheetData sheetId="5860"/>
      <sheetData sheetId="5861"/>
      <sheetData sheetId="5862"/>
      <sheetData sheetId="5863"/>
      <sheetData sheetId="5864"/>
      <sheetData sheetId="5865"/>
      <sheetData sheetId="5866"/>
      <sheetData sheetId="5867"/>
      <sheetData sheetId="5868"/>
      <sheetData sheetId="5869"/>
      <sheetData sheetId="5870"/>
      <sheetData sheetId="5871"/>
      <sheetData sheetId="5872"/>
      <sheetData sheetId="5873"/>
      <sheetData sheetId="5874"/>
      <sheetData sheetId="5875"/>
      <sheetData sheetId="5876"/>
      <sheetData sheetId="5877"/>
      <sheetData sheetId="5878"/>
      <sheetData sheetId="5879"/>
      <sheetData sheetId="5880"/>
      <sheetData sheetId="5881"/>
      <sheetData sheetId="5882"/>
      <sheetData sheetId="5883"/>
      <sheetData sheetId="5884"/>
      <sheetData sheetId="5885"/>
      <sheetData sheetId="5886"/>
      <sheetData sheetId="5887"/>
      <sheetData sheetId="5888"/>
      <sheetData sheetId="5889"/>
      <sheetData sheetId="5890"/>
      <sheetData sheetId="5891"/>
      <sheetData sheetId="5892"/>
      <sheetData sheetId="5893"/>
      <sheetData sheetId="5894"/>
      <sheetData sheetId="5895"/>
      <sheetData sheetId="5896"/>
      <sheetData sheetId="5897"/>
      <sheetData sheetId="5898"/>
      <sheetData sheetId="5899"/>
      <sheetData sheetId="5900"/>
      <sheetData sheetId="5901"/>
      <sheetData sheetId="5902"/>
      <sheetData sheetId="5903"/>
      <sheetData sheetId="5904"/>
      <sheetData sheetId="5905"/>
      <sheetData sheetId="5906"/>
      <sheetData sheetId="5907"/>
      <sheetData sheetId="5908"/>
      <sheetData sheetId="5909"/>
      <sheetData sheetId="5910"/>
      <sheetData sheetId="5911"/>
      <sheetData sheetId="5912"/>
      <sheetData sheetId="5913"/>
      <sheetData sheetId="5914"/>
      <sheetData sheetId="5915"/>
      <sheetData sheetId="5916"/>
      <sheetData sheetId="5917"/>
      <sheetData sheetId="5918"/>
      <sheetData sheetId="5919"/>
      <sheetData sheetId="5920"/>
      <sheetData sheetId="5921"/>
      <sheetData sheetId="5922"/>
      <sheetData sheetId="5923"/>
      <sheetData sheetId="5924"/>
      <sheetData sheetId="5925"/>
      <sheetData sheetId="5926"/>
      <sheetData sheetId="5927"/>
      <sheetData sheetId="5928"/>
      <sheetData sheetId="5929"/>
      <sheetData sheetId="5930"/>
      <sheetData sheetId="5931"/>
      <sheetData sheetId="5932"/>
      <sheetData sheetId="5933"/>
      <sheetData sheetId="5934"/>
      <sheetData sheetId="5935"/>
      <sheetData sheetId="5936"/>
      <sheetData sheetId="5937"/>
      <sheetData sheetId="5938"/>
      <sheetData sheetId="5939"/>
      <sheetData sheetId="5940"/>
      <sheetData sheetId="5941"/>
      <sheetData sheetId="5942"/>
      <sheetData sheetId="5943"/>
      <sheetData sheetId="5944"/>
      <sheetData sheetId="5945"/>
      <sheetData sheetId="5946"/>
      <sheetData sheetId="5947"/>
      <sheetData sheetId="5948"/>
      <sheetData sheetId="5949"/>
      <sheetData sheetId="5950"/>
      <sheetData sheetId="5951"/>
      <sheetData sheetId="5952"/>
      <sheetData sheetId="5953"/>
      <sheetData sheetId="5954"/>
      <sheetData sheetId="5955"/>
      <sheetData sheetId="5956"/>
      <sheetData sheetId="5957"/>
      <sheetData sheetId="5958"/>
      <sheetData sheetId="5959"/>
      <sheetData sheetId="5960"/>
      <sheetData sheetId="5961"/>
      <sheetData sheetId="5962"/>
      <sheetData sheetId="5963"/>
      <sheetData sheetId="5964"/>
      <sheetData sheetId="5965"/>
      <sheetData sheetId="5966"/>
      <sheetData sheetId="5967"/>
      <sheetData sheetId="5968"/>
      <sheetData sheetId="5969"/>
      <sheetData sheetId="5970"/>
      <sheetData sheetId="5971"/>
      <sheetData sheetId="5972"/>
      <sheetData sheetId="5973"/>
      <sheetData sheetId="5974"/>
      <sheetData sheetId="5975"/>
      <sheetData sheetId="5976"/>
      <sheetData sheetId="5977"/>
      <sheetData sheetId="5978"/>
      <sheetData sheetId="5979"/>
      <sheetData sheetId="5980"/>
      <sheetData sheetId="5981"/>
      <sheetData sheetId="5982"/>
      <sheetData sheetId="5983"/>
      <sheetData sheetId="5984"/>
      <sheetData sheetId="5985"/>
      <sheetData sheetId="5986"/>
      <sheetData sheetId="5987"/>
      <sheetData sheetId="5988"/>
      <sheetData sheetId="5989"/>
      <sheetData sheetId="5990"/>
      <sheetData sheetId="5991"/>
      <sheetData sheetId="5992"/>
      <sheetData sheetId="5993"/>
      <sheetData sheetId="5994"/>
      <sheetData sheetId="5995"/>
      <sheetData sheetId="5996"/>
      <sheetData sheetId="5997"/>
      <sheetData sheetId="5998"/>
      <sheetData sheetId="5999"/>
      <sheetData sheetId="6000"/>
      <sheetData sheetId="6001"/>
      <sheetData sheetId="6002"/>
      <sheetData sheetId="6003"/>
      <sheetData sheetId="6004"/>
      <sheetData sheetId="6005"/>
      <sheetData sheetId="6006"/>
      <sheetData sheetId="6007"/>
      <sheetData sheetId="6008"/>
      <sheetData sheetId="6009"/>
      <sheetData sheetId="6010"/>
      <sheetData sheetId="6011"/>
      <sheetData sheetId="6012"/>
      <sheetData sheetId="6013"/>
      <sheetData sheetId="6014"/>
      <sheetData sheetId="6015"/>
      <sheetData sheetId="6016"/>
      <sheetData sheetId="6017"/>
      <sheetData sheetId="6018"/>
      <sheetData sheetId="6019"/>
      <sheetData sheetId="6020"/>
      <sheetData sheetId="6021"/>
      <sheetData sheetId="6022"/>
      <sheetData sheetId="6023"/>
      <sheetData sheetId="6024"/>
      <sheetData sheetId="6025"/>
      <sheetData sheetId="6026"/>
      <sheetData sheetId="6027"/>
      <sheetData sheetId="6028"/>
      <sheetData sheetId="6029"/>
      <sheetData sheetId="6030"/>
      <sheetData sheetId="6031"/>
      <sheetData sheetId="6032"/>
      <sheetData sheetId="6033"/>
      <sheetData sheetId="6034"/>
      <sheetData sheetId="6035"/>
      <sheetData sheetId="6036"/>
      <sheetData sheetId="6037"/>
      <sheetData sheetId="6038"/>
      <sheetData sheetId="6039"/>
      <sheetData sheetId="6040"/>
      <sheetData sheetId="6041"/>
      <sheetData sheetId="6042"/>
      <sheetData sheetId="6043"/>
      <sheetData sheetId="6044"/>
      <sheetData sheetId="6045"/>
      <sheetData sheetId="6046"/>
      <sheetData sheetId="6047"/>
      <sheetData sheetId="6048"/>
      <sheetData sheetId="6049"/>
      <sheetData sheetId="6050"/>
      <sheetData sheetId="6051"/>
      <sheetData sheetId="6052"/>
      <sheetData sheetId="6053"/>
      <sheetData sheetId="6054"/>
      <sheetData sheetId="6055"/>
      <sheetData sheetId="6056"/>
      <sheetData sheetId="6057"/>
      <sheetData sheetId="6058"/>
      <sheetData sheetId="6059"/>
      <sheetData sheetId="6060"/>
      <sheetData sheetId="6061"/>
      <sheetData sheetId="6062"/>
      <sheetData sheetId="6063"/>
      <sheetData sheetId="6064"/>
      <sheetData sheetId="6065"/>
      <sheetData sheetId="6066"/>
      <sheetData sheetId="6067"/>
      <sheetData sheetId="6068"/>
      <sheetData sheetId="6069"/>
      <sheetData sheetId="6070"/>
      <sheetData sheetId="6071"/>
      <sheetData sheetId="6072"/>
      <sheetData sheetId="6073"/>
      <sheetData sheetId="6074"/>
      <sheetData sheetId="6075"/>
      <sheetData sheetId="6076"/>
      <sheetData sheetId="6077"/>
      <sheetData sheetId="6078"/>
      <sheetData sheetId="6079"/>
      <sheetData sheetId="6080"/>
      <sheetData sheetId="6081"/>
      <sheetData sheetId="6082"/>
      <sheetData sheetId="6083"/>
      <sheetData sheetId="6084"/>
      <sheetData sheetId="6085"/>
      <sheetData sheetId="6086"/>
      <sheetData sheetId="6087"/>
      <sheetData sheetId="6088"/>
      <sheetData sheetId="6089"/>
      <sheetData sheetId="6090"/>
      <sheetData sheetId="6091"/>
      <sheetData sheetId="6092"/>
      <sheetData sheetId="6093"/>
      <sheetData sheetId="6094"/>
      <sheetData sheetId="6095"/>
      <sheetData sheetId="6096"/>
      <sheetData sheetId="6097"/>
      <sheetData sheetId="6098"/>
      <sheetData sheetId="6099"/>
      <sheetData sheetId="6100"/>
      <sheetData sheetId="6101"/>
      <sheetData sheetId="6102"/>
      <sheetData sheetId="6103"/>
      <sheetData sheetId="6104"/>
      <sheetData sheetId="6105"/>
      <sheetData sheetId="6106"/>
      <sheetData sheetId="6107"/>
      <sheetData sheetId="6108"/>
      <sheetData sheetId="6109"/>
      <sheetData sheetId="6110"/>
      <sheetData sheetId="6111"/>
      <sheetData sheetId="6112"/>
      <sheetData sheetId="6113"/>
      <sheetData sheetId="6114"/>
      <sheetData sheetId="6115"/>
      <sheetData sheetId="6116"/>
      <sheetData sheetId="6117"/>
      <sheetData sheetId="6118"/>
      <sheetData sheetId="6119"/>
      <sheetData sheetId="6120"/>
      <sheetData sheetId="6121"/>
      <sheetData sheetId="6122"/>
      <sheetData sheetId="6123"/>
      <sheetData sheetId="6124"/>
      <sheetData sheetId="6125"/>
      <sheetData sheetId="6126"/>
      <sheetData sheetId="6127"/>
      <sheetData sheetId="6128"/>
      <sheetData sheetId="6129"/>
      <sheetData sheetId="6130"/>
      <sheetData sheetId="6131"/>
      <sheetData sheetId="6132"/>
      <sheetData sheetId="6133"/>
      <sheetData sheetId="6134"/>
      <sheetData sheetId="6135"/>
      <sheetData sheetId="6136"/>
      <sheetData sheetId="6137"/>
      <sheetData sheetId="6138"/>
      <sheetData sheetId="6139"/>
      <sheetData sheetId="6140"/>
      <sheetData sheetId="6141"/>
      <sheetData sheetId="6142"/>
      <sheetData sheetId="6143"/>
      <sheetData sheetId="6144"/>
      <sheetData sheetId="6145"/>
      <sheetData sheetId="6146"/>
      <sheetData sheetId="6147"/>
      <sheetData sheetId="6148"/>
      <sheetData sheetId="6149"/>
      <sheetData sheetId="6150"/>
      <sheetData sheetId="6151"/>
      <sheetData sheetId="6152"/>
      <sheetData sheetId="6153"/>
      <sheetData sheetId="6154"/>
      <sheetData sheetId="6155"/>
      <sheetData sheetId="6156"/>
      <sheetData sheetId="6157"/>
      <sheetData sheetId="6158"/>
      <sheetData sheetId="6159"/>
      <sheetData sheetId="6160"/>
      <sheetData sheetId="6161"/>
      <sheetData sheetId="6162"/>
      <sheetData sheetId="6163"/>
      <sheetData sheetId="6164"/>
      <sheetData sheetId="6165"/>
      <sheetData sheetId="6166"/>
      <sheetData sheetId="6167"/>
      <sheetData sheetId="6168"/>
      <sheetData sheetId="6169"/>
      <sheetData sheetId="6170"/>
      <sheetData sheetId="6171"/>
      <sheetData sheetId="6172"/>
      <sheetData sheetId="6173"/>
      <sheetData sheetId="6174"/>
      <sheetData sheetId="6175"/>
      <sheetData sheetId="6176"/>
      <sheetData sheetId="6177"/>
      <sheetData sheetId="6178"/>
      <sheetData sheetId="6179"/>
      <sheetData sheetId="6180"/>
      <sheetData sheetId="6181"/>
      <sheetData sheetId="6182"/>
      <sheetData sheetId="6183"/>
      <sheetData sheetId="6184"/>
      <sheetData sheetId="6185"/>
      <sheetData sheetId="6186"/>
      <sheetData sheetId="6187"/>
      <sheetData sheetId="6188"/>
      <sheetData sheetId="6189"/>
      <sheetData sheetId="6190"/>
      <sheetData sheetId="6191"/>
      <sheetData sheetId="6192"/>
      <sheetData sheetId="6193"/>
      <sheetData sheetId="6194"/>
      <sheetData sheetId="6195"/>
      <sheetData sheetId="6196"/>
      <sheetData sheetId="6197"/>
      <sheetData sheetId="6198"/>
      <sheetData sheetId="6199"/>
      <sheetData sheetId="6200"/>
      <sheetData sheetId="6201"/>
      <sheetData sheetId="6202"/>
      <sheetData sheetId="6203"/>
      <sheetData sheetId="6204"/>
      <sheetData sheetId="6205"/>
      <sheetData sheetId="6206"/>
      <sheetData sheetId="6207"/>
      <sheetData sheetId="6208"/>
      <sheetData sheetId="6209"/>
      <sheetData sheetId="6210"/>
      <sheetData sheetId="6211"/>
      <sheetData sheetId="6212"/>
      <sheetData sheetId="6213"/>
      <sheetData sheetId="6214"/>
      <sheetData sheetId="6215"/>
      <sheetData sheetId="6216"/>
      <sheetData sheetId="6217"/>
      <sheetData sheetId="6218"/>
      <sheetData sheetId="6219"/>
      <sheetData sheetId="6220"/>
      <sheetData sheetId="6221"/>
      <sheetData sheetId="6222"/>
      <sheetData sheetId="6223"/>
      <sheetData sheetId="6224"/>
      <sheetData sheetId="6225"/>
      <sheetData sheetId="6226"/>
      <sheetData sheetId="6227"/>
      <sheetData sheetId="6228"/>
      <sheetData sheetId="6229"/>
      <sheetData sheetId="6230"/>
      <sheetData sheetId="6231"/>
      <sheetData sheetId="6232"/>
      <sheetData sheetId="6233"/>
      <sheetData sheetId="6234"/>
      <sheetData sheetId="6235"/>
      <sheetData sheetId="6236"/>
      <sheetData sheetId="6237"/>
      <sheetData sheetId="6238"/>
      <sheetData sheetId="6239"/>
      <sheetData sheetId="6240"/>
      <sheetData sheetId="6241"/>
      <sheetData sheetId="6242"/>
      <sheetData sheetId="6243"/>
      <sheetData sheetId="6244"/>
      <sheetData sheetId="6245"/>
      <sheetData sheetId="6246"/>
      <sheetData sheetId="6247"/>
      <sheetData sheetId="6248"/>
      <sheetData sheetId="6249"/>
      <sheetData sheetId="6250"/>
      <sheetData sheetId="6251"/>
      <sheetData sheetId="6252"/>
      <sheetData sheetId="6253"/>
      <sheetData sheetId="6254"/>
      <sheetData sheetId="6255"/>
      <sheetData sheetId="6256"/>
      <sheetData sheetId="6257"/>
      <sheetData sheetId="6258"/>
      <sheetData sheetId="6259"/>
      <sheetData sheetId="6260"/>
      <sheetData sheetId="6261"/>
      <sheetData sheetId="6262"/>
      <sheetData sheetId="6263"/>
      <sheetData sheetId="6264"/>
      <sheetData sheetId="6265"/>
      <sheetData sheetId="6266"/>
      <sheetData sheetId="6267"/>
      <sheetData sheetId="6268"/>
      <sheetData sheetId="6269"/>
      <sheetData sheetId="6270"/>
      <sheetData sheetId="6271"/>
      <sheetData sheetId="6272"/>
      <sheetData sheetId="6273"/>
      <sheetData sheetId="6274"/>
      <sheetData sheetId="6275"/>
      <sheetData sheetId="6276"/>
      <sheetData sheetId="6277"/>
      <sheetData sheetId="6278"/>
      <sheetData sheetId="6279"/>
      <sheetData sheetId="6280"/>
      <sheetData sheetId="6281"/>
      <sheetData sheetId="6282"/>
      <sheetData sheetId="6283"/>
      <sheetData sheetId="6284"/>
      <sheetData sheetId="6285"/>
      <sheetData sheetId="6286"/>
      <sheetData sheetId="6287"/>
      <sheetData sheetId="6288"/>
      <sheetData sheetId="6289"/>
      <sheetData sheetId="6290"/>
      <sheetData sheetId="6291"/>
      <sheetData sheetId="6292"/>
      <sheetData sheetId="6293"/>
      <sheetData sheetId="6294"/>
      <sheetData sheetId="6295"/>
      <sheetData sheetId="6296"/>
      <sheetData sheetId="6297"/>
      <sheetData sheetId="6298"/>
      <sheetData sheetId="6299"/>
      <sheetData sheetId="6300"/>
      <sheetData sheetId="6301"/>
      <sheetData sheetId="6302"/>
      <sheetData sheetId="6303"/>
      <sheetData sheetId="6304"/>
      <sheetData sheetId="6305"/>
      <sheetData sheetId="6306"/>
      <sheetData sheetId="6307"/>
      <sheetData sheetId="6308"/>
      <sheetData sheetId="6309"/>
      <sheetData sheetId="6310"/>
      <sheetData sheetId="6311"/>
      <sheetData sheetId="6312"/>
      <sheetData sheetId="6313"/>
      <sheetData sheetId="6314"/>
      <sheetData sheetId="6315"/>
      <sheetData sheetId="6316"/>
      <sheetData sheetId="6317"/>
      <sheetData sheetId="6318"/>
      <sheetData sheetId="6319"/>
      <sheetData sheetId="6320"/>
      <sheetData sheetId="6321"/>
      <sheetData sheetId="6322"/>
      <sheetData sheetId="6323"/>
      <sheetData sheetId="6324"/>
      <sheetData sheetId="6325"/>
      <sheetData sheetId="6326"/>
      <sheetData sheetId="6327"/>
      <sheetData sheetId="6328"/>
      <sheetData sheetId="6329"/>
      <sheetData sheetId="6330"/>
      <sheetData sheetId="6331"/>
      <sheetData sheetId="6332"/>
      <sheetData sheetId="6333"/>
      <sheetData sheetId="6334"/>
      <sheetData sheetId="6335"/>
      <sheetData sheetId="6336"/>
      <sheetData sheetId="6337"/>
      <sheetData sheetId="6338"/>
      <sheetData sheetId="6339"/>
      <sheetData sheetId="6340"/>
      <sheetData sheetId="6341"/>
      <sheetData sheetId="6342"/>
      <sheetData sheetId="6343"/>
      <sheetData sheetId="6344"/>
      <sheetData sheetId="6345"/>
      <sheetData sheetId="6346"/>
      <sheetData sheetId="6347"/>
      <sheetData sheetId="6348"/>
      <sheetData sheetId="6349"/>
      <sheetData sheetId="6350"/>
      <sheetData sheetId="6351"/>
      <sheetData sheetId="6352"/>
      <sheetData sheetId="6353"/>
      <sheetData sheetId="6354"/>
      <sheetData sheetId="6355"/>
      <sheetData sheetId="6356"/>
      <sheetData sheetId="6357"/>
      <sheetData sheetId="6358"/>
      <sheetData sheetId="6359"/>
      <sheetData sheetId="6360"/>
      <sheetData sheetId="6361"/>
      <sheetData sheetId="6362"/>
      <sheetData sheetId="6363"/>
      <sheetData sheetId="6364"/>
      <sheetData sheetId="6365"/>
      <sheetData sheetId="6366"/>
      <sheetData sheetId="6367"/>
      <sheetData sheetId="6368"/>
      <sheetData sheetId="6369"/>
      <sheetData sheetId="6370"/>
      <sheetData sheetId="6371"/>
      <sheetData sheetId="6372"/>
      <sheetData sheetId="6373"/>
      <sheetData sheetId="6374"/>
      <sheetData sheetId="6375"/>
      <sheetData sheetId="6376"/>
      <sheetData sheetId="6377"/>
      <sheetData sheetId="6378"/>
      <sheetData sheetId="6379"/>
      <sheetData sheetId="6380"/>
      <sheetData sheetId="6381"/>
      <sheetData sheetId="6382"/>
      <sheetData sheetId="6383"/>
      <sheetData sheetId="6384"/>
      <sheetData sheetId="6385"/>
      <sheetData sheetId="6386"/>
      <sheetData sheetId="6387"/>
      <sheetData sheetId="6388"/>
      <sheetData sheetId="6389"/>
      <sheetData sheetId="6390"/>
      <sheetData sheetId="6391"/>
      <sheetData sheetId="6392"/>
      <sheetData sheetId="6393"/>
      <sheetData sheetId="6394"/>
      <sheetData sheetId="6395"/>
      <sheetData sheetId="6396"/>
      <sheetData sheetId="6397"/>
      <sheetData sheetId="6398"/>
      <sheetData sheetId="6399"/>
      <sheetData sheetId="6400"/>
      <sheetData sheetId="6401"/>
      <sheetData sheetId="6402"/>
      <sheetData sheetId="6403"/>
      <sheetData sheetId="6404"/>
      <sheetData sheetId="6405"/>
      <sheetData sheetId="6406"/>
      <sheetData sheetId="6407"/>
      <sheetData sheetId="6408"/>
      <sheetData sheetId="6409"/>
      <sheetData sheetId="6410"/>
      <sheetData sheetId="6411"/>
      <sheetData sheetId="6412"/>
      <sheetData sheetId="6413"/>
      <sheetData sheetId="6414"/>
      <sheetData sheetId="6415"/>
      <sheetData sheetId="6416"/>
      <sheetData sheetId="6417"/>
      <sheetData sheetId="6418"/>
      <sheetData sheetId="6419"/>
      <sheetData sheetId="6420"/>
      <sheetData sheetId="6421"/>
      <sheetData sheetId="6422"/>
      <sheetData sheetId="6423"/>
      <sheetData sheetId="6424"/>
      <sheetData sheetId="6425"/>
      <sheetData sheetId="6426"/>
      <sheetData sheetId="6427"/>
      <sheetData sheetId="6428"/>
      <sheetData sheetId="6429"/>
      <sheetData sheetId="6430"/>
      <sheetData sheetId="6431"/>
      <sheetData sheetId="6432"/>
      <sheetData sheetId="6433"/>
      <sheetData sheetId="6434"/>
      <sheetData sheetId="6435"/>
      <sheetData sheetId="6436"/>
      <sheetData sheetId="6437"/>
      <sheetData sheetId="6438"/>
      <sheetData sheetId="6439"/>
      <sheetData sheetId="6440"/>
      <sheetData sheetId="6441"/>
      <sheetData sheetId="6442"/>
      <sheetData sheetId="6443"/>
      <sheetData sheetId="6444"/>
      <sheetData sheetId="6445"/>
      <sheetData sheetId="6446"/>
      <sheetData sheetId="6447"/>
      <sheetData sheetId="6448"/>
      <sheetData sheetId="6449"/>
      <sheetData sheetId="6450"/>
      <sheetData sheetId="6451"/>
      <sheetData sheetId="6452"/>
      <sheetData sheetId="6453"/>
      <sheetData sheetId="6454"/>
      <sheetData sheetId="6455"/>
      <sheetData sheetId="6456"/>
      <sheetData sheetId="6457"/>
      <sheetData sheetId="6458"/>
      <sheetData sheetId="6459"/>
      <sheetData sheetId="6460"/>
      <sheetData sheetId="6461"/>
      <sheetData sheetId="6462"/>
      <sheetData sheetId="6463"/>
      <sheetData sheetId="6464"/>
      <sheetData sheetId="6465"/>
      <sheetData sheetId="6466"/>
      <sheetData sheetId="6467"/>
      <sheetData sheetId="6468"/>
      <sheetData sheetId="6469"/>
      <sheetData sheetId="6470"/>
      <sheetData sheetId="6471"/>
      <sheetData sheetId="6472"/>
      <sheetData sheetId="6473"/>
      <sheetData sheetId="6474"/>
      <sheetData sheetId="6475"/>
      <sheetData sheetId="6476"/>
      <sheetData sheetId="6477"/>
      <sheetData sheetId="6478"/>
      <sheetData sheetId="6479"/>
      <sheetData sheetId="6480"/>
      <sheetData sheetId="6481"/>
      <sheetData sheetId="6482"/>
      <sheetData sheetId="6483"/>
      <sheetData sheetId="6484"/>
      <sheetData sheetId="6485"/>
      <sheetData sheetId="6486"/>
      <sheetData sheetId="6487"/>
      <sheetData sheetId="6488"/>
      <sheetData sheetId="6489"/>
      <sheetData sheetId="6490"/>
      <sheetData sheetId="6491"/>
      <sheetData sheetId="6492"/>
      <sheetData sheetId="6493"/>
      <sheetData sheetId="6494"/>
      <sheetData sheetId="6495"/>
      <sheetData sheetId="6496"/>
      <sheetData sheetId="6497"/>
      <sheetData sheetId="6498"/>
      <sheetData sheetId="6499"/>
      <sheetData sheetId="6500"/>
      <sheetData sheetId="6501"/>
      <sheetData sheetId="6502"/>
      <sheetData sheetId="6503"/>
      <sheetData sheetId="6504"/>
      <sheetData sheetId="6505"/>
      <sheetData sheetId="6506"/>
      <sheetData sheetId="6507"/>
      <sheetData sheetId="6508"/>
      <sheetData sheetId="6509"/>
      <sheetData sheetId="6510"/>
      <sheetData sheetId="6511"/>
      <sheetData sheetId="6512"/>
      <sheetData sheetId="6513"/>
      <sheetData sheetId="6514"/>
      <sheetData sheetId="6515"/>
      <sheetData sheetId="6516"/>
      <sheetData sheetId="6517"/>
      <sheetData sheetId="6518"/>
      <sheetData sheetId="6519"/>
      <sheetData sheetId="6520"/>
      <sheetData sheetId="6521"/>
      <sheetData sheetId="6522"/>
      <sheetData sheetId="6523"/>
      <sheetData sheetId="6524"/>
      <sheetData sheetId="6525"/>
      <sheetData sheetId="6526"/>
      <sheetData sheetId="6527"/>
      <sheetData sheetId="6528"/>
      <sheetData sheetId="6529"/>
      <sheetData sheetId="6530"/>
      <sheetData sheetId="6531"/>
      <sheetData sheetId="6532"/>
      <sheetData sheetId="6533"/>
      <sheetData sheetId="6534"/>
      <sheetData sheetId="6535"/>
      <sheetData sheetId="6536"/>
      <sheetData sheetId="6537"/>
      <sheetData sheetId="6538"/>
      <sheetData sheetId="6539"/>
      <sheetData sheetId="6540"/>
      <sheetData sheetId="6541"/>
      <sheetData sheetId="6542"/>
      <sheetData sheetId="6543"/>
      <sheetData sheetId="6544"/>
      <sheetData sheetId="6545"/>
      <sheetData sheetId="6546"/>
      <sheetData sheetId="6547"/>
      <sheetData sheetId="6548"/>
      <sheetData sheetId="6549"/>
      <sheetData sheetId="6550"/>
      <sheetData sheetId="6551"/>
      <sheetData sheetId="6552"/>
      <sheetData sheetId="6553"/>
      <sheetData sheetId="6554"/>
      <sheetData sheetId="6555"/>
      <sheetData sheetId="6556"/>
      <sheetData sheetId="6557"/>
      <sheetData sheetId="6558"/>
      <sheetData sheetId="6559"/>
      <sheetData sheetId="6560"/>
      <sheetData sheetId="6561"/>
      <sheetData sheetId="6562"/>
      <sheetData sheetId="6563"/>
      <sheetData sheetId="6564"/>
      <sheetData sheetId="6565"/>
      <sheetData sheetId="6566"/>
      <sheetData sheetId="6567"/>
      <sheetData sheetId="6568"/>
      <sheetData sheetId="6569"/>
      <sheetData sheetId="6570"/>
      <sheetData sheetId="6571"/>
      <sheetData sheetId="6572"/>
      <sheetData sheetId="6573"/>
      <sheetData sheetId="6574"/>
      <sheetData sheetId="6575"/>
      <sheetData sheetId="6576"/>
      <sheetData sheetId="6577"/>
      <sheetData sheetId="6578"/>
      <sheetData sheetId="6579"/>
      <sheetData sheetId="6580"/>
      <sheetData sheetId="6581"/>
      <sheetData sheetId="6582"/>
      <sheetData sheetId="6583"/>
      <sheetData sheetId="6584"/>
      <sheetData sheetId="6585"/>
      <sheetData sheetId="6586"/>
      <sheetData sheetId="6587"/>
      <sheetData sheetId="6588"/>
      <sheetData sheetId="6589"/>
      <sheetData sheetId="6590"/>
      <sheetData sheetId="6591"/>
      <sheetData sheetId="6592"/>
      <sheetData sheetId="6593"/>
      <sheetData sheetId="6594"/>
      <sheetData sheetId="6595"/>
      <sheetData sheetId="6596"/>
      <sheetData sheetId="6597"/>
      <sheetData sheetId="6598"/>
      <sheetData sheetId="6599"/>
      <sheetData sheetId="6600"/>
      <sheetData sheetId="6601"/>
      <sheetData sheetId="6602"/>
      <sheetData sheetId="6603"/>
      <sheetData sheetId="6604"/>
      <sheetData sheetId="6605"/>
      <sheetData sheetId="6606"/>
      <sheetData sheetId="6607"/>
      <sheetData sheetId="6608"/>
      <sheetData sheetId="6609"/>
      <sheetData sheetId="6610"/>
      <sheetData sheetId="6611"/>
      <sheetData sheetId="6612"/>
      <sheetData sheetId="6613"/>
      <sheetData sheetId="6614"/>
      <sheetData sheetId="6615"/>
      <sheetData sheetId="6616"/>
      <sheetData sheetId="6617"/>
      <sheetData sheetId="6618"/>
      <sheetData sheetId="6619"/>
      <sheetData sheetId="6620"/>
      <sheetData sheetId="6621"/>
      <sheetData sheetId="6622"/>
      <sheetData sheetId="6623"/>
      <sheetData sheetId="6624"/>
      <sheetData sheetId="6625"/>
      <sheetData sheetId="6626"/>
      <sheetData sheetId="6627"/>
      <sheetData sheetId="6628"/>
      <sheetData sheetId="6629"/>
      <sheetData sheetId="6630"/>
      <sheetData sheetId="6631"/>
      <sheetData sheetId="6632"/>
      <sheetData sheetId="6633"/>
      <sheetData sheetId="6634"/>
      <sheetData sheetId="6635"/>
      <sheetData sheetId="6636"/>
      <sheetData sheetId="6637"/>
      <sheetData sheetId="6638"/>
      <sheetData sheetId="6639"/>
      <sheetData sheetId="6640"/>
      <sheetData sheetId="6641"/>
      <sheetData sheetId="6642"/>
      <sheetData sheetId="6643"/>
      <sheetData sheetId="6644"/>
      <sheetData sheetId="6645"/>
      <sheetData sheetId="6646"/>
      <sheetData sheetId="6647"/>
      <sheetData sheetId="6648"/>
      <sheetData sheetId="6649"/>
      <sheetData sheetId="6650"/>
      <sheetData sheetId="6651"/>
      <sheetData sheetId="6652"/>
      <sheetData sheetId="6653"/>
      <sheetData sheetId="6654"/>
      <sheetData sheetId="6655"/>
      <sheetData sheetId="6656"/>
      <sheetData sheetId="6657"/>
      <sheetData sheetId="6658"/>
      <sheetData sheetId="6659"/>
      <sheetData sheetId="6660"/>
      <sheetData sheetId="6661"/>
      <sheetData sheetId="6662"/>
      <sheetData sheetId="6663"/>
      <sheetData sheetId="6664"/>
      <sheetData sheetId="6665"/>
      <sheetData sheetId="6666"/>
      <sheetData sheetId="6667"/>
      <sheetData sheetId="6668"/>
      <sheetData sheetId="6669"/>
      <sheetData sheetId="6670"/>
      <sheetData sheetId="6671"/>
      <sheetData sheetId="6672"/>
      <sheetData sheetId="6673"/>
      <sheetData sheetId="6674"/>
      <sheetData sheetId="6675"/>
      <sheetData sheetId="6676"/>
      <sheetData sheetId="6677"/>
      <sheetData sheetId="6678"/>
      <sheetData sheetId="6679"/>
      <sheetData sheetId="6680"/>
      <sheetData sheetId="6681"/>
      <sheetData sheetId="6682"/>
      <sheetData sheetId="6683"/>
      <sheetData sheetId="6684"/>
      <sheetData sheetId="6685"/>
      <sheetData sheetId="6686"/>
      <sheetData sheetId="6687"/>
      <sheetData sheetId="6688"/>
      <sheetData sheetId="6689"/>
      <sheetData sheetId="6690"/>
      <sheetData sheetId="6691"/>
      <sheetData sheetId="6692"/>
      <sheetData sheetId="6693"/>
      <sheetData sheetId="6694"/>
      <sheetData sheetId="6695"/>
      <sheetData sheetId="6696"/>
      <sheetData sheetId="6697"/>
      <sheetData sheetId="6698"/>
      <sheetData sheetId="6699"/>
      <sheetData sheetId="6700"/>
      <sheetData sheetId="6701"/>
      <sheetData sheetId="6702"/>
      <sheetData sheetId="6703"/>
      <sheetData sheetId="6704"/>
      <sheetData sheetId="6705"/>
      <sheetData sheetId="6706"/>
      <sheetData sheetId="6707"/>
      <sheetData sheetId="6708"/>
      <sheetData sheetId="6709"/>
      <sheetData sheetId="6710"/>
      <sheetData sheetId="6711"/>
      <sheetData sheetId="6712"/>
      <sheetData sheetId="6713"/>
      <sheetData sheetId="6714"/>
      <sheetData sheetId="6715"/>
      <sheetData sheetId="6716"/>
      <sheetData sheetId="6717"/>
      <sheetData sheetId="6718"/>
      <sheetData sheetId="6719"/>
      <sheetData sheetId="6720"/>
      <sheetData sheetId="6721"/>
      <sheetData sheetId="6722"/>
      <sheetData sheetId="6723"/>
      <sheetData sheetId="6724"/>
      <sheetData sheetId="6725"/>
      <sheetData sheetId="6726"/>
      <sheetData sheetId="6727"/>
      <sheetData sheetId="6728"/>
      <sheetData sheetId="6729"/>
      <sheetData sheetId="6730"/>
      <sheetData sheetId="6731"/>
      <sheetData sheetId="6732"/>
      <sheetData sheetId="6733"/>
      <sheetData sheetId="6734"/>
      <sheetData sheetId="6735"/>
      <sheetData sheetId="6736"/>
      <sheetData sheetId="6737"/>
      <sheetData sheetId="6738"/>
      <sheetData sheetId="6739"/>
      <sheetData sheetId="6740"/>
      <sheetData sheetId="6741"/>
      <sheetData sheetId="6742"/>
      <sheetData sheetId="6743"/>
      <sheetData sheetId="6744"/>
      <sheetData sheetId="6745"/>
      <sheetData sheetId="6746"/>
      <sheetData sheetId="6747"/>
      <sheetData sheetId="6748"/>
      <sheetData sheetId="6749"/>
      <sheetData sheetId="6750"/>
      <sheetData sheetId="6751"/>
      <sheetData sheetId="6752"/>
      <sheetData sheetId="6753"/>
      <sheetData sheetId="6754"/>
      <sheetData sheetId="6755"/>
      <sheetData sheetId="6756"/>
      <sheetData sheetId="6757"/>
      <sheetData sheetId="6758"/>
      <sheetData sheetId="6759"/>
      <sheetData sheetId="6760"/>
      <sheetData sheetId="6761"/>
      <sheetData sheetId="6762"/>
      <sheetData sheetId="6763"/>
      <sheetData sheetId="6764"/>
      <sheetData sheetId="6765"/>
      <sheetData sheetId="6766"/>
      <sheetData sheetId="6767"/>
      <sheetData sheetId="6768"/>
      <sheetData sheetId="6769"/>
      <sheetData sheetId="6770"/>
      <sheetData sheetId="6771"/>
      <sheetData sheetId="6772"/>
      <sheetData sheetId="6773"/>
      <sheetData sheetId="6774"/>
      <sheetData sheetId="6775"/>
      <sheetData sheetId="6776"/>
      <sheetData sheetId="6777"/>
      <sheetData sheetId="6778"/>
      <sheetData sheetId="6779"/>
      <sheetData sheetId="6780"/>
      <sheetData sheetId="6781"/>
      <sheetData sheetId="6782"/>
      <sheetData sheetId="6783"/>
      <sheetData sheetId="6784"/>
      <sheetData sheetId="6785"/>
      <sheetData sheetId="6786"/>
      <sheetData sheetId="6787"/>
      <sheetData sheetId="6788"/>
      <sheetData sheetId="6789"/>
      <sheetData sheetId="6790"/>
      <sheetData sheetId="6791"/>
      <sheetData sheetId="6792"/>
      <sheetData sheetId="6793"/>
      <sheetData sheetId="6794"/>
      <sheetData sheetId="6795"/>
      <sheetData sheetId="6796"/>
      <sheetData sheetId="6797"/>
      <sheetData sheetId="6798"/>
      <sheetData sheetId="6799"/>
      <sheetData sheetId="6800"/>
      <sheetData sheetId="6801"/>
      <sheetData sheetId="6802"/>
      <sheetData sheetId="6803"/>
      <sheetData sheetId="6804"/>
      <sheetData sheetId="6805"/>
      <sheetData sheetId="6806"/>
      <sheetData sheetId="6807"/>
      <sheetData sheetId="6808"/>
      <sheetData sheetId="6809"/>
      <sheetData sheetId="6810"/>
      <sheetData sheetId="6811"/>
      <sheetData sheetId="6812"/>
      <sheetData sheetId="6813"/>
      <sheetData sheetId="6814"/>
      <sheetData sheetId="6815"/>
      <sheetData sheetId="6816"/>
      <sheetData sheetId="6817"/>
      <sheetData sheetId="6818"/>
      <sheetData sheetId="6819"/>
      <sheetData sheetId="6820"/>
      <sheetData sheetId="6821"/>
      <sheetData sheetId="6822"/>
      <sheetData sheetId="6823"/>
      <sheetData sheetId="6824"/>
      <sheetData sheetId="6825"/>
      <sheetData sheetId="6826"/>
      <sheetData sheetId="6827"/>
      <sheetData sheetId="6828"/>
      <sheetData sheetId="6829"/>
      <sheetData sheetId="6830"/>
      <sheetData sheetId="6831"/>
      <sheetData sheetId="6832"/>
      <sheetData sheetId="6833"/>
      <sheetData sheetId="6834"/>
      <sheetData sheetId="6835"/>
      <sheetData sheetId="6836"/>
      <sheetData sheetId="6837"/>
      <sheetData sheetId="6838"/>
      <sheetData sheetId="6839"/>
      <sheetData sheetId="6840"/>
      <sheetData sheetId="6841"/>
      <sheetData sheetId="6842"/>
      <sheetData sheetId="6843"/>
      <sheetData sheetId="6844"/>
      <sheetData sheetId="6845"/>
      <sheetData sheetId="6846"/>
      <sheetData sheetId="6847"/>
      <sheetData sheetId="6848"/>
      <sheetData sheetId="6849"/>
      <sheetData sheetId="6850"/>
      <sheetData sheetId="6851"/>
      <sheetData sheetId="6852"/>
      <sheetData sheetId="6853"/>
      <sheetData sheetId="6854"/>
      <sheetData sheetId="6855"/>
      <sheetData sheetId="6856"/>
      <sheetData sheetId="6857"/>
      <sheetData sheetId="6858"/>
      <sheetData sheetId="6859"/>
      <sheetData sheetId="6860"/>
      <sheetData sheetId="6861"/>
      <sheetData sheetId="6862"/>
      <sheetData sheetId="6863"/>
      <sheetData sheetId="6864"/>
      <sheetData sheetId="6865"/>
      <sheetData sheetId="6866"/>
      <sheetData sheetId="6867"/>
      <sheetData sheetId="6868"/>
      <sheetData sheetId="6869"/>
      <sheetData sheetId="6870"/>
      <sheetData sheetId="6871"/>
      <sheetData sheetId="6872"/>
      <sheetData sheetId="6873"/>
      <sheetData sheetId="6874"/>
      <sheetData sheetId="6875"/>
      <sheetData sheetId="6876"/>
      <sheetData sheetId="6877"/>
      <sheetData sheetId="6878"/>
      <sheetData sheetId="6879"/>
      <sheetData sheetId="6880"/>
      <sheetData sheetId="6881"/>
      <sheetData sheetId="6882"/>
      <sheetData sheetId="6883"/>
      <sheetData sheetId="6884"/>
      <sheetData sheetId="6885"/>
      <sheetData sheetId="6886"/>
      <sheetData sheetId="6887"/>
      <sheetData sheetId="6888"/>
      <sheetData sheetId="6889"/>
      <sheetData sheetId="6890"/>
      <sheetData sheetId="6891"/>
      <sheetData sheetId="6892"/>
      <sheetData sheetId="6893"/>
      <sheetData sheetId="6894"/>
      <sheetData sheetId="6895"/>
      <sheetData sheetId="6896"/>
      <sheetData sheetId="6897"/>
      <sheetData sheetId="6898"/>
      <sheetData sheetId="6899"/>
      <sheetData sheetId="6900"/>
      <sheetData sheetId="6901"/>
      <sheetData sheetId="6902"/>
      <sheetData sheetId="6903"/>
      <sheetData sheetId="6904"/>
      <sheetData sheetId="6905"/>
      <sheetData sheetId="6906"/>
      <sheetData sheetId="6907"/>
      <sheetData sheetId="6908"/>
      <sheetData sheetId="6909"/>
      <sheetData sheetId="6910"/>
      <sheetData sheetId="6911"/>
      <sheetData sheetId="6912"/>
      <sheetData sheetId="6913"/>
      <sheetData sheetId="6914"/>
      <sheetData sheetId="6915"/>
      <sheetData sheetId="6916"/>
      <sheetData sheetId="6917"/>
      <sheetData sheetId="6918"/>
      <sheetData sheetId="6919"/>
      <sheetData sheetId="6920"/>
      <sheetData sheetId="6921"/>
      <sheetData sheetId="6922"/>
      <sheetData sheetId="6923"/>
      <sheetData sheetId="6924"/>
      <sheetData sheetId="6925"/>
      <sheetData sheetId="6926"/>
      <sheetData sheetId="6927"/>
      <sheetData sheetId="6928"/>
      <sheetData sheetId="6929"/>
      <sheetData sheetId="6930"/>
      <sheetData sheetId="6931"/>
      <sheetData sheetId="6932"/>
      <sheetData sheetId="6933"/>
      <sheetData sheetId="6934"/>
      <sheetData sheetId="6935"/>
      <sheetData sheetId="6936"/>
      <sheetData sheetId="6937"/>
      <sheetData sheetId="6938"/>
      <sheetData sheetId="6939"/>
      <sheetData sheetId="6940"/>
      <sheetData sheetId="6941"/>
      <sheetData sheetId="6942"/>
      <sheetData sheetId="6943"/>
      <sheetData sheetId="6944"/>
      <sheetData sheetId="6945"/>
      <sheetData sheetId="6946"/>
      <sheetData sheetId="6947"/>
      <sheetData sheetId="6948"/>
      <sheetData sheetId="6949"/>
      <sheetData sheetId="6950"/>
      <sheetData sheetId="6951"/>
      <sheetData sheetId="6952"/>
      <sheetData sheetId="6953"/>
      <sheetData sheetId="6954"/>
      <sheetData sheetId="6955"/>
      <sheetData sheetId="6956"/>
      <sheetData sheetId="6957"/>
      <sheetData sheetId="6958"/>
      <sheetData sheetId="6959"/>
      <sheetData sheetId="6960"/>
      <sheetData sheetId="6961"/>
      <sheetData sheetId="6962"/>
      <sheetData sheetId="6963"/>
      <sheetData sheetId="6964"/>
      <sheetData sheetId="6965"/>
      <sheetData sheetId="6966"/>
      <sheetData sheetId="6967"/>
      <sheetData sheetId="6968"/>
      <sheetData sheetId="6969"/>
      <sheetData sheetId="6970"/>
      <sheetData sheetId="6971"/>
      <sheetData sheetId="6972"/>
      <sheetData sheetId="6973"/>
      <sheetData sheetId="6974"/>
      <sheetData sheetId="6975"/>
      <sheetData sheetId="6976"/>
      <sheetData sheetId="6977"/>
      <sheetData sheetId="6978"/>
      <sheetData sheetId="6979"/>
      <sheetData sheetId="6980"/>
      <sheetData sheetId="6981"/>
      <sheetData sheetId="6982"/>
      <sheetData sheetId="6983"/>
      <sheetData sheetId="6984"/>
      <sheetData sheetId="6985"/>
      <sheetData sheetId="6986"/>
      <sheetData sheetId="6987"/>
      <sheetData sheetId="6988"/>
      <sheetData sheetId="6989"/>
      <sheetData sheetId="6990"/>
      <sheetData sheetId="6991"/>
      <sheetData sheetId="6992"/>
      <sheetData sheetId="6993"/>
      <sheetData sheetId="6994"/>
      <sheetData sheetId="6995"/>
      <sheetData sheetId="6996"/>
      <sheetData sheetId="6997"/>
      <sheetData sheetId="6998"/>
      <sheetData sheetId="6999"/>
      <sheetData sheetId="7000"/>
      <sheetData sheetId="7001"/>
      <sheetData sheetId="7002"/>
      <sheetData sheetId="7003"/>
      <sheetData sheetId="7004"/>
      <sheetData sheetId="7005"/>
      <sheetData sheetId="7006"/>
      <sheetData sheetId="7007"/>
      <sheetData sheetId="7008"/>
      <sheetData sheetId="7009"/>
      <sheetData sheetId="7010"/>
      <sheetData sheetId="7011"/>
      <sheetData sheetId="7012"/>
      <sheetData sheetId="7013"/>
      <sheetData sheetId="7014"/>
      <sheetData sheetId="7015"/>
      <sheetData sheetId="7016"/>
      <sheetData sheetId="7017"/>
      <sheetData sheetId="7018"/>
      <sheetData sheetId="7019"/>
      <sheetData sheetId="7020"/>
      <sheetData sheetId="7021"/>
      <sheetData sheetId="7022"/>
      <sheetData sheetId="7023"/>
      <sheetData sheetId="7024"/>
      <sheetData sheetId="7025"/>
      <sheetData sheetId="7026"/>
      <sheetData sheetId="7027"/>
      <sheetData sheetId="7028"/>
      <sheetData sheetId="7029"/>
      <sheetData sheetId="7030"/>
      <sheetData sheetId="7031"/>
      <sheetData sheetId="7032"/>
      <sheetData sheetId="7033"/>
      <sheetData sheetId="7034"/>
      <sheetData sheetId="7035"/>
      <sheetData sheetId="7036"/>
      <sheetData sheetId="7037"/>
      <sheetData sheetId="7038"/>
      <sheetData sheetId="7039"/>
      <sheetData sheetId="7040"/>
      <sheetData sheetId="7041"/>
      <sheetData sheetId="7042"/>
      <sheetData sheetId="7043"/>
      <sheetData sheetId="7044"/>
      <sheetData sheetId="7045"/>
      <sheetData sheetId="7046"/>
      <sheetData sheetId="7047"/>
      <sheetData sheetId="7048"/>
      <sheetData sheetId="7049"/>
      <sheetData sheetId="7050"/>
      <sheetData sheetId="7051"/>
      <sheetData sheetId="7052"/>
      <sheetData sheetId="7053"/>
      <sheetData sheetId="7054"/>
      <sheetData sheetId="7055"/>
      <sheetData sheetId="7056"/>
      <sheetData sheetId="7057"/>
      <sheetData sheetId="7058"/>
      <sheetData sheetId="7059"/>
      <sheetData sheetId="7060"/>
      <sheetData sheetId="7061"/>
      <sheetData sheetId="7062"/>
      <sheetData sheetId="7063"/>
      <sheetData sheetId="7064"/>
      <sheetData sheetId="7065"/>
      <sheetData sheetId="7066"/>
      <sheetData sheetId="7067"/>
      <sheetData sheetId="7068"/>
      <sheetData sheetId="7069"/>
      <sheetData sheetId="7070"/>
      <sheetData sheetId="7071"/>
      <sheetData sheetId="7072"/>
      <sheetData sheetId="7073"/>
      <sheetData sheetId="7074"/>
      <sheetData sheetId="7075"/>
      <sheetData sheetId="7076"/>
      <sheetData sheetId="7077"/>
      <sheetData sheetId="7078"/>
      <sheetData sheetId="7079"/>
      <sheetData sheetId="7080"/>
      <sheetData sheetId="7081"/>
      <sheetData sheetId="7082"/>
      <sheetData sheetId="7083"/>
      <sheetData sheetId="7084"/>
      <sheetData sheetId="7085"/>
      <sheetData sheetId="7086"/>
      <sheetData sheetId="7087"/>
      <sheetData sheetId="7088"/>
      <sheetData sheetId="7089"/>
      <sheetData sheetId="7090"/>
      <sheetData sheetId="7091"/>
      <sheetData sheetId="7092"/>
      <sheetData sheetId="7093"/>
      <sheetData sheetId="7094"/>
      <sheetData sheetId="7095"/>
      <sheetData sheetId="7096"/>
      <sheetData sheetId="7097"/>
      <sheetData sheetId="7098"/>
      <sheetData sheetId="7099"/>
      <sheetData sheetId="7100"/>
      <sheetData sheetId="7101"/>
      <sheetData sheetId="7102"/>
      <sheetData sheetId="7103"/>
      <sheetData sheetId="7104"/>
      <sheetData sheetId="7105"/>
      <sheetData sheetId="7106"/>
      <sheetData sheetId="7107"/>
      <sheetData sheetId="7108"/>
      <sheetData sheetId="7109"/>
      <sheetData sheetId="7110"/>
      <sheetData sheetId="7111"/>
      <sheetData sheetId="7112"/>
      <sheetData sheetId="7113"/>
      <sheetData sheetId="7114"/>
      <sheetData sheetId="7115"/>
      <sheetData sheetId="7116"/>
      <sheetData sheetId="7117"/>
      <sheetData sheetId="7118"/>
      <sheetData sheetId="7119"/>
      <sheetData sheetId="7120"/>
      <sheetData sheetId="7121"/>
      <sheetData sheetId="7122"/>
      <sheetData sheetId="7123"/>
      <sheetData sheetId="7124"/>
      <sheetData sheetId="7125"/>
      <sheetData sheetId="7126"/>
      <sheetData sheetId="7127"/>
      <sheetData sheetId="7128"/>
      <sheetData sheetId="7129"/>
      <sheetData sheetId="7130"/>
      <sheetData sheetId="7131"/>
      <sheetData sheetId="7132"/>
      <sheetData sheetId="7133"/>
      <sheetData sheetId="7134"/>
      <sheetData sheetId="7135"/>
      <sheetData sheetId="7136"/>
      <sheetData sheetId="7137"/>
      <sheetData sheetId="7138"/>
      <sheetData sheetId="7139"/>
      <sheetData sheetId="7140"/>
      <sheetData sheetId="7141"/>
      <sheetData sheetId="7142"/>
      <sheetData sheetId="7143"/>
      <sheetData sheetId="7144"/>
      <sheetData sheetId="7145"/>
      <sheetData sheetId="7146"/>
      <sheetData sheetId="7147"/>
      <sheetData sheetId="7148"/>
      <sheetData sheetId="7149"/>
      <sheetData sheetId="7150"/>
      <sheetData sheetId="7151"/>
      <sheetData sheetId="7152"/>
      <sheetData sheetId="7153"/>
      <sheetData sheetId="7154"/>
      <sheetData sheetId="7155"/>
      <sheetData sheetId="7156"/>
      <sheetData sheetId="7157"/>
      <sheetData sheetId="7158"/>
      <sheetData sheetId="7159"/>
      <sheetData sheetId="7160"/>
      <sheetData sheetId="7161"/>
      <sheetData sheetId="7162"/>
      <sheetData sheetId="7163"/>
      <sheetData sheetId="7164"/>
      <sheetData sheetId="7165"/>
      <sheetData sheetId="7166"/>
      <sheetData sheetId="7167"/>
      <sheetData sheetId="7168"/>
      <sheetData sheetId="7169"/>
      <sheetData sheetId="7170"/>
      <sheetData sheetId="7171"/>
      <sheetData sheetId="7172"/>
      <sheetData sheetId="7173"/>
      <sheetData sheetId="7174"/>
      <sheetData sheetId="7175"/>
      <sheetData sheetId="7176"/>
      <sheetData sheetId="7177"/>
      <sheetData sheetId="7178"/>
      <sheetData sheetId="7179"/>
      <sheetData sheetId="7180"/>
      <sheetData sheetId="7181"/>
      <sheetData sheetId="7182"/>
      <sheetData sheetId="7183"/>
      <sheetData sheetId="7184"/>
      <sheetData sheetId="7185"/>
      <sheetData sheetId="7186"/>
      <sheetData sheetId="7187"/>
      <sheetData sheetId="7188"/>
      <sheetData sheetId="7189"/>
      <sheetData sheetId="7190"/>
      <sheetData sheetId="7191"/>
      <sheetData sheetId="7192"/>
      <sheetData sheetId="7193"/>
      <sheetData sheetId="7194"/>
      <sheetData sheetId="7195"/>
      <sheetData sheetId="7196"/>
      <sheetData sheetId="7197"/>
      <sheetData sheetId="7198"/>
      <sheetData sheetId="7199"/>
      <sheetData sheetId="7200"/>
      <sheetData sheetId="7201"/>
      <sheetData sheetId="7202"/>
      <sheetData sheetId="7203"/>
      <sheetData sheetId="7204"/>
      <sheetData sheetId="7205"/>
      <sheetData sheetId="7206"/>
      <sheetData sheetId="7207"/>
      <sheetData sheetId="7208"/>
      <sheetData sheetId="7209"/>
      <sheetData sheetId="7210"/>
      <sheetData sheetId="7211"/>
      <sheetData sheetId="7212"/>
      <sheetData sheetId="7213"/>
      <sheetData sheetId="7214"/>
      <sheetData sheetId="7215"/>
      <sheetData sheetId="7216"/>
      <sheetData sheetId="7217"/>
      <sheetData sheetId="7218"/>
      <sheetData sheetId="7219"/>
      <sheetData sheetId="7220"/>
      <sheetData sheetId="7221"/>
      <sheetData sheetId="7222"/>
      <sheetData sheetId="7223"/>
      <sheetData sheetId="7224"/>
      <sheetData sheetId="7225"/>
      <sheetData sheetId="7226"/>
      <sheetData sheetId="7227"/>
      <sheetData sheetId="7228"/>
      <sheetData sheetId="7229"/>
      <sheetData sheetId="7230"/>
      <sheetData sheetId="7231"/>
      <sheetData sheetId="7232"/>
      <sheetData sheetId="7233"/>
      <sheetData sheetId="7234"/>
      <sheetData sheetId="7235"/>
      <sheetData sheetId="7236"/>
      <sheetData sheetId="7237"/>
      <sheetData sheetId="7238"/>
      <sheetData sheetId="7239"/>
      <sheetData sheetId="7240"/>
      <sheetData sheetId="7241"/>
      <sheetData sheetId="7242"/>
      <sheetData sheetId="7243"/>
      <sheetData sheetId="7244"/>
      <sheetData sheetId="7245"/>
      <sheetData sheetId="7246"/>
      <sheetData sheetId="7247"/>
      <sheetData sheetId="7248"/>
      <sheetData sheetId="7249"/>
      <sheetData sheetId="7250"/>
      <sheetData sheetId="7251"/>
      <sheetData sheetId="7252"/>
      <sheetData sheetId="7253"/>
      <sheetData sheetId="7254"/>
      <sheetData sheetId="7255"/>
      <sheetData sheetId="7256"/>
      <sheetData sheetId="7257"/>
      <sheetData sheetId="7258"/>
      <sheetData sheetId="7259"/>
      <sheetData sheetId="7260"/>
      <sheetData sheetId="7261"/>
      <sheetData sheetId="7262"/>
      <sheetData sheetId="7263"/>
      <sheetData sheetId="7264"/>
      <sheetData sheetId="7265"/>
      <sheetData sheetId="7266"/>
      <sheetData sheetId="7267"/>
      <sheetData sheetId="7268"/>
      <sheetData sheetId="7269"/>
      <sheetData sheetId="7270"/>
      <sheetData sheetId="7271"/>
      <sheetData sheetId="7272"/>
      <sheetData sheetId="7273"/>
      <sheetData sheetId="7274"/>
      <sheetData sheetId="7275"/>
      <sheetData sheetId="7276"/>
      <sheetData sheetId="7277"/>
      <sheetData sheetId="7278"/>
      <sheetData sheetId="7279"/>
      <sheetData sheetId="7280"/>
      <sheetData sheetId="7281"/>
      <sheetData sheetId="7282"/>
      <sheetData sheetId="7283"/>
      <sheetData sheetId="7284"/>
      <sheetData sheetId="7285"/>
      <sheetData sheetId="7286"/>
      <sheetData sheetId="7287"/>
      <sheetData sheetId="7288"/>
      <sheetData sheetId="7289"/>
      <sheetData sheetId="7290"/>
      <sheetData sheetId="7291"/>
      <sheetData sheetId="7292"/>
      <sheetData sheetId="7293"/>
      <sheetData sheetId="7294"/>
      <sheetData sheetId="7295"/>
      <sheetData sheetId="7296"/>
      <sheetData sheetId="7297"/>
      <sheetData sheetId="7298"/>
      <sheetData sheetId="7299"/>
      <sheetData sheetId="7300"/>
      <sheetData sheetId="7301"/>
      <sheetData sheetId="7302"/>
      <sheetData sheetId="7303"/>
      <sheetData sheetId="7304"/>
      <sheetData sheetId="7305"/>
      <sheetData sheetId="7306"/>
      <sheetData sheetId="7307"/>
      <sheetData sheetId="7308"/>
      <sheetData sheetId="7309"/>
      <sheetData sheetId="7310"/>
      <sheetData sheetId="7311"/>
      <sheetData sheetId="7312"/>
      <sheetData sheetId="7313"/>
      <sheetData sheetId="7314"/>
      <sheetData sheetId="7315"/>
      <sheetData sheetId="7316"/>
      <sheetData sheetId="7317"/>
      <sheetData sheetId="7318"/>
      <sheetData sheetId="7319"/>
      <sheetData sheetId="7320"/>
      <sheetData sheetId="7321"/>
      <sheetData sheetId="7322"/>
      <sheetData sheetId="7323"/>
      <sheetData sheetId="7324"/>
      <sheetData sheetId="7325"/>
      <sheetData sheetId="7326"/>
      <sheetData sheetId="7327"/>
      <sheetData sheetId="7328"/>
      <sheetData sheetId="7329"/>
      <sheetData sheetId="7330"/>
      <sheetData sheetId="7331"/>
      <sheetData sheetId="7332"/>
      <sheetData sheetId="7333"/>
      <sheetData sheetId="7334"/>
      <sheetData sheetId="7335"/>
      <sheetData sheetId="7336"/>
      <sheetData sheetId="7337"/>
      <sheetData sheetId="7338"/>
      <sheetData sheetId="7339"/>
      <sheetData sheetId="7340"/>
      <sheetData sheetId="7341"/>
      <sheetData sheetId="7342"/>
      <sheetData sheetId="7343"/>
      <sheetData sheetId="7344"/>
      <sheetData sheetId="7345"/>
      <sheetData sheetId="7346"/>
      <sheetData sheetId="7347"/>
      <sheetData sheetId="7348"/>
      <sheetData sheetId="7349"/>
      <sheetData sheetId="7350"/>
      <sheetData sheetId="7351"/>
      <sheetData sheetId="7352"/>
      <sheetData sheetId="7353"/>
      <sheetData sheetId="7354"/>
      <sheetData sheetId="7355"/>
      <sheetData sheetId="7356"/>
      <sheetData sheetId="7357"/>
      <sheetData sheetId="7358"/>
      <sheetData sheetId="7359"/>
      <sheetData sheetId="7360"/>
      <sheetData sheetId="7361"/>
      <sheetData sheetId="7362"/>
      <sheetData sheetId="7363"/>
      <sheetData sheetId="7364"/>
      <sheetData sheetId="7365"/>
      <sheetData sheetId="7366"/>
      <sheetData sheetId="7367"/>
      <sheetData sheetId="7368"/>
      <sheetData sheetId="7369"/>
      <sheetData sheetId="7370"/>
      <sheetData sheetId="7371"/>
      <sheetData sheetId="7372"/>
      <sheetData sheetId="7373"/>
      <sheetData sheetId="7374"/>
      <sheetData sheetId="7375"/>
      <sheetData sheetId="7376"/>
      <sheetData sheetId="7377"/>
      <sheetData sheetId="7378"/>
      <sheetData sheetId="7379"/>
      <sheetData sheetId="7380"/>
      <sheetData sheetId="7381"/>
      <sheetData sheetId="7382"/>
      <sheetData sheetId="7383"/>
      <sheetData sheetId="7384"/>
      <sheetData sheetId="7385"/>
      <sheetData sheetId="7386"/>
      <sheetData sheetId="7387"/>
      <sheetData sheetId="7388"/>
      <sheetData sheetId="7389"/>
      <sheetData sheetId="7390"/>
      <sheetData sheetId="7391"/>
      <sheetData sheetId="7392"/>
      <sheetData sheetId="7393"/>
      <sheetData sheetId="7394"/>
      <sheetData sheetId="7395"/>
      <sheetData sheetId="7396"/>
      <sheetData sheetId="7397"/>
      <sheetData sheetId="7398"/>
      <sheetData sheetId="7399"/>
      <sheetData sheetId="7400"/>
      <sheetData sheetId="7401"/>
      <sheetData sheetId="7402"/>
      <sheetData sheetId="7403"/>
      <sheetData sheetId="7404"/>
      <sheetData sheetId="7405"/>
      <sheetData sheetId="7406"/>
      <sheetData sheetId="7407"/>
      <sheetData sheetId="7408"/>
      <sheetData sheetId="7409"/>
      <sheetData sheetId="7410"/>
      <sheetData sheetId="7411"/>
      <sheetData sheetId="7412"/>
      <sheetData sheetId="7413"/>
      <sheetData sheetId="7414"/>
      <sheetData sheetId="7415"/>
      <sheetData sheetId="7416"/>
      <sheetData sheetId="7417"/>
      <sheetData sheetId="7418"/>
      <sheetData sheetId="7419"/>
      <sheetData sheetId="7420"/>
      <sheetData sheetId="7421"/>
      <sheetData sheetId="7422"/>
      <sheetData sheetId="7423"/>
      <sheetData sheetId="7424"/>
      <sheetData sheetId="7425"/>
      <sheetData sheetId="7426"/>
      <sheetData sheetId="7427"/>
      <sheetData sheetId="7428"/>
      <sheetData sheetId="7429"/>
      <sheetData sheetId="7430"/>
      <sheetData sheetId="7431"/>
      <sheetData sheetId="7432"/>
      <sheetData sheetId="7433"/>
      <sheetData sheetId="7434"/>
      <sheetData sheetId="7435"/>
      <sheetData sheetId="7436"/>
      <sheetData sheetId="7437"/>
      <sheetData sheetId="7438"/>
      <sheetData sheetId="7439"/>
      <sheetData sheetId="7440"/>
      <sheetData sheetId="7441"/>
      <sheetData sheetId="7442"/>
      <sheetData sheetId="7443"/>
      <sheetData sheetId="7444"/>
      <sheetData sheetId="7445"/>
      <sheetData sheetId="7446"/>
      <sheetData sheetId="7447"/>
      <sheetData sheetId="7448"/>
      <sheetData sheetId="7449"/>
      <sheetData sheetId="7450"/>
      <sheetData sheetId="7451"/>
      <sheetData sheetId="7452"/>
      <sheetData sheetId="7453"/>
      <sheetData sheetId="7454"/>
      <sheetData sheetId="7455"/>
      <sheetData sheetId="7456"/>
      <sheetData sheetId="7457"/>
      <sheetData sheetId="7458"/>
      <sheetData sheetId="7459"/>
      <sheetData sheetId="7460"/>
      <sheetData sheetId="7461"/>
      <sheetData sheetId="7462"/>
      <sheetData sheetId="7463"/>
      <sheetData sheetId="7464"/>
      <sheetData sheetId="7465"/>
      <sheetData sheetId="7466"/>
      <sheetData sheetId="7467"/>
      <sheetData sheetId="7468"/>
      <sheetData sheetId="7469"/>
      <sheetData sheetId="7470"/>
      <sheetData sheetId="7471"/>
      <sheetData sheetId="7472"/>
      <sheetData sheetId="7473"/>
      <sheetData sheetId="7474"/>
      <sheetData sheetId="7475"/>
      <sheetData sheetId="7476"/>
      <sheetData sheetId="7477"/>
      <sheetData sheetId="7478"/>
      <sheetData sheetId="7479"/>
      <sheetData sheetId="7480"/>
      <sheetData sheetId="7481"/>
      <sheetData sheetId="7482"/>
      <sheetData sheetId="7483"/>
      <sheetData sheetId="7484"/>
      <sheetData sheetId="7485"/>
      <sheetData sheetId="7486"/>
      <sheetData sheetId="7487"/>
      <sheetData sheetId="7488"/>
      <sheetData sheetId="7489"/>
      <sheetData sheetId="7490"/>
      <sheetData sheetId="7491"/>
      <sheetData sheetId="7492"/>
      <sheetData sheetId="7493"/>
      <sheetData sheetId="7494"/>
      <sheetData sheetId="7495"/>
      <sheetData sheetId="7496"/>
      <sheetData sheetId="7497"/>
      <sheetData sheetId="7498"/>
      <sheetData sheetId="7499"/>
      <sheetData sheetId="7500"/>
      <sheetData sheetId="7501"/>
      <sheetData sheetId="7502"/>
      <sheetData sheetId="7503"/>
      <sheetData sheetId="7504"/>
      <sheetData sheetId="7505"/>
      <sheetData sheetId="7506"/>
      <sheetData sheetId="7507"/>
      <sheetData sheetId="7508"/>
      <sheetData sheetId="7509"/>
      <sheetData sheetId="7510"/>
      <sheetData sheetId="7511"/>
      <sheetData sheetId="7512"/>
      <sheetData sheetId="7513"/>
      <sheetData sheetId="7514"/>
      <sheetData sheetId="7515"/>
      <sheetData sheetId="7516"/>
      <sheetData sheetId="7517"/>
      <sheetData sheetId="7518"/>
      <sheetData sheetId="7519"/>
      <sheetData sheetId="7520"/>
      <sheetData sheetId="7521"/>
      <sheetData sheetId="7522"/>
      <sheetData sheetId="7523"/>
      <sheetData sheetId="7524"/>
      <sheetData sheetId="7525"/>
      <sheetData sheetId="7526"/>
      <sheetData sheetId="7527"/>
      <sheetData sheetId="7528"/>
      <sheetData sheetId="7529"/>
      <sheetData sheetId="7530"/>
      <sheetData sheetId="7531"/>
      <sheetData sheetId="7532"/>
      <sheetData sheetId="7533"/>
      <sheetData sheetId="7534"/>
      <sheetData sheetId="7535"/>
      <sheetData sheetId="7536"/>
      <sheetData sheetId="7537"/>
      <sheetData sheetId="7538"/>
      <sheetData sheetId="7539"/>
      <sheetData sheetId="7540"/>
      <sheetData sheetId="7541"/>
      <sheetData sheetId="7542"/>
      <sheetData sheetId="7543"/>
      <sheetData sheetId="7544"/>
      <sheetData sheetId="7545"/>
      <sheetData sheetId="7546"/>
      <sheetData sheetId="7547"/>
      <sheetData sheetId="7548"/>
      <sheetData sheetId="7549"/>
      <sheetData sheetId="7550"/>
      <sheetData sheetId="7551"/>
      <sheetData sheetId="7552"/>
      <sheetData sheetId="7553"/>
      <sheetData sheetId="7554"/>
      <sheetData sheetId="7555"/>
      <sheetData sheetId="7556"/>
      <sheetData sheetId="7557"/>
      <sheetData sheetId="7558"/>
      <sheetData sheetId="7559"/>
      <sheetData sheetId="7560"/>
      <sheetData sheetId="7561"/>
      <sheetData sheetId="7562"/>
      <sheetData sheetId="7563"/>
      <sheetData sheetId="7564"/>
      <sheetData sheetId="7565"/>
      <sheetData sheetId="7566"/>
      <sheetData sheetId="7567"/>
      <sheetData sheetId="7568"/>
      <sheetData sheetId="7569"/>
      <sheetData sheetId="7570"/>
      <sheetData sheetId="7571"/>
      <sheetData sheetId="7572"/>
      <sheetData sheetId="7573"/>
      <sheetData sheetId="7574"/>
      <sheetData sheetId="7575"/>
      <sheetData sheetId="7576"/>
      <sheetData sheetId="7577"/>
      <sheetData sheetId="7578"/>
      <sheetData sheetId="7579"/>
      <sheetData sheetId="7580"/>
      <sheetData sheetId="7581"/>
      <sheetData sheetId="7582"/>
      <sheetData sheetId="7583"/>
      <sheetData sheetId="7584"/>
      <sheetData sheetId="7585"/>
      <sheetData sheetId="7586"/>
      <sheetData sheetId="7587"/>
      <sheetData sheetId="7588"/>
      <sheetData sheetId="7589"/>
      <sheetData sheetId="7590"/>
      <sheetData sheetId="7591"/>
      <sheetData sheetId="7592"/>
      <sheetData sheetId="7593"/>
      <sheetData sheetId="7594"/>
      <sheetData sheetId="7595"/>
      <sheetData sheetId="7596"/>
      <sheetData sheetId="7597"/>
      <sheetData sheetId="7598"/>
      <sheetData sheetId="7599"/>
      <sheetData sheetId="7600"/>
      <sheetData sheetId="7601"/>
      <sheetData sheetId="7602"/>
      <sheetData sheetId="7603"/>
      <sheetData sheetId="7604"/>
      <sheetData sheetId="7605"/>
      <sheetData sheetId="7606"/>
      <sheetData sheetId="7607"/>
      <sheetData sheetId="7608"/>
      <sheetData sheetId="7609"/>
      <sheetData sheetId="7610"/>
      <sheetData sheetId="7611"/>
      <sheetData sheetId="7612"/>
      <sheetData sheetId="7613"/>
      <sheetData sheetId="7614"/>
      <sheetData sheetId="7615"/>
      <sheetData sheetId="7616"/>
      <sheetData sheetId="7617"/>
      <sheetData sheetId="7618"/>
      <sheetData sheetId="7619"/>
      <sheetData sheetId="7620"/>
      <sheetData sheetId="7621"/>
      <sheetData sheetId="7622"/>
      <sheetData sheetId="7623"/>
      <sheetData sheetId="7624"/>
      <sheetData sheetId="7625"/>
      <sheetData sheetId="7626"/>
      <sheetData sheetId="7627"/>
      <sheetData sheetId="7628"/>
      <sheetData sheetId="7629"/>
      <sheetData sheetId="7630"/>
      <sheetData sheetId="7631"/>
      <sheetData sheetId="7632"/>
      <sheetData sheetId="7633"/>
      <sheetData sheetId="7634"/>
      <sheetData sheetId="7635"/>
      <sheetData sheetId="7636"/>
      <sheetData sheetId="7637"/>
      <sheetData sheetId="7638"/>
      <sheetData sheetId="7639"/>
      <sheetData sheetId="7640"/>
      <sheetData sheetId="7641"/>
      <sheetData sheetId="7642"/>
      <sheetData sheetId="7643"/>
      <sheetData sheetId="7644"/>
      <sheetData sheetId="7645"/>
      <sheetData sheetId="7646"/>
      <sheetData sheetId="7647"/>
      <sheetData sheetId="7648"/>
      <sheetData sheetId="7649"/>
      <sheetData sheetId="7650"/>
      <sheetData sheetId="7651"/>
      <sheetData sheetId="7652"/>
      <sheetData sheetId="7653"/>
      <sheetData sheetId="7654"/>
      <sheetData sheetId="7655"/>
      <sheetData sheetId="7656"/>
      <sheetData sheetId="7657"/>
      <sheetData sheetId="7658"/>
      <sheetData sheetId="7659"/>
      <sheetData sheetId="7660"/>
      <sheetData sheetId="7661"/>
      <sheetData sheetId="7662"/>
      <sheetData sheetId="7663"/>
      <sheetData sheetId="7664"/>
      <sheetData sheetId="7665"/>
      <sheetData sheetId="7666"/>
      <sheetData sheetId="7667"/>
      <sheetData sheetId="7668"/>
      <sheetData sheetId="7669"/>
      <sheetData sheetId="7670"/>
      <sheetData sheetId="7671"/>
      <sheetData sheetId="7672"/>
      <sheetData sheetId="7673"/>
      <sheetData sheetId="7674"/>
      <sheetData sheetId="7675"/>
      <sheetData sheetId="7676"/>
      <sheetData sheetId="7677"/>
      <sheetData sheetId="7678"/>
      <sheetData sheetId="7679"/>
      <sheetData sheetId="7680"/>
      <sheetData sheetId="7681"/>
      <sheetData sheetId="7682"/>
      <sheetData sheetId="7683"/>
      <sheetData sheetId="7684"/>
      <sheetData sheetId="7685"/>
      <sheetData sheetId="7686"/>
      <sheetData sheetId="7687"/>
      <sheetData sheetId="7688"/>
      <sheetData sheetId="7689"/>
      <sheetData sheetId="7690"/>
      <sheetData sheetId="7691"/>
      <sheetData sheetId="7692"/>
      <sheetData sheetId="7693"/>
      <sheetData sheetId="7694"/>
      <sheetData sheetId="7695"/>
      <sheetData sheetId="7696"/>
      <sheetData sheetId="7697"/>
      <sheetData sheetId="7698"/>
      <sheetData sheetId="7699"/>
      <sheetData sheetId="7700"/>
      <sheetData sheetId="7701"/>
      <sheetData sheetId="7702"/>
      <sheetData sheetId="7703"/>
      <sheetData sheetId="7704"/>
      <sheetData sheetId="7705"/>
      <sheetData sheetId="7706"/>
      <sheetData sheetId="7707"/>
      <sheetData sheetId="7708"/>
      <sheetData sheetId="7709"/>
      <sheetData sheetId="7710"/>
      <sheetData sheetId="7711"/>
      <sheetData sheetId="7712"/>
      <sheetData sheetId="7713"/>
      <sheetData sheetId="7714"/>
      <sheetData sheetId="7715"/>
      <sheetData sheetId="7716"/>
      <sheetData sheetId="7717"/>
      <sheetData sheetId="7718"/>
      <sheetData sheetId="7719"/>
      <sheetData sheetId="7720"/>
      <sheetData sheetId="7721"/>
      <sheetData sheetId="7722"/>
      <sheetData sheetId="7723"/>
      <sheetData sheetId="7724"/>
      <sheetData sheetId="7725"/>
      <sheetData sheetId="7726"/>
      <sheetData sheetId="7727"/>
      <sheetData sheetId="7728"/>
      <sheetData sheetId="7729"/>
      <sheetData sheetId="7730"/>
      <sheetData sheetId="7731"/>
      <sheetData sheetId="7732"/>
      <sheetData sheetId="7733"/>
      <sheetData sheetId="7734"/>
      <sheetData sheetId="7735"/>
      <sheetData sheetId="7736"/>
      <sheetData sheetId="7737"/>
      <sheetData sheetId="7738"/>
      <sheetData sheetId="7739"/>
      <sheetData sheetId="7740"/>
      <sheetData sheetId="7741"/>
      <sheetData sheetId="7742"/>
      <sheetData sheetId="7743"/>
      <sheetData sheetId="7744"/>
      <sheetData sheetId="7745"/>
      <sheetData sheetId="7746"/>
      <sheetData sheetId="7747"/>
      <sheetData sheetId="7748"/>
      <sheetData sheetId="7749"/>
      <sheetData sheetId="7750"/>
      <sheetData sheetId="7751"/>
      <sheetData sheetId="7752"/>
      <sheetData sheetId="7753"/>
      <sheetData sheetId="7754"/>
      <sheetData sheetId="7755"/>
      <sheetData sheetId="7756"/>
      <sheetData sheetId="7757"/>
      <sheetData sheetId="7758"/>
      <sheetData sheetId="7759"/>
      <sheetData sheetId="7760"/>
      <sheetData sheetId="7761"/>
      <sheetData sheetId="7762"/>
      <sheetData sheetId="7763"/>
      <sheetData sheetId="7764"/>
      <sheetData sheetId="7765"/>
      <sheetData sheetId="7766"/>
      <sheetData sheetId="7767"/>
      <sheetData sheetId="7768"/>
      <sheetData sheetId="7769"/>
      <sheetData sheetId="7770"/>
      <sheetData sheetId="7771"/>
      <sheetData sheetId="7772"/>
      <sheetData sheetId="7773"/>
      <sheetData sheetId="7774"/>
      <sheetData sheetId="7775"/>
      <sheetData sheetId="7776"/>
      <sheetData sheetId="7777"/>
      <sheetData sheetId="7778"/>
      <sheetData sheetId="7779"/>
      <sheetData sheetId="7780"/>
      <sheetData sheetId="7781"/>
      <sheetData sheetId="7782"/>
      <sheetData sheetId="7783"/>
      <sheetData sheetId="7784"/>
      <sheetData sheetId="7785"/>
      <sheetData sheetId="7786"/>
      <sheetData sheetId="7787"/>
      <sheetData sheetId="7788"/>
      <sheetData sheetId="7789"/>
      <sheetData sheetId="7790"/>
      <sheetData sheetId="7791"/>
      <sheetData sheetId="7792"/>
      <sheetData sheetId="7793"/>
      <sheetData sheetId="7794"/>
      <sheetData sheetId="7795"/>
      <sheetData sheetId="7796"/>
      <sheetData sheetId="7797"/>
      <sheetData sheetId="7798"/>
      <sheetData sheetId="7799"/>
      <sheetData sheetId="7800"/>
      <sheetData sheetId="7801"/>
      <sheetData sheetId="7802"/>
      <sheetData sheetId="7803"/>
      <sheetData sheetId="7804"/>
      <sheetData sheetId="7805"/>
      <sheetData sheetId="7806"/>
      <sheetData sheetId="7807"/>
      <sheetData sheetId="7808"/>
      <sheetData sheetId="7809"/>
      <sheetData sheetId="7810"/>
      <sheetData sheetId="7811"/>
      <sheetData sheetId="7812"/>
      <sheetData sheetId="7813"/>
      <sheetData sheetId="7814"/>
      <sheetData sheetId="7815"/>
      <sheetData sheetId="7816"/>
      <sheetData sheetId="7817"/>
      <sheetData sheetId="7818"/>
      <sheetData sheetId="7819"/>
      <sheetData sheetId="7820"/>
      <sheetData sheetId="7821"/>
      <sheetData sheetId="7822"/>
      <sheetData sheetId="7823"/>
      <sheetData sheetId="7824"/>
      <sheetData sheetId="7825"/>
      <sheetData sheetId="7826"/>
      <sheetData sheetId="7827"/>
      <sheetData sheetId="7828"/>
      <sheetData sheetId="7829"/>
      <sheetData sheetId="7830"/>
      <sheetData sheetId="7831"/>
      <sheetData sheetId="7832"/>
      <sheetData sheetId="7833"/>
      <sheetData sheetId="7834"/>
      <sheetData sheetId="7835"/>
      <sheetData sheetId="7836"/>
      <sheetData sheetId="7837"/>
      <sheetData sheetId="7838"/>
      <sheetData sheetId="7839"/>
      <sheetData sheetId="7840"/>
      <sheetData sheetId="7841"/>
      <sheetData sheetId="7842"/>
      <sheetData sheetId="7843"/>
      <sheetData sheetId="7844"/>
      <sheetData sheetId="7845"/>
      <sheetData sheetId="7846"/>
      <sheetData sheetId="7847"/>
      <sheetData sheetId="7848"/>
      <sheetData sheetId="7849"/>
      <sheetData sheetId="7850"/>
      <sheetData sheetId="7851"/>
      <sheetData sheetId="7852"/>
      <sheetData sheetId="7853"/>
      <sheetData sheetId="7854"/>
      <sheetData sheetId="7855"/>
      <sheetData sheetId="7856"/>
      <sheetData sheetId="7857"/>
      <sheetData sheetId="7858"/>
      <sheetData sheetId="7859"/>
      <sheetData sheetId="7860"/>
      <sheetData sheetId="7861"/>
      <sheetData sheetId="7862"/>
      <sheetData sheetId="7863"/>
      <sheetData sheetId="7864"/>
      <sheetData sheetId="7865"/>
      <sheetData sheetId="7866"/>
      <sheetData sheetId="7867"/>
      <sheetData sheetId="7868"/>
      <sheetData sheetId="7869"/>
      <sheetData sheetId="7870"/>
      <sheetData sheetId="7871"/>
      <sheetData sheetId="7872"/>
      <sheetData sheetId="7873"/>
      <sheetData sheetId="7874"/>
      <sheetData sheetId="7875"/>
      <sheetData sheetId="7876"/>
      <sheetData sheetId="7877"/>
      <sheetData sheetId="7878"/>
      <sheetData sheetId="7879"/>
      <sheetData sheetId="7880"/>
      <sheetData sheetId="7881"/>
      <sheetData sheetId="7882"/>
      <sheetData sheetId="7883"/>
      <sheetData sheetId="7884"/>
      <sheetData sheetId="7885"/>
      <sheetData sheetId="7886"/>
      <sheetData sheetId="7887"/>
      <sheetData sheetId="7888"/>
      <sheetData sheetId="7889"/>
      <sheetData sheetId="7890"/>
      <sheetData sheetId="7891"/>
      <sheetData sheetId="7892"/>
      <sheetData sheetId="7893"/>
      <sheetData sheetId="7894"/>
      <sheetData sheetId="7895"/>
      <sheetData sheetId="7896"/>
      <sheetData sheetId="7897"/>
      <sheetData sheetId="7898"/>
      <sheetData sheetId="7899"/>
      <sheetData sheetId="7900"/>
      <sheetData sheetId="7901"/>
      <sheetData sheetId="7902"/>
      <sheetData sheetId="7903"/>
      <sheetData sheetId="7904"/>
      <sheetData sheetId="7905"/>
      <sheetData sheetId="7906"/>
      <sheetData sheetId="7907"/>
      <sheetData sheetId="7908"/>
      <sheetData sheetId="7909"/>
      <sheetData sheetId="7910"/>
      <sheetData sheetId="7911"/>
      <sheetData sheetId="7912"/>
      <sheetData sheetId="7913"/>
      <sheetData sheetId="7914"/>
      <sheetData sheetId="7915"/>
      <sheetData sheetId="7916"/>
      <sheetData sheetId="7917"/>
      <sheetData sheetId="7918"/>
      <sheetData sheetId="7919"/>
      <sheetData sheetId="7920"/>
      <sheetData sheetId="7921"/>
      <sheetData sheetId="7922"/>
      <sheetData sheetId="7923"/>
      <sheetData sheetId="7924"/>
      <sheetData sheetId="7925"/>
      <sheetData sheetId="7926"/>
      <sheetData sheetId="7927"/>
      <sheetData sheetId="7928"/>
      <sheetData sheetId="7929"/>
      <sheetData sheetId="7930"/>
      <sheetData sheetId="7931"/>
      <sheetData sheetId="7932"/>
      <sheetData sheetId="7933"/>
      <sheetData sheetId="7934"/>
      <sheetData sheetId="7935"/>
      <sheetData sheetId="7936"/>
      <sheetData sheetId="7937"/>
      <sheetData sheetId="7938"/>
      <sheetData sheetId="7939"/>
      <sheetData sheetId="7940"/>
      <sheetData sheetId="7941"/>
      <sheetData sheetId="7942"/>
      <sheetData sheetId="7943"/>
      <sheetData sheetId="7944"/>
      <sheetData sheetId="7945"/>
      <sheetData sheetId="7946"/>
      <sheetData sheetId="7947"/>
      <sheetData sheetId="7948"/>
      <sheetData sheetId="7949"/>
      <sheetData sheetId="7950"/>
      <sheetData sheetId="7951"/>
      <sheetData sheetId="7952"/>
      <sheetData sheetId="7953"/>
      <sheetData sheetId="7954"/>
      <sheetData sheetId="7955"/>
      <sheetData sheetId="7956"/>
      <sheetData sheetId="7957"/>
      <sheetData sheetId="7958"/>
      <sheetData sheetId="7959"/>
      <sheetData sheetId="7960"/>
      <sheetData sheetId="7961"/>
      <sheetData sheetId="7962"/>
      <sheetData sheetId="7963"/>
      <sheetData sheetId="7964"/>
      <sheetData sheetId="7965"/>
      <sheetData sheetId="7966"/>
      <sheetData sheetId="7967"/>
      <sheetData sheetId="7968"/>
      <sheetData sheetId="7969"/>
      <sheetData sheetId="7970"/>
      <sheetData sheetId="7971"/>
      <sheetData sheetId="7972"/>
      <sheetData sheetId="7973"/>
      <sheetData sheetId="7974"/>
      <sheetData sheetId="7975"/>
      <sheetData sheetId="7976"/>
      <sheetData sheetId="7977"/>
      <sheetData sheetId="7978"/>
      <sheetData sheetId="7979"/>
      <sheetData sheetId="7980"/>
      <sheetData sheetId="7981"/>
      <sheetData sheetId="7982"/>
      <sheetData sheetId="7983"/>
      <sheetData sheetId="7984"/>
      <sheetData sheetId="7985"/>
      <sheetData sheetId="7986"/>
      <sheetData sheetId="7987"/>
      <sheetData sheetId="7988"/>
      <sheetData sheetId="7989"/>
      <sheetData sheetId="7990"/>
      <sheetData sheetId="7991"/>
      <sheetData sheetId="7992"/>
      <sheetData sheetId="7993"/>
      <sheetData sheetId="7994"/>
      <sheetData sheetId="7995"/>
      <sheetData sheetId="7996"/>
      <sheetData sheetId="7997"/>
      <sheetData sheetId="7998"/>
      <sheetData sheetId="7999"/>
      <sheetData sheetId="8000"/>
      <sheetData sheetId="8001"/>
      <sheetData sheetId="8002"/>
      <sheetData sheetId="8003"/>
      <sheetData sheetId="8004"/>
      <sheetData sheetId="8005"/>
      <sheetData sheetId="8006"/>
      <sheetData sheetId="8007"/>
      <sheetData sheetId="8008"/>
      <sheetData sheetId="8009"/>
      <sheetData sheetId="8010"/>
      <sheetData sheetId="8011"/>
      <sheetData sheetId="8012"/>
      <sheetData sheetId="8013"/>
      <sheetData sheetId="8014"/>
      <sheetData sheetId="8015"/>
      <sheetData sheetId="8016"/>
      <sheetData sheetId="8017"/>
      <sheetData sheetId="8018"/>
      <sheetData sheetId="8019"/>
      <sheetData sheetId="8020"/>
      <sheetData sheetId="8021"/>
      <sheetData sheetId="8022"/>
      <sheetData sheetId="8023"/>
      <sheetData sheetId="8024"/>
      <sheetData sheetId="8025"/>
      <sheetData sheetId="8026"/>
      <sheetData sheetId="8027"/>
      <sheetData sheetId="8028"/>
      <sheetData sheetId="8029"/>
      <sheetData sheetId="8030"/>
      <sheetData sheetId="8031"/>
      <sheetData sheetId="8032"/>
      <sheetData sheetId="8033"/>
      <sheetData sheetId="8034"/>
      <sheetData sheetId="8035"/>
      <sheetData sheetId="8036"/>
      <sheetData sheetId="8037"/>
      <sheetData sheetId="8038"/>
      <sheetData sheetId="8039"/>
      <sheetData sheetId="8040"/>
      <sheetData sheetId="8041"/>
      <sheetData sheetId="8042"/>
      <sheetData sheetId="8043"/>
      <sheetData sheetId="8044"/>
      <sheetData sheetId="8045"/>
      <sheetData sheetId="8046"/>
      <sheetData sheetId="8047"/>
      <sheetData sheetId="8048"/>
      <sheetData sheetId="8049"/>
      <sheetData sheetId="8050"/>
      <sheetData sheetId="8051"/>
      <sheetData sheetId="8052"/>
      <sheetData sheetId="8053"/>
      <sheetData sheetId="8054"/>
      <sheetData sheetId="8055"/>
      <sheetData sheetId="8056"/>
      <sheetData sheetId="8057"/>
      <sheetData sheetId="8058"/>
      <sheetData sheetId="8059"/>
      <sheetData sheetId="8060"/>
      <sheetData sheetId="8061"/>
      <sheetData sheetId="8062"/>
      <sheetData sheetId="8063"/>
      <sheetData sheetId="8064"/>
      <sheetData sheetId="8065"/>
      <sheetData sheetId="8066"/>
      <sheetData sheetId="8067"/>
      <sheetData sheetId="8068"/>
      <sheetData sheetId="8069"/>
      <sheetData sheetId="8070"/>
      <sheetData sheetId="8071"/>
      <sheetData sheetId="8072"/>
      <sheetData sheetId="8073"/>
      <sheetData sheetId="8074"/>
      <sheetData sheetId="8075"/>
      <sheetData sheetId="8076"/>
      <sheetData sheetId="8077"/>
      <sheetData sheetId="8078"/>
      <sheetData sheetId="8079"/>
      <sheetData sheetId="8080"/>
      <sheetData sheetId="8081"/>
      <sheetData sheetId="8082"/>
      <sheetData sheetId="8083"/>
      <sheetData sheetId="8084"/>
      <sheetData sheetId="8085"/>
      <sheetData sheetId="8086"/>
      <sheetData sheetId="8087"/>
      <sheetData sheetId="8088"/>
      <sheetData sheetId="8089"/>
      <sheetData sheetId="8090"/>
      <sheetData sheetId="8091"/>
      <sheetData sheetId="8092"/>
      <sheetData sheetId="8093"/>
      <sheetData sheetId="8094"/>
      <sheetData sheetId="8095"/>
      <sheetData sheetId="8096"/>
      <sheetData sheetId="8097"/>
      <sheetData sheetId="8098"/>
      <sheetData sheetId="8099"/>
      <sheetData sheetId="8100"/>
      <sheetData sheetId="8101"/>
      <sheetData sheetId="8102"/>
      <sheetData sheetId="8103"/>
      <sheetData sheetId="8104"/>
      <sheetData sheetId="8105"/>
      <sheetData sheetId="8106"/>
      <sheetData sheetId="8107"/>
      <sheetData sheetId="8108"/>
      <sheetData sheetId="8109"/>
      <sheetData sheetId="8110"/>
      <sheetData sheetId="8111"/>
      <sheetData sheetId="8112"/>
      <sheetData sheetId="8113"/>
      <sheetData sheetId="8114"/>
      <sheetData sheetId="8115"/>
      <sheetData sheetId="8116"/>
      <sheetData sheetId="8117"/>
      <sheetData sheetId="8118"/>
      <sheetData sheetId="8119"/>
      <sheetData sheetId="8120"/>
      <sheetData sheetId="8121"/>
      <sheetData sheetId="8122"/>
      <sheetData sheetId="8123"/>
      <sheetData sheetId="8124"/>
      <sheetData sheetId="8125"/>
      <sheetData sheetId="8126"/>
      <sheetData sheetId="8127"/>
      <sheetData sheetId="8128"/>
      <sheetData sheetId="8129"/>
      <sheetData sheetId="8130"/>
      <sheetData sheetId="8131"/>
      <sheetData sheetId="8132"/>
      <sheetData sheetId="8133"/>
      <sheetData sheetId="8134"/>
      <sheetData sheetId="8135"/>
      <sheetData sheetId="8136"/>
      <sheetData sheetId="8137"/>
      <sheetData sheetId="8138"/>
      <sheetData sheetId="8139"/>
      <sheetData sheetId="8140"/>
      <sheetData sheetId="8141"/>
      <sheetData sheetId="8142"/>
      <sheetData sheetId="8143"/>
      <sheetData sheetId="8144"/>
      <sheetData sheetId="8145"/>
      <sheetData sheetId="8146"/>
      <sheetData sheetId="8147"/>
      <sheetData sheetId="8148"/>
      <sheetData sheetId="8149"/>
      <sheetData sheetId="8150"/>
      <sheetData sheetId="8151"/>
      <sheetData sheetId="8152"/>
      <sheetData sheetId="8153"/>
      <sheetData sheetId="8154"/>
      <sheetData sheetId="8155"/>
      <sheetData sheetId="8156"/>
      <sheetData sheetId="8157"/>
      <sheetData sheetId="8158"/>
      <sheetData sheetId="8159"/>
      <sheetData sheetId="8160"/>
      <sheetData sheetId="8161"/>
      <sheetData sheetId="8162"/>
      <sheetData sheetId="8163"/>
      <sheetData sheetId="8164"/>
      <sheetData sheetId="8165"/>
      <sheetData sheetId="8166"/>
      <sheetData sheetId="8167"/>
      <sheetData sheetId="8168"/>
      <sheetData sheetId="8169"/>
      <sheetData sheetId="8170"/>
      <sheetData sheetId="8171"/>
      <sheetData sheetId="8172"/>
      <sheetData sheetId="8173"/>
      <sheetData sheetId="8174"/>
      <sheetData sheetId="8175"/>
      <sheetData sheetId="8176"/>
      <sheetData sheetId="8177"/>
      <sheetData sheetId="8178"/>
      <sheetData sheetId="8179"/>
      <sheetData sheetId="8180"/>
      <sheetData sheetId="8181"/>
      <sheetData sheetId="8182"/>
      <sheetData sheetId="8183"/>
      <sheetData sheetId="8184"/>
      <sheetData sheetId="8185"/>
      <sheetData sheetId="8186"/>
      <sheetData sheetId="8187"/>
      <sheetData sheetId="8188"/>
      <sheetData sheetId="8189"/>
      <sheetData sheetId="8190"/>
      <sheetData sheetId="8191"/>
      <sheetData sheetId="8192"/>
      <sheetData sheetId="8193"/>
      <sheetData sheetId="8194"/>
      <sheetData sheetId="8195"/>
      <sheetData sheetId="8196"/>
      <sheetData sheetId="8197"/>
      <sheetData sheetId="8198"/>
      <sheetData sheetId="8199"/>
      <sheetData sheetId="8200"/>
      <sheetData sheetId="8201"/>
      <sheetData sheetId="8202"/>
      <sheetData sheetId="8203"/>
      <sheetData sheetId="8204"/>
      <sheetData sheetId="8205"/>
      <sheetData sheetId="8206"/>
      <sheetData sheetId="8207"/>
      <sheetData sheetId="8208"/>
      <sheetData sheetId="8209"/>
      <sheetData sheetId="8210"/>
      <sheetData sheetId="8211"/>
      <sheetData sheetId="8212"/>
      <sheetData sheetId="8213"/>
      <sheetData sheetId="8214"/>
      <sheetData sheetId="8215"/>
      <sheetData sheetId="8216"/>
      <sheetData sheetId="8217"/>
      <sheetData sheetId="8218"/>
      <sheetData sheetId="8219"/>
      <sheetData sheetId="8220"/>
      <sheetData sheetId="8221"/>
      <sheetData sheetId="8222"/>
      <sheetData sheetId="8223"/>
      <sheetData sheetId="8224"/>
      <sheetData sheetId="8225"/>
      <sheetData sheetId="8226"/>
      <sheetData sheetId="8227"/>
      <sheetData sheetId="8228"/>
      <sheetData sheetId="8229"/>
      <sheetData sheetId="8230"/>
      <sheetData sheetId="8231"/>
      <sheetData sheetId="8232"/>
      <sheetData sheetId="8233"/>
      <sheetData sheetId="8234"/>
      <sheetData sheetId="8235"/>
      <sheetData sheetId="8236"/>
      <sheetData sheetId="8237"/>
      <sheetData sheetId="8238"/>
      <sheetData sheetId="8239"/>
      <sheetData sheetId="8240"/>
      <sheetData sheetId="8241"/>
      <sheetData sheetId="8242"/>
      <sheetData sheetId="8243"/>
      <sheetData sheetId="8244"/>
      <sheetData sheetId="8245"/>
      <sheetData sheetId="8246"/>
      <sheetData sheetId="8247"/>
      <sheetData sheetId="8248"/>
      <sheetData sheetId="8249"/>
      <sheetData sheetId="8250"/>
      <sheetData sheetId="8251"/>
      <sheetData sheetId="8252"/>
      <sheetData sheetId="8253"/>
      <sheetData sheetId="8254"/>
      <sheetData sheetId="8255"/>
      <sheetData sheetId="8256"/>
      <sheetData sheetId="8257"/>
      <sheetData sheetId="8258"/>
      <sheetData sheetId="8259"/>
      <sheetData sheetId="8260"/>
      <sheetData sheetId="8261"/>
      <sheetData sheetId="8262"/>
      <sheetData sheetId="8263"/>
      <sheetData sheetId="8264"/>
      <sheetData sheetId="8265"/>
      <sheetData sheetId="8266"/>
      <sheetData sheetId="8267"/>
      <sheetData sheetId="8268"/>
      <sheetData sheetId="8269"/>
      <sheetData sheetId="8270"/>
      <sheetData sheetId="8271"/>
      <sheetData sheetId="8272"/>
      <sheetData sheetId="8273"/>
      <sheetData sheetId="8274"/>
      <sheetData sheetId="8275"/>
      <sheetData sheetId="8276"/>
      <sheetData sheetId="8277"/>
      <sheetData sheetId="8278"/>
      <sheetData sheetId="8279"/>
      <sheetData sheetId="8280"/>
      <sheetData sheetId="8281"/>
      <sheetData sheetId="8282"/>
      <sheetData sheetId="8283"/>
      <sheetData sheetId="8284"/>
      <sheetData sheetId="8285"/>
      <sheetData sheetId="8286"/>
      <sheetData sheetId="8287"/>
      <sheetData sheetId="8288"/>
      <sheetData sheetId="8289"/>
      <sheetData sheetId="8290"/>
      <sheetData sheetId="8291"/>
      <sheetData sheetId="8292"/>
      <sheetData sheetId="8293"/>
      <sheetData sheetId="8294"/>
      <sheetData sheetId="8295"/>
      <sheetData sheetId="8296"/>
      <sheetData sheetId="8297"/>
      <sheetData sheetId="8298"/>
      <sheetData sheetId="8299"/>
      <sheetData sheetId="8300"/>
      <sheetData sheetId="8301"/>
      <sheetData sheetId="8302"/>
      <sheetData sheetId="8303"/>
      <sheetData sheetId="8304"/>
      <sheetData sheetId="8305"/>
      <sheetData sheetId="8306"/>
      <sheetData sheetId="8307"/>
      <sheetData sheetId="8308"/>
      <sheetData sheetId="8309"/>
      <sheetData sheetId="8310"/>
      <sheetData sheetId="8311"/>
      <sheetData sheetId="8312"/>
      <sheetData sheetId="8313"/>
      <sheetData sheetId="8314"/>
      <sheetData sheetId="8315"/>
      <sheetData sheetId="8316"/>
      <sheetData sheetId="8317"/>
      <sheetData sheetId="8318"/>
      <sheetData sheetId="8319"/>
      <sheetData sheetId="8320"/>
      <sheetData sheetId="8321"/>
      <sheetData sheetId="8322"/>
      <sheetData sheetId="8323"/>
      <sheetData sheetId="8324"/>
      <sheetData sheetId="8325"/>
      <sheetData sheetId="8326"/>
      <sheetData sheetId="8327"/>
      <sheetData sheetId="8328"/>
      <sheetData sheetId="8329"/>
      <sheetData sheetId="8330"/>
      <sheetData sheetId="8331"/>
      <sheetData sheetId="8332"/>
      <sheetData sheetId="8333"/>
      <sheetData sheetId="8334"/>
      <sheetData sheetId="8335"/>
      <sheetData sheetId="8336"/>
      <sheetData sheetId="8337"/>
      <sheetData sheetId="8338"/>
      <sheetData sheetId="8339"/>
      <sheetData sheetId="8340"/>
      <sheetData sheetId="8341"/>
      <sheetData sheetId="8342"/>
      <sheetData sheetId="8343"/>
      <sheetData sheetId="8344"/>
      <sheetData sheetId="8345"/>
      <sheetData sheetId="8346"/>
      <sheetData sheetId="8347"/>
      <sheetData sheetId="8348"/>
      <sheetData sheetId="8349"/>
      <sheetData sheetId="8350"/>
      <sheetData sheetId="8351"/>
      <sheetData sheetId="8352"/>
      <sheetData sheetId="8353"/>
      <sheetData sheetId="8354"/>
      <sheetData sheetId="8355"/>
      <sheetData sheetId="8356"/>
      <sheetData sheetId="8357"/>
      <sheetData sheetId="8358"/>
      <sheetData sheetId="8359"/>
      <sheetData sheetId="8360"/>
      <sheetData sheetId="8361"/>
      <sheetData sheetId="8362"/>
      <sheetData sheetId="8363"/>
      <sheetData sheetId="8364"/>
      <sheetData sheetId="8365"/>
      <sheetData sheetId="8366"/>
      <sheetData sheetId="8367"/>
      <sheetData sheetId="8368"/>
      <sheetData sheetId="8369"/>
      <sheetData sheetId="8370"/>
      <sheetData sheetId="8371"/>
      <sheetData sheetId="8372"/>
      <sheetData sheetId="8373"/>
      <sheetData sheetId="8374"/>
      <sheetData sheetId="8375"/>
      <sheetData sheetId="8376"/>
      <sheetData sheetId="8377"/>
      <sheetData sheetId="8378"/>
      <sheetData sheetId="8379"/>
      <sheetData sheetId="8380"/>
      <sheetData sheetId="8381"/>
      <sheetData sheetId="8382"/>
      <sheetData sheetId="8383"/>
      <sheetData sheetId="8384"/>
      <sheetData sheetId="8385"/>
      <sheetData sheetId="8386"/>
      <sheetData sheetId="8387"/>
      <sheetData sheetId="8388"/>
      <sheetData sheetId="8389"/>
      <sheetData sheetId="8390"/>
      <sheetData sheetId="8391"/>
      <sheetData sheetId="8392"/>
      <sheetData sheetId="8393"/>
      <sheetData sheetId="8394"/>
      <sheetData sheetId="8395"/>
      <sheetData sheetId="8396"/>
      <sheetData sheetId="8397"/>
      <sheetData sheetId="8398"/>
      <sheetData sheetId="8399"/>
      <sheetData sheetId="8400"/>
      <sheetData sheetId="8401"/>
      <sheetData sheetId="8402"/>
      <sheetData sheetId="8403"/>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sheetData sheetId="8417"/>
      <sheetData sheetId="8418"/>
      <sheetData sheetId="8419"/>
      <sheetData sheetId="8420"/>
      <sheetData sheetId="8421"/>
      <sheetData sheetId="8422"/>
      <sheetData sheetId="8423"/>
      <sheetData sheetId="8424"/>
      <sheetData sheetId="8425"/>
      <sheetData sheetId="8426"/>
      <sheetData sheetId="8427"/>
      <sheetData sheetId="8428"/>
      <sheetData sheetId="8429"/>
      <sheetData sheetId="8430"/>
      <sheetData sheetId="8431"/>
      <sheetData sheetId="8432"/>
      <sheetData sheetId="8433"/>
      <sheetData sheetId="8434"/>
      <sheetData sheetId="8435"/>
      <sheetData sheetId="8436"/>
      <sheetData sheetId="8437"/>
      <sheetData sheetId="8438"/>
      <sheetData sheetId="8439"/>
      <sheetData sheetId="8440"/>
      <sheetData sheetId="8441"/>
      <sheetData sheetId="8442"/>
      <sheetData sheetId="8443"/>
      <sheetData sheetId="8444"/>
      <sheetData sheetId="8445"/>
      <sheetData sheetId="8446"/>
      <sheetData sheetId="8447"/>
      <sheetData sheetId="8448"/>
      <sheetData sheetId="8449"/>
      <sheetData sheetId="8450"/>
      <sheetData sheetId="8451"/>
      <sheetData sheetId="8452"/>
      <sheetData sheetId="8453"/>
      <sheetData sheetId="8454"/>
      <sheetData sheetId="8455"/>
      <sheetData sheetId="8456"/>
      <sheetData sheetId="8457"/>
      <sheetData sheetId="8458"/>
      <sheetData sheetId="8459"/>
      <sheetData sheetId="8460"/>
      <sheetData sheetId="8461"/>
      <sheetData sheetId="8462"/>
      <sheetData sheetId="8463"/>
      <sheetData sheetId="8464"/>
      <sheetData sheetId="8465"/>
      <sheetData sheetId="8466"/>
      <sheetData sheetId="8467"/>
      <sheetData sheetId="8468"/>
      <sheetData sheetId="8469"/>
      <sheetData sheetId="8470"/>
      <sheetData sheetId="8471"/>
      <sheetData sheetId="8472"/>
      <sheetData sheetId="8473"/>
      <sheetData sheetId="8474"/>
      <sheetData sheetId="8475"/>
      <sheetData sheetId="8476"/>
      <sheetData sheetId="8477"/>
      <sheetData sheetId="8478"/>
      <sheetData sheetId="8479"/>
      <sheetData sheetId="8480"/>
      <sheetData sheetId="8481"/>
      <sheetData sheetId="8482"/>
      <sheetData sheetId="8483"/>
      <sheetData sheetId="8484"/>
      <sheetData sheetId="8485"/>
      <sheetData sheetId="8486"/>
      <sheetData sheetId="8487"/>
      <sheetData sheetId="8488"/>
      <sheetData sheetId="8489"/>
      <sheetData sheetId="8490"/>
      <sheetData sheetId="8491"/>
      <sheetData sheetId="8492"/>
      <sheetData sheetId="8493"/>
      <sheetData sheetId="8494"/>
      <sheetData sheetId="8495"/>
      <sheetData sheetId="8496"/>
      <sheetData sheetId="8497"/>
      <sheetData sheetId="8498"/>
      <sheetData sheetId="8499"/>
      <sheetData sheetId="8500"/>
      <sheetData sheetId="8501"/>
      <sheetData sheetId="8502"/>
      <sheetData sheetId="8503"/>
      <sheetData sheetId="8504"/>
      <sheetData sheetId="8505"/>
      <sheetData sheetId="8506"/>
      <sheetData sheetId="8507"/>
      <sheetData sheetId="8508"/>
      <sheetData sheetId="8509"/>
      <sheetData sheetId="8510"/>
      <sheetData sheetId="8511"/>
      <sheetData sheetId="8512"/>
      <sheetData sheetId="8513"/>
      <sheetData sheetId="8514"/>
      <sheetData sheetId="8515"/>
      <sheetData sheetId="8516"/>
      <sheetData sheetId="8517"/>
      <sheetData sheetId="8518"/>
      <sheetData sheetId="8519"/>
      <sheetData sheetId="8520"/>
      <sheetData sheetId="8521"/>
      <sheetData sheetId="8522"/>
      <sheetData sheetId="8523"/>
      <sheetData sheetId="8524"/>
      <sheetData sheetId="8525"/>
      <sheetData sheetId="8526"/>
      <sheetData sheetId="8527"/>
      <sheetData sheetId="8528"/>
      <sheetData sheetId="8529"/>
      <sheetData sheetId="8530"/>
      <sheetData sheetId="8531"/>
      <sheetData sheetId="8532"/>
      <sheetData sheetId="8533"/>
      <sheetData sheetId="8534"/>
      <sheetData sheetId="8535"/>
      <sheetData sheetId="8536"/>
      <sheetData sheetId="8537"/>
      <sheetData sheetId="8538"/>
      <sheetData sheetId="8539"/>
      <sheetData sheetId="8540"/>
      <sheetData sheetId="8541"/>
      <sheetData sheetId="8542"/>
      <sheetData sheetId="8543"/>
      <sheetData sheetId="8544"/>
      <sheetData sheetId="8545"/>
      <sheetData sheetId="8546"/>
      <sheetData sheetId="8547"/>
      <sheetData sheetId="8548"/>
      <sheetData sheetId="8549"/>
      <sheetData sheetId="8550"/>
      <sheetData sheetId="8551"/>
      <sheetData sheetId="8552"/>
      <sheetData sheetId="8553"/>
      <sheetData sheetId="8554"/>
      <sheetData sheetId="8555"/>
      <sheetData sheetId="8556"/>
      <sheetData sheetId="8557"/>
      <sheetData sheetId="8558"/>
      <sheetData sheetId="8559"/>
      <sheetData sheetId="8560"/>
      <sheetData sheetId="8561"/>
      <sheetData sheetId="8562"/>
      <sheetData sheetId="8563"/>
      <sheetData sheetId="8564"/>
      <sheetData sheetId="8565"/>
      <sheetData sheetId="8566"/>
      <sheetData sheetId="8567"/>
      <sheetData sheetId="8568"/>
      <sheetData sheetId="8569"/>
      <sheetData sheetId="8570"/>
      <sheetData sheetId="8571"/>
      <sheetData sheetId="8572"/>
      <sheetData sheetId="8573"/>
      <sheetData sheetId="8574"/>
      <sheetData sheetId="8575"/>
      <sheetData sheetId="8576"/>
      <sheetData sheetId="8577"/>
      <sheetData sheetId="8578"/>
      <sheetData sheetId="8579"/>
      <sheetData sheetId="8580"/>
      <sheetData sheetId="8581"/>
      <sheetData sheetId="8582"/>
      <sheetData sheetId="8583"/>
      <sheetData sheetId="8584"/>
      <sheetData sheetId="8585"/>
      <sheetData sheetId="8586"/>
      <sheetData sheetId="8587"/>
      <sheetData sheetId="8588"/>
      <sheetData sheetId="8589"/>
      <sheetData sheetId="8590"/>
      <sheetData sheetId="8591"/>
      <sheetData sheetId="8592"/>
      <sheetData sheetId="8593"/>
      <sheetData sheetId="8594"/>
      <sheetData sheetId="8595"/>
      <sheetData sheetId="8596"/>
      <sheetData sheetId="8597"/>
      <sheetData sheetId="8598"/>
      <sheetData sheetId="8599"/>
      <sheetData sheetId="8600"/>
      <sheetData sheetId="8601"/>
      <sheetData sheetId="8602"/>
      <sheetData sheetId="8603"/>
      <sheetData sheetId="8604"/>
      <sheetData sheetId="8605"/>
      <sheetData sheetId="8606"/>
      <sheetData sheetId="8607"/>
      <sheetData sheetId="8608"/>
      <sheetData sheetId="8609"/>
      <sheetData sheetId="8610"/>
      <sheetData sheetId="8611"/>
      <sheetData sheetId="8612"/>
      <sheetData sheetId="8613"/>
      <sheetData sheetId="8614"/>
      <sheetData sheetId="8615"/>
      <sheetData sheetId="8616"/>
      <sheetData sheetId="8617"/>
      <sheetData sheetId="8618"/>
      <sheetData sheetId="8619"/>
      <sheetData sheetId="8620"/>
      <sheetData sheetId="8621"/>
      <sheetData sheetId="8622"/>
      <sheetData sheetId="8623"/>
      <sheetData sheetId="8624"/>
      <sheetData sheetId="8625"/>
      <sheetData sheetId="8626"/>
      <sheetData sheetId="8627"/>
      <sheetData sheetId="8628"/>
      <sheetData sheetId="8629"/>
      <sheetData sheetId="8630"/>
      <sheetData sheetId="8631"/>
      <sheetData sheetId="8632"/>
      <sheetData sheetId="8633"/>
      <sheetData sheetId="8634"/>
      <sheetData sheetId="8635"/>
      <sheetData sheetId="8636"/>
      <sheetData sheetId="8637"/>
      <sheetData sheetId="8638"/>
      <sheetData sheetId="8639"/>
      <sheetData sheetId="8640"/>
      <sheetData sheetId="8641"/>
      <sheetData sheetId="8642"/>
      <sheetData sheetId="8643"/>
      <sheetData sheetId="8644"/>
      <sheetData sheetId="8645"/>
      <sheetData sheetId="8646"/>
      <sheetData sheetId="8647"/>
      <sheetData sheetId="8648"/>
      <sheetData sheetId="8649"/>
      <sheetData sheetId="8650"/>
      <sheetData sheetId="8651"/>
      <sheetData sheetId="8652"/>
      <sheetData sheetId="8653"/>
      <sheetData sheetId="8654"/>
      <sheetData sheetId="8655"/>
      <sheetData sheetId="8656"/>
      <sheetData sheetId="8657"/>
      <sheetData sheetId="8658"/>
      <sheetData sheetId="8659"/>
      <sheetData sheetId="8660"/>
      <sheetData sheetId="8661"/>
      <sheetData sheetId="8662"/>
      <sheetData sheetId="8663"/>
      <sheetData sheetId="8664"/>
      <sheetData sheetId="8665"/>
      <sheetData sheetId="8666"/>
      <sheetData sheetId="8667"/>
      <sheetData sheetId="8668"/>
      <sheetData sheetId="8669"/>
      <sheetData sheetId="8670"/>
      <sheetData sheetId="8671"/>
      <sheetData sheetId="8672"/>
      <sheetData sheetId="8673"/>
      <sheetData sheetId="8674"/>
      <sheetData sheetId="8675"/>
      <sheetData sheetId="8676"/>
      <sheetData sheetId="8677"/>
      <sheetData sheetId="8678"/>
      <sheetData sheetId="8679"/>
      <sheetData sheetId="8680"/>
      <sheetData sheetId="8681"/>
      <sheetData sheetId="8682"/>
      <sheetData sheetId="8683"/>
      <sheetData sheetId="8684"/>
      <sheetData sheetId="8685"/>
      <sheetData sheetId="8686"/>
      <sheetData sheetId="8687"/>
      <sheetData sheetId="8688"/>
      <sheetData sheetId="8689"/>
      <sheetData sheetId="8690"/>
      <sheetData sheetId="8691"/>
      <sheetData sheetId="8692"/>
      <sheetData sheetId="8693"/>
      <sheetData sheetId="8694"/>
      <sheetData sheetId="8695"/>
      <sheetData sheetId="8696"/>
      <sheetData sheetId="8697"/>
      <sheetData sheetId="8698"/>
      <sheetData sheetId="8699"/>
      <sheetData sheetId="8700"/>
      <sheetData sheetId="8701"/>
      <sheetData sheetId="8702"/>
      <sheetData sheetId="8703"/>
      <sheetData sheetId="8704"/>
      <sheetData sheetId="8705"/>
      <sheetData sheetId="8706"/>
      <sheetData sheetId="8707"/>
      <sheetData sheetId="8708"/>
      <sheetData sheetId="8709"/>
      <sheetData sheetId="8710"/>
      <sheetData sheetId="8711"/>
      <sheetData sheetId="8712"/>
      <sheetData sheetId="8713"/>
      <sheetData sheetId="8714"/>
      <sheetData sheetId="8715"/>
      <sheetData sheetId="8716"/>
      <sheetData sheetId="8717"/>
      <sheetData sheetId="8718"/>
      <sheetData sheetId="8719"/>
      <sheetData sheetId="8720"/>
      <sheetData sheetId="8721"/>
      <sheetData sheetId="8722"/>
      <sheetData sheetId="8723"/>
      <sheetData sheetId="8724"/>
      <sheetData sheetId="8725"/>
      <sheetData sheetId="8726"/>
      <sheetData sheetId="8727"/>
      <sheetData sheetId="8728"/>
      <sheetData sheetId="8729"/>
      <sheetData sheetId="8730"/>
      <sheetData sheetId="8731"/>
      <sheetData sheetId="8732"/>
      <sheetData sheetId="8733"/>
      <sheetData sheetId="8734"/>
      <sheetData sheetId="8735"/>
      <sheetData sheetId="8736"/>
      <sheetData sheetId="8737"/>
      <sheetData sheetId="8738"/>
      <sheetData sheetId="8739"/>
      <sheetData sheetId="8740"/>
      <sheetData sheetId="8741"/>
      <sheetData sheetId="8742"/>
      <sheetData sheetId="8743"/>
      <sheetData sheetId="8744"/>
      <sheetData sheetId="8745"/>
      <sheetData sheetId="8746"/>
      <sheetData sheetId="8747"/>
      <sheetData sheetId="8748"/>
      <sheetData sheetId="8749"/>
      <sheetData sheetId="8750"/>
      <sheetData sheetId="8751"/>
      <sheetData sheetId="8752"/>
      <sheetData sheetId="8753"/>
      <sheetData sheetId="8754"/>
      <sheetData sheetId="8755"/>
      <sheetData sheetId="8756"/>
      <sheetData sheetId="8757"/>
      <sheetData sheetId="8758"/>
      <sheetData sheetId="8759"/>
      <sheetData sheetId="8760"/>
      <sheetData sheetId="8761"/>
      <sheetData sheetId="8762"/>
      <sheetData sheetId="8763"/>
      <sheetData sheetId="8764"/>
      <sheetData sheetId="8765"/>
      <sheetData sheetId="8766"/>
      <sheetData sheetId="8767"/>
      <sheetData sheetId="8768"/>
      <sheetData sheetId="8769"/>
      <sheetData sheetId="8770"/>
      <sheetData sheetId="8771"/>
      <sheetData sheetId="8772"/>
      <sheetData sheetId="8773"/>
      <sheetData sheetId="8774"/>
      <sheetData sheetId="8775"/>
      <sheetData sheetId="8776"/>
      <sheetData sheetId="8777"/>
      <sheetData sheetId="8778"/>
      <sheetData sheetId="8779"/>
      <sheetData sheetId="8780"/>
      <sheetData sheetId="8781"/>
      <sheetData sheetId="8782"/>
      <sheetData sheetId="8783"/>
      <sheetData sheetId="8784"/>
      <sheetData sheetId="8785"/>
      <sheetData sheetId="8786"/>
      <sheetData sheetId="8787"/>
      <sheetData sheetId="8788"/>
      <sheetData sheetId="8789"/>
      <sheetData sheetId="8790"/>
      <sheetData sheetId="8791"/>
      <sheetData sheetId="8792"/>
      <sheetData sheetId="8793"/>
      <sheetData sheetId="8794"/>
      <sheetData sheetId="8795"/>
      <sheetData sheetId="8796"/>
      <sheetData sheetId="8797"/>
      <sheetData sheetId="8798"/>
      <sheetData sheetId="8799"/>
      <sheetData sheetId="8800"/>
      <sheetData sheetId="8801"/>
      <sheetData sheetId="8802"/>
      <sheetData sheetId="8803"/>
      <sheetData sheetId="8804"/>
      <sheetData sheetId="8805"/>
      <sheetData sheetId="8806"/>
      <sheetData sheetId="8807"/>
      <sheetData sheetId="8808"/>
      <sheetData sheetId="8809"/>
      <sheetData sheetId="8810"/>
      <sheetData sheetId="8811"/>
      <sheetData sheetId="8812"/>
      <sheetData sheetId="8813"/>
      <sheetData sheetId="8814"/>
      <sheetData sheetId="8815"/>
      <sheetData sheetId="8816"/>
      <sheetData sheetId="8817"/>
      <sheetData sheetId="8818"/>
      <sheetData sheetId="8819"/>
      <sheetData sheetId="8820"/>
      <sheetData sheetId="8821"/>
      <sheetData sheetId="8822"/>
      <sheetData sheetId="8823"/>
      <sheetData sheetId="8824"/>
      <sheetData sheetId="8825"/>
      <sheetData sheetId="8826"/>
      <sheetData sheetId="8827"/>
      <sheetData sheetId="8828"/>
      <sheetData sheetId="8829"/>
      <sheetData sheetId="8830"/>
      <sheetData sheetId="8831"/>
      <sheetData sheetId="8832"/>
      <sheetData sheetId="8833"/>
      <sheetData sheetId="8834"/>
      <sheetData sheetId="8835"/>
      <sheetData sheetId="8836"/>
      <sheetData sheetId="8837"/>
      <sheetData sheetId="8838"/>
      <sheetData sheetId="8839"/>
      <sheetData sheetId="8840"/>
      <sheetData sheetId="8841"/>
      <sheetData sheetId="8842"/>
      <sheetData sheetId="8843"/>
      <sheetData sheetId="8844"/>
      <sheetData sheetId="8845"/>
      <sheetData sheetId="8846"/>
      <sheetData sheetId="8847"/>
      <sheetData sheetId="8848"/>
      <sheetData sheetId="8849"/>
      <sheetData sheetId="8850"/>
      <sheetData sheetId="8851"/>
      <sheetData sheetId="8852"/>
      <sheetData sheetId="8853"/>
      <sheetData sheetId="8854"/>
      <sheetData sheetId="8855"/>
      <sheetData sheetId="8856"/>
      <sheetData sheetId="8857"/>
      <sheetData sheetId="8858"/>
      <sheetData sheetId="8859"/>
      <sheetData sheetId="8860"/>
      <sheetData sheetId="8861"/>
      <sheetData sheetId="8862"/>
      <sheetData sheetId="8863"/>
      <sheetData sheetId="8864"/>
      <sheetData sheetId="8865"/>
      <sheetData sheetId="8866"/>
      <sheetData sheetId="8867"/>
      <sheetData sheetId="8868"/>
      <sheetData sheetId="8869"/>
      <sheetData sheetId="8870"/>
      <sheetData sheetId="8871"/>
      <sheetData sheetId="8872"/>
      <sheetData sheetId="8873"/>
      <sheetData sheetId="8874"/>
      <sheetData sheetId="8875"/>
      <sheetData sheetId="8876"/>
      <sheetData sheetId="8877"/>
      <sheetData sheetId="8878"/>
      <sheetData sheetId="8879"/>
      <sheetData sheetId="8880"/>
      <sheetData sheetId="8881"/>
      <sheetData sheetId="8882"/>
      <sheetData sheetId="8883"/>
      <sheetData sheetId="8884"/>
      <sheetData sheetId="8885"/>
      <sheetData sheetId="8886"/>
      <sheetData sheetId="8887"/>
      <sheetData sheetId="8888"/>
      <sheetData sheetId="8889"/>
      <sheetData sheetId="8890"/>
      <sheetData sheetId="8891"/>
      <sheetData sheetId="8892"/>
      <sheetData sheetId="8893"/>
      <sheetData sheetId="8894"/>
      <sheetData sheetId="8895"/>
      <sheetData sheetId="8896"/>
      <sheetData sheetId="8897"/>
      <sheetData sheetId="8898"/>
      <sheetData sheetId="8899"/>
      <sheetData sheetId="8900"/>
      <sheetData sheetId="8901"/>
      <sheetData sheetId="8902"/>
      <sheetData sheetId="8903"/>
      <sheetData sheetId="8904"/>
      <sheetData sheetId="8905"/>
      <sheetData sheetId="8906"/>
      <sheetData sheetId="8907"/>
      <sheetData sheetId="8908"/>
      <sheetData sheetId="8909"/>
      <sheetData sheetId="8910"/>
      <sheetData sheetId="8911"/>
      <sheetData sheetId="8912"/>
      <sheetData sheetId="8913"/>
      <sheetData sheetId="8914"/>
      <sheetData sheetId="8915"/>
      <sheetData sheetId="8916"/>
      <sheetData sheetId="8917"/>
      <sheetData sheetId="8918"/>
      <sheetData sheetId="8919"/>
      <sheetData sheetId="8920"/>
      <sheetData sheetId="8921"/>
      <sheetData sheetId="8922"/>
      <sheetData sheetId="8923"/>
      <sheetData sheetId="8924"/>
      <sheetData sheetId="8925"/>
      <sheetData sheetId="8926"/>
      <sheetData sheetId="8927"/>
      <sheetData sheetId="8928"/>
      <sheetData sheetId="8929"/>
      <sheetData sheetId="8930"/>
      <sheetData sheetId="8931"/>
      <sheetData sheetId="8932"/>
      <sheetData sheetId="8933"/>
      <sheetData sheetId="8934"/>
      <sheetData sheetId="8935"/>
      <sheetData sheetId="8936"/>
      <sheetData sheetId="8937"/>
      <sheetData sheetId="8938"/>
      <sheetData sheetId="8939"/>
      <sheetData sheetId="8940"/>
      <sheetData sheetId="8941"/>
      <sheetData sheetId="8942"/>
      <sheetData sheetId="8943"/>
      <sheetData sheetId="8944"/>
      <sheetData sheetId="8945"/>
      <sheetData sheetId="8946"/>
      <sheetData sheetId="8947"/>
      <sheetData sheetId="8948"/>
      <sheetData sheetId="8949"/>
      <sheetData sheetId="8950"/>
      <sheetData sheetId="8951"/>
      <sheetData sheetId="8952"/>
      <sheetData sheetId="8953"/>
      <sheetData sheetId="8954"/>
      <sheetData sheetId="8955"/>
      <sheetData sheetId="8956"/>
      <sheetData sheetId="8957"/>
      <sheetData sheetId="8958"/>
      <sheetData sheetId="8959"/>
      <sheetData sheetId="8960"/>
      <sheetData sheetId="8961"/>
      <sheetData sheetId="8962"/>
      <sheetData sheetId="8963"/>
      <sheetData sheetId="8964"/>
      <sheetData sheetId="8965"/>
      <sheetData sheetId="8966"/>
      <sheetData sheetId="8967"/>
      <sheetData sheetId="8968"/>
      <sheetData sheetId="8969"/>
      <sheetData sheetId="8970"/>
      <sheetData sheetId="8971"/>
      <sheetData sheetId="8972"/>
      <sheetData sheetId="8973"/>
      <sheetData sheetId="8974"/>
      <sheetData sheetId="8975"/>
      <sheetData sheetId="8976"/>
      <sheetData sheetId="8977"/>
      <sheetData sheetId="8978"/>
      <sheetData sheetId="8979"/>
      <sheetData sheetId="8980"/>
      <sheetData sheetId="8981"/>
      <sheetData sheetId="8982"/>
      <sheetData sheetId="8983"/>
      <sheetData sheetId="8984"/>
      <sheetData sheetId="8985"/>
      <sheetData sheetId="8986"/>
      <sheetData sheetId="8987"/>
      <sheetData sheetId="8988"/>
      <sheetData sheetId="8989"/>
      <sheetData sheetId="8990"/>
      <sheetData sheetId="8991"/>
      <sheetData sheetId="8992"/>
      <sheetData sheetId="8993"/>
      <sheetData sheetId="8994"/>
      <sheetData sheetId="8995"/>
      <sheetData sheetId="8996"/>
      <sheetData sheetId="8997"/>
      <sheetData sheetId="8998"/>
      <sheetData sheetId="8999"/>
      <sheetData sheetId="9000"/>
      <sheetData sheetId="9001"/>
      <sheetData sheetId="9002"/>
      <sheetData sheetId="9003"/>
      <sheetData sheetId="9004"/>
      <sheetData sheetId="9005"/>
      <sheetData sheetId="9006"/>
      <sheetData sheetId="9007"/>
      <sheetData sheetId="9008"/>
      <sheetData sheetId="9009"/>
      <sheetData sheetId="9010"/>
      <sheetData sheetId="9011"/>
      <sheetData sheetId="9012"/>
      <sheetData sheetId="9013"/>
      <sheetData sheetId="9014"/>
      <sheetData sheetId="9015"/>
      <sheetData sheetId="9016"/>
      <sheetData sheetId="9017"/>
      <sheetData sheetId="9018"/>
      <sheetData sheetId="9019"/>
      <sheetData sheetId="9020"/>
      <sheetData sheetId="9021"/>
      <sheetData sheetId="9022"/>
      <sheetData sheetId="9023"/>
      <sheetData sheetId="9024"/>
      <sheetData sheetId="9025"/>
      <sheetData sheetId="9026"/>
      <sheetData sheetId="9027"/>
      <sheetData sheetId="9028"/>
      <sheetData sheetId="9029"/>
      <sheetData sheetId="9030"/>
      <sheetData sheetId="9031"/>
      <sheetData sheetId="9032"/>
      <sheetData sheetId="9033"/>
      <sheetData sheetId="9034"/>
      <sheetData sheetId="9035"/>
      <sheetData sheetId="9036"/>
      <sheetData sheetId="9037"/>
      <sheetData sheetId="9038"/>
      <sheetData sheetId="9039"/>
      <sheetData sheetId="9040"/>
      <sheetData sheetId="9041"/>
      <sheetData sheetId="9042"/>
      <sheetData sheetId="9043"/>
      <sheetData sheetId="9044"/>
      <sheetData sheetId="9045"/>
      <sheetData sheetId="9046"/>
      <sheetData sheetId="9047"/>
      <sheetData sheetId="9048"/>
      <sheetData sheetId="9049"/>
      <sheetData sheetId="9050"/>
      <sheetData sheetId="9051"/>
      <sheetData sheetId="9052"/>
      <sheetData sheetId="9053"/>
      <sheetData sheetId="9054"/>
      <sheetData sheetId="9055"/>
      <sheetData sheetId="9056"/>
      <sheetData sheetId="9057"/>
      <sheetData sheetId="9058"/>
      <sheetData sheetId="9059"/>
      <sheetData sheetId="9060"/>
      <sheetData sheetId="9061"/>
      <sheetData sheetId="9062"/>
      <sheetData sheetId="9063"/>
      <sheetData sheetId="9064"/>
      <sheetData sheetId="9065"/>
      <sheetData sheetId="9066"/>
      <sheetData sheetId="9067"/>
      <sheetData sheetId="9068"/>
      <sheetData sheetId="9069"/>
      <sheetData sheetId="9070"/>
      <sheetData sheetId="9071"/>
      <sheetData sheetId="9072"/>
      <sheetData sheetId="9073"/>
      <sheetData sheetId="9074"/>
      <sheetData sheetId="9075"/>
      <sheetData sheetId="9076"/>
      <sheetData sheetId="9077"/>
      <sheetData sheetId="9078"/>
      <sheetData sheetId="9079"/>
      <sheetData sheetId="9080"/>
      <sheetData sheetId="9081"/>
      <sheetData sheetId="9082"/>
      <sheetData sheetId="9083"/>
      <sheetData sheetId="9084"/>
      <sheetData sheetId="9085"/>
      <sheetData sheetId="9086"/>
      <sheetData sheetId="9087"/>
      <sheetData sheetId="9088"/>
      <sheetData sheetId="9089"/>
      <sheetData sheetId="9090"/>
      <sheetData sheetId="9091"/>
      <sheetData sheetId="9092"/>
      <sheetData sheetId="9093"/>
      <sheetData sheetId="9094"/>
      <sheetData sheetId="9095"/>
      <sheetData sheetId="9096"/>
      <sheetData sheetId="9097"/>
      <sheetData sheetId="9098"/>
      <sheetData sheetId="9099"/>
      <sheetData sheetId="9100"/>
      <sheetData sheetId="9101"/>
      <sheetData sheetId="9102"/>
      <sheetData sheetId="9103"/>
      <sheetData sheetId="9104"/>
      <sheetData sheetId="9105"/>
      <sheetData sheetId="9106"/>
      <sheetData sheetId="9107"/>
      <sheetData sheetId="9108"/>
      <sheetData sheetId="9109"/>
      <sheetData sheetId="9110"/>
      <sheetData sheetId="9111"/>
      <sheetData sheetId="9112"/>
      <sheetData sheetId="9113"/>
      <sheetData sheetId="9114"/>
      <sheetData sheetId="9115"/>
      <sheetData sheetId="9116"/>
      <sheetData sheetId="9117"/>
      <sheetData sheetId="9118"/>
      <sheetData sheetId="9119"/>
      <sheetData sheetId="9120"/>
      <sheetData sheetId="9121"/>
      <sheetData sheetId="9122"/>
      <sheetData sheetId="9123"/>
      <sheetData sheetId="9124"/>
      <sheetData sheetId="9125"/>
      <sheetData sheetId="9126"/>
      <sheetData sheetId="9127"/>
      <sheetData sheetId="9128"/>
      <sheetData sheetId="9129"/>
      <sheetData sheetId="9130"/>
      <sheetData sheetId="9131"/>
      <sheetData sheetId="9132"/>
      <sheetData sheetId="9133"/>
      <sheetData sheetId="9134"/>
      <sheetData sheetId="9135"/>
      <sheetData sheetId="9136"/>
      <sheetData sheetId="9137"/>
      <sheetData sheetId="9138"/>
      <sheetData sheetId="9139"/>
      <sheetData sheetId="9140"/>
      <sheetData sheetId="9141"/>
      <sheetData sheetId="9142"/>
      <sheetData sheetId="9143"/>
      <sheetData sheetId="9144"/>
      <sheetData sheetId="9145"/>
      <sheetData sheetId="9146"/>
      <sheetData sheetId="9147"/>
      <sheetData sheetId="9148"/>
      <sheetData sheetId="9149"/>
      <sheetData sheetId="9150"/>
      <sheetData sheetId="9151"/>
      <sheetData sheetId="9152"/>
      <sheetData sheetId="9153"/>
      <sheetData sheetId="9154"/>
      <sheetData sheetId="9155"/>
      <sheetData sheetId="9156"/>
      <sheetData sheetId="9157"/>
      <sheetData sheetId="9158"/>
      <sheetData sheetId="9159"/>
      <sheetData sheetId="9160"/>
      <sheetData sheetId="9161"/>
      <sheetData sheetId="9162"/>
      <sheetData sheetId="9163"/>
      <sheetData sheetId="9164"/>
      <sheetData sheetId="9165"/>
      <sheetData sheetId="9166"/>
      <sheetData sheetId="9167"/>
      <sheetData sheetId="9168"/>
      <sheetData sheetId="9169"/>
      <sheetData sheetId="9170"/>
      <sheetData sheetId="9171"/>
      <sheetData sheetId="9172"/>
      <sheetData sheetId="9173"/>
      <sheetData sheetId="9174"/>
      <sheetData sheetId="9175"/>
      <sheetData sheetId="9176"/>
      <sheetData sheetId="9177"/>
      <sheetData sheetId="9178"/>
      <sheetData sheetId="9179"/>
      <sheetData sheetId="9180"/>
      <sheetData sheetId="9181"/>
      <sheetData sheetId="9182"/>
      <sheetData sheetId="9183"/>
      <sheetData sheetId="9184"/>
      <sheetData sheetId="9185"/>
      <sheetData sheetId="9186"/>
      <sheetData sheetId="9187"/>
      <sheetData sheetId="9188"/>
      <sheetData sheetId="9189"/>
      <sheetData sheetId="9190"/>
      <sheetData sheetId="9191"/>
      <sheetData sheetId="9192"/>
      <sheetData sheetId="9193"/>
      <sheetData sheetId="9194"/>
      <sheetData sheetId="9195"/>
      <sheetData sheetId="9196"/>
      <sheetData sheetId="9197"/>
      <sheetData sheetId="9198"/>
      <sheetData sheetId="9199"/>
      <sheetData sheetId="9200"/>
      <sheetData sheetId="9201"/>
      <sheetData sheetId="9202"/>
      <sheetData sheetId="9203"/>
      <sheetData sheetId="9204"/>
      <sheetData sheetId="9205"/>
      <sheetData sheetId="9206"/>
      <sheetData sheetId="9207"/>
      <sheetData sheetId="9208"/>
      <sheetData sheetId="9209"/>
      <sheetData sheetId="9210"/>
      <sheetData sheetId="9211"/>
      <sheetData sheetId="9212"/>
      <sheetData sheetId="9213"/>
      <sheetData sheetId="9214"/>
      <sheetData sheetId="9215"/>
      <sheetData sheetId="9216"/>
      <sheetData sheetId="9217"/>
      <sheetData sheetId="9218"/>
      <sheetData sheetId="9219"/>
      <sheetData sheetId="9220"/>
      <sheetData sheetId="9221"/>
      <sheetData sheetId="9222"/>
      <sheetData sheetId="9223"/>
      <sheetData sheetId="9224"/>
      <sheetData sheetId="9225"/>
      <sheetData sheetId="9226"/>
      <sheetData sheetId="9227"/>
      <sheetData sheetId="9228"/>
      <sheetData sheetId="9229"/>
      <sheetData sheetId="9230"/>
      <sheetData sheetId="9231"/>
      <sheetData sheetId="9232"/>
      <sheetData sheetId="9233"/>
      <sheetData sheetId="9234"/>
      <sheetData sheetId="9235"/>
      <sheetData sheetId="9236"/>
      <sheetData sheetId="9237"/>
      <sheetData sheetId="9238"/>
      <sheetData sheetId="9239"/>
      <sheetData sheetId="9240"/>
      <sheetData sheetId="9241"/>
      <sheetData sheetId="9242"/>
      <sheetData sheetId="9243"/>
      <sheetData sheetId="9244"/>
      <sheetData sheetId="9245"/>
      <sheetData sheetId="9246"/>
      <sheetData sheetId="9247"/>
      <sheetData sheetId="9248"/>
      <sheetData sheetId="9249"/>
      <sheetData sheetId="9250"/>
      <sheetData sheetId="9251"/>
      <sheetData sheetId="9252"/>
      <sheetData sheetId="9253"/>
      <sheetData sheetId="9254"/>
      <sheetData sheetId="9255"/>
      <sheetData sheetId="9256"/>
      <sheetData sheetId="9257"/>
      <sheetData sheetId="9258"/>
      <sheetData sheetId="9259"/>
      <sheetData sheetId="9260"/>
      <sheetData sheetId="9261"/>
      <sheetData sheetId="9262"/>
      <sheetData sheetId="9263"/>
      <sheetData sheetId="9264"/>
      <sheetData sheetId="9265"/>
      <sheetData sheetId="9266"/>
      <sheetData sheetId="9267"/>
      <sheetData sheetId="9268"/>
      <sheetData sheetId="9269"/>
      <sheetData sheetId="9270"/>
      <sheetData sheetId="9271"/>
      <sheetData sheetId="9272"/>
      <sheetData sheetId="9273"/>
      <sheetData sheetId="9274"/>
      <sheetData sheetId="9275"/>
      <sheetData sheetId="9276"/>
      <sheetData sheetId="9277"/>
      <sheetData sheetId="9278"/>
      <sheetData sheetId="9279"/>
      <sheetData sheetId="9280"/>
      <sheetData sheetId="9281"/>
      <sheetData sheetId="9282"/>
      <sheetData sheetId="9283"/>
      <sheetData sheetId="9284"/>
      <sheetData sheetId="9285"/>
      <sheetData sheetId="9286"/>
      <sheetData sheetId="9287"/>
      <sheetData sheetId="9288"/>
      <sheetData sheetId="9289"/>
      <sheetData sheetId="9290"/>
      <sheetData sheetId="9291"/>
      <sheetData sheetId="9292"/>
      <sheetData sheetId="9293"/>
      <sheetData sheetId="9294"/>
      <sheetData sheetId="9295"/>
      <sheetData sheetId="9296"/>
      <sheetData sheetId="9297"/>
      <sheetData sheetId="9298"/>
      <sheetData sheetId="9299"/>
      <sheetData sheetId="9300"/>
      <sheetData sheetId="9301"/>
      <sheetData sheetId="9302"/>
      <sheetData sheetId="9303"/>
      <sheetData sheetId="9304"/>
      <sheetData sheetId="9305"/>
      <sheetData sheetId="9306"/>
      <sheetData sheetId="9307"/>
      <sheetData sheetId="9308"/>
      <sheetData sheetId="9309"/>
      <sheetData sheetId="9310"/>
      <sheetData sheetId="9311"/>
      <sheetData sheetId="9312"/>
      <sheetData sheetId="9313"/>
      <sheetData sheetId="9314"/>
      <sheetData sheetId="9315"/>
      <sheetData sheetId="9316"/>
      <sheetData sheetId="9317"/>
      <sheetData sheetId="9318"/>
      <sheetData sheetId="9319"/>
      <sheetData sheetId="9320"/>
      <sheetData sheetId="9321"/>
      <sheetData sheetId="9322"/>
      <sheetData sheetId="9323"/>
      <sheetData sheetId="9324"/>
      <sheetData sheetId="9325"/>
      <sheetData sheetId="9326"/>
      <sheetData sheetId="9327"/>
      <sheetData sheetId="9328"/>
      <sheetData sheetId="9329"/>
      <sheetData sheetId="9330"/>
      <sheetData sheetId="9331"/>
      <sheetData sheetId="9332"/>
      <sheetData sheetId="9333"/>
      <sheetData sheetId="9334"/>
      <sheetData sheetId="9335"/>
      <sheetData sheetId="9336"/>
      <sheetData sheetId="9337"/>
      <sheetData sheetId="9338"/>
      <sheetData sheetId="9339"/>
      <sheetData sheetId="9340"/>
      <sheetData sheetId="9341"/>
      <sheetData sheetId="9342"/>
      <sheetData sheetId="9343"/>
      <sheetData sheetId="9344"/>
      <sheetData sheetId="9345"/>
      <sheetData sheetId="9346"/>
      <sheetData sheetId="9347"/>
      <sheetData sheetId="9348"/>
      <sheetData sheetId="9349"/>
      <sheetData sheetId="9350"/>
      <sheetData sheetId="9351"/>
      <sheetData sheetId="9352"/>
      <sheetData sheetId="9353"/>
      <sheetData sheetId="9354"/>
      <sheetData sheetId="9355"/>
      <sheetData sheetId="9356"/>
      <sheetData sheetId="9357"/>
      <sheetData sheetId="9358"/>
      <sheetData sheetId="9359"/>
      <sheetData sheetId="9360"/>
      <sheetData sheetId="9361"/>
      <sheetData sheetId="9362"/>
      <sheetData sheetId="9363"/>
      <sheetData sheetId="9364"/>
      <sheetData sheetId="9365"/>
      <sheetData sheetId="9366"/>
      <sheetData sheetId="9367"/>
      <sheetData sheetId="9368"/>
      <sheetData sheetId="9369"/>
      <sheetData sheetId="9370"/>
      <sheetData sheetId="9371"/>
      <sheetData sheetId="9372"/>
      <sheetData sheetId="9373"/>
      <sheetData sheetId="9374"/>
      <sheetData sheetId="9375"/>
      <sheetData sheetId="9376"/>
      <sheetData sheetId="9377"/>
      <sheetData sheetId="9378"/>
      <sheetData sheetId="9379"/>
      <sheetData sheetId="9380"/>
      <sheetData sheetId="9381"/>
      <sheetData sheetId="9382"/>
      <sheetData sheetId="9383"/>
      <sheetData sheetId="9384"/>
      <sheetData sheetId="9385"/>
      <sheetData sheetId="9386"/>
      <sheetData sheetId="9387"/>
      <sheetData sheetId="9388"/>
      <sheetData sheetId="9389"/>
      <sheetData sheetId="9390"/>
      <sheetData sheetId="9391"/>
      <sheetData sheetId="9392"/>
      <sheetData sheetId="9393"/>
      <sheetData sheetId="9394"/>
      <sheetData sheetId="9395"/>
      <sheetData sheetId="9396"/>
      <sheetData sheetId="9397"/>
      <sheetData sheetId="9398"/>
      <sheetData sheetId="9399"/>
      <sheetData sheetId="9400"/>
      <sheetData sheetId="9401"/>
      <sheetData sheetId="9402"/>
      <sheetData sheetId="9403"/>
      <sheetData sheetId="9404"/>
      <sheetData sheetId="9405"/>
      <sheetData sheetId="9406"/>
      <sheetData sheetId="9407"/>
      <sheetData sheetId="9408"/>
      <sheetData sheetId="9409"/>
      <sheetData sheetId="9410"/>
      <sheetData sheetId="9411"/>
      <sheetData sheetId="9412"/>
      <sheetData sheetId="9413"/>
      <sheetData sheetId="9414"/>
      <sheetData sheetId="9415"/>
      <sheetData sheetId="9416"/>
      <sheetData sheetId="9417"/>
      <sheetData sheetId="9418"/>
      <sheetData sheetId="9419"/>
      <sheetData sheetId="9420"/>
      <sheetData sheetId="9421"/>
      <sheetData sheetId="9422"/>
      <sheetData sheetId="9423"/>
      <sheetData sheetId="9424"/>
      <sheetData sheetId="9425"/>
      <sheetData sheetId="9426"/>
      <sheetData sheetId="9427"/>
      <sheetData sheetId="9428"/>
      <sheetData sheetId="9429"/>
      <sheetData sheetId="9430"/>
      <sheetData sheetId="9431"/>
      <sheetData sheetId="9432"/>
      <sheetData sheetId="9433"/>
      <sheetData sheetId="9434"/>
      <sheetData sheetId="9435"/>
      <sheetData sheetId="9436"/>
      <sheetData sheetId="9437"/>
      <sheetData sheetId="9438"/>
      <sheetData sheetId="9439"/>
      <sheetData sheetId="9440"/>
      <sheetData sheetId="9441"/>
      <sheetData sheetId="9442"/>
      <sheetData sheetId="9443"/>
      <sheetData sheetId="9444"/>
      <sheetData sheetId="9445"/>
      <sheetData sheetId="9446"/>
      <sheetData sheetId="9447"/>
      <sheetData sheetId="9448"/>
      <sheetData sheetId="9449"/>
      <sheetData sheetId="9450"/>
      <sheetData sheetId="9451"/>
      <sheetData sheetId="9452"/>
      <sheetData sheetId="9453"/>
      <sheetData sheetId="9454"/>
      <sheetData sheetId="9455"/>
      <sheetData sheetId="9456"/>
      <sheetData sheetId="9457"/>
      <sheetData sheetId="9458"/>
      <sheetData sheetId="9459"/>
      <sheetData sheetId="9460"/>
      <sheetData sheetId="9461"/>
      <sheetData sheetId="9462"/>
      <sheetData sheetId="9463"/>
      <sheetData sheetId="9464"/>
      <sheetData sheetId="9465"/>
      <sheetData sheetId="9466"/>
      <sheetData sheetId="9467"/>
      <sheetData sheetId="9468"/>
      <sheetData sheetId="9469"/>
      <sheetData sheetId="9470"/>
      <sheetData sheetId="9471"/>
      <sheetData sheetId="9472"/>
      <sheetData sheetId="9473"/>
      <sheetData sheetId="9474"/>
      <sheetData sheetId="9475"/>
      <sheetData sheetId="9476"/>
      <sheetData sheetId="9477"/>
      <sheetData sheetId="9478"/>
      <sheetData sheetId="9479"/>
      <sheetData sheetId="9480"/>
      <sheetData sheetId="9481"/>
      <sheetData sheetId="9482"/>
      <sheetData sheetId="9483"/>
      <sheetData sheetId="9484"/>
      <sheetData sheetId="9485"/>
      <sheetData sheetId="9486"/>
      <sheetData sheetId="9487"/>
      <sheetData sheetId="9488"/>
      <sheetData sheetId="9489"/>
      <sheetData sheetId="9490"/>
      <sheetData sheetId="9491"/>
      <sheetData sheetId="9492"/>
      <sheetData sheetId="9493"/>
      <sheetData sheetId="9494"/>
      <sheetData sheetId="9495"/>
      <sheetData sheetId="9496"/>
      <sheetData sheetId="9497"/>
      <sheetData sheetId="9498"/>
      <sheetData sheetId="9499"/>
      <sheetData sheetId="9500"/>
      <sheetData sheetId="9501"/>
      <sheetData sheetId="9502"/>
      <sheetData sheetId="9503"/>
      <sheetData sheetId="9504"/>
      <sheetData sheetId="9505"/>
      <sheetData sheetId="9506"/>
      <sheetData sheetId="9507"/>
      <sheetData sheetId="9508"/>
      <sheetData sheetId="9509"/>
      <sheetData sheetId="9510"/>
      <sheetData sheetId="9511"/>
      <sheetData sheetId="9512"/>
      <sheetData sheetId="9513"/>
      <sheetData sheetId="9514"/>
      <sheetData sheetId="9515"/>
      <sheetData sheetId="9516"/>
      <sheetData sheetId="9517"/>
      <sheetData sheetId="9518"/>
      <sheetData sheetId="9519"/>
      <sheetData sheetId="9520"/>
      <sheetData sheetId="9521"/>
      <sheetData sheetId="9522"/>
      <sheetData sheetId="9523"/>
      <sheetData sheetId="9524"/>
      <sheetData sheetId="9525"/>
      <sheetData sheetId="9526"/>
      <sheetData sheetId="9527"/>
      <sheetData sheetId="9528"/>
      <sheetData sheetId="9529"/>
      <sheetData sheetId="9530"/>
      <sheetData sheetId="9531"/>
      <sheetData sheetId="9532"/>
      <sheetData sheetId="9533"/>
      <sheetData sheetId="9534"/>
      <sheetData sheetId="9535"/>
      <sheetData sheetId="9536"/>
      <sheetData sheetId="9537"/>
      <sheetData sheetId="9538"/>
      <sheetData sheetId="9539"/>
      <sheetData sheetId="9540"/>
      <sheetData sheetId="9541"/>
      <sheetData sheetId="9542"/>
      <sheetData sheetId="9543"/>
      <sheetData sheetId="9544"/>
      <sheetData sheetId="9545"/>
      <sheetData sheetId="9546"/>
      <sheetData sheetId="9547"/>
      <sheetData sheetId="9548"/>
      <sheetData sheetId="9549"/>
      <sheetData sheetId="9550"/>
      <sheetData sheetId="9551"/>
      <sheetData sheetId="9552"/>
      <sheetData sheetId="9553"/>
      <sheetData sheetId="9554"/>
      <sheetData sheetId="9555"/>
      <sheetData sheetId="9556"/>
      <sheetData sheetId="9557"/>
      <sheetData sheetId="9558"/>
      <sheetData sheetId="9559"/>
      <sheetData sheetId="9560"/>
      <sheetData sheetId="9561"/>
      <sheetData sheetId="9562"/>
      <sheetData sheetId="9563"/>
      <sheetData sheetId="9564"/>
      <sheetData sheetId="9565"/>
      <sheetData sheetId="9566"/>
      <sheetData sheetId="9567"/>
      <sheetData sheetId="9568"/>
      <sheetData sheetId="9569"/>
      <sheetData sheetId="9570"/>
      <sheetData sheetId="9571"/>
      <sheetData sheetId="9572"/>
      <sheetData sheetId="9573"/>
      <sheetData sheetId="9574"/>
      <sheetData sheetId="9575"/>
      <sheetData sheetId="9576"/>
      <sheetData sheetId="9577"/>
      <sheetData sheetId="9578"/>
      <sheetData sheetId="9579"/>
      <sheetData sheetId="9580"/>
      <sheetData sheetId="9581"/>
      <sheetData sheetId="9582"/>
      <sheetData sheetId="9583"/>
      <sheetData sheetId="9584"/>
      <sheetData sheetId="9585"/>
      <sheetData sheetId="9586"/>
      <sheetData sheetId="9587"/>
      <sheetData sheetId="9588"/>
      <sheetData sheetId="9589"/>
      <sheetData sheetId="9590"/>
      <sheetData sheetId="9591"/>
      <sheetData sheetId="9592"/>
      <sheetData sheetId="9593"/>
      <sheetData sheetId="9594"/>
      <sheetData sheetId="9595"/>
      <sheetData sheetId="9596"/>
      <sheetData sheetId="9597"/>
      <sheetData sheetId="9598"/>
      <sheetData sheetId="9599"/>
      <sheetData sheetId="9600"/>
      <sheetData sheetId="9601"/>
      <sheetData sheetId="9602"/>
      <sheetData sheetId="9603"/>
      <sheetData sheetId="9604"/>
      <sheetData sheetId="9605"/>
      <sheetData sheetId="9606"/>
      <sheetData sheetId="9607"/>
      <sheetData sheetId="9608"/>
      <sheetData sheetId="9609"/>
      <sheetData sheetId="9610"/>
      <sheetData sheetId="9611"/>
      <sheetData sheetId="9612"/>
      <sheetData sheetId="9613"/>
      <sheetData sheetId="9614"/>
      <sheetData sheetId="9615"/>
      <sheetData sheetId="9616"/>
      <sheetData sheetId="9617"/>
      <sheetData sheetId="9618"/>
      <sheetData sheetId="9619"/>
      <sheetData sheetId="9620"/>
      <sheetData sheetId="9621"/>
      <sheetData sheetId="9622"/>
      <sheetData sheetId="9623"/>
      <sheetData sheetId="9624"/>
      <sheetData sheetId="9625"/>
      <sheetData sheetId="9626"/>
      <sheetData sheetId="9627"/>
      <sheetData sheetId="9628"/>
      <sheetData sheetId="9629"/>
      <sheetData sheetId="9630"/>
      <sheetData sheetId="9631"/>
      <sheetData sheetId="9632"/>
      <sheetData sheetId="9633"/>
      <sheetData sheetId="9634"/>
      <sheetData sheetId="9635"/>
      <sheetData sheetId="9636"/>
      <sheetData sheetId="9637"/>
      <sheetData sheetId="9638"/>
      <sheetData sheetId="9639"/>
      <sheetData sheetId="9640"/>
      <sheetData sheetId="9641"/>
      <sheetData sheetId="9642"/>
      <sheetData sheetId="9643"/>
      <sheetData sheetId="9644"/>
      <sheetData sheetId="9645"/>
      <sheetData sheetId="9646"/>
      <sheetData sheetId="9647"/>
      <sheetData sheetId="9648"/>
      <sheetData sheetId="9649"/>
      <sheetData sheetId="9650"/>
      <sheetData sheetId="9651"/>
      <sheetData sheetId="9652"/>
      <sheetData sheetId="9653"/>
      <sheetData sheetId="9654"/>
      <sheetData sheetId="9655"/>
      <sheetData sheetId="9656"/>
      <sheetData sheetId="9657"/>
      <sheetData sheetId="9658"/>
      <sheetData sheetId="9659"/>
      <sheetData sheetId="9660"/>
      <sheetData sheetId="9661"/>
      <sheetData sheetId="9662"/>
      <sheetData sheetId="9663"/>
      <sheetData sheetId="9664"/>
      <sheetData sheetId="9665"/>
      <sheetData sheetId="9666"/>
      <sheetData sheetId="9667"/>
      <sheetData sheetId="9668"/>
      <sheetData sheetId="9669"/>
      <sheetData sheetId="9670"/>
      <sheetData sheetId="9671"/>
      <sheetData sheetId="9672"/>
      <sheetData sheetId="9673"/>
      <sheetData sheetId="9674"/>
      <sheetData sheetId="9675"/>
      <sheetData sheetId="9676"/>
      <sheetData sheetId="9677"/>
      <sheetData sheetId="9678"/>
      <sheetData sheetId="9679"/>
      <sheetData sheetId="9680"/>
      <sheetData sheetId="9681"/>
      <sheetData sheetId="9682"/>
      <sheetData sheetId="9683"/>
      <sheetData sheetId="9684"/>
      <sheetData sheetId="9685"/>
      <sheetData sheetId="9686"/>
      <sheetData sheetId="9687"/>
      <sheetData sheetId="9688"/>
      <sheetData sheetId="9689"/>
      <sheetData sheetId="9690"/>
      <sheetData sheetId="9691"/>
      <sheetData sheetId="9692"/>
      <sheetData sheetId="9693"/>
      <sheetData sheetId="9694"/>
      <sheetData sheetId="9695"/>
      <sheetData sheetId="9696"/>
      <sheetData sheetId="9697"/>
      <sheetData sheetId="9698"/>
      <sheetData sheetId="9699"/>
      <sheetData sheetId="9700"/>
      <sheetData sheetId="9701"/>
      <sheetData sheetId="9702"/>
      <sheetData sheetId="9703"/>
      <sheetData sheetId="9704"/>
      <sheetData sheetId="9705"/>
      <sheetData sheetId="9706"/>
      <sheetData sheetId="9707"/>
      <sheetData sheetId="9708"/>
      <sheetData sheetId="9709"/>
      <sheetData sheetId="9710"/>
      <sheetData sheetId="9711"/>
      <sheetData sheetId="9712"/>
      <sheetData sheetId="9713"/>
      <sheetData sheetId="9714"/>
      <sheetData sheetId="9715"/>
      <sheetData sheetId="9716"/>
      <sheetData sheetId="9717"/>
      <sheetData sheetId="9718"/>
      <sheetData sheetId="9719"/>
      <sheetData sheetId="9720"/>
      <sheetData sheetId="9721"/>
      <sheetData sheetId="9722"/>
      <sheetData sheetId="9723"/>
      <sheetData sheetId="9724"/>
      <sheetData sheetId="9725"/>
      <sheetData sheetId="9726"/>
      <sheetData sheetId="9727"/>
      <sheetData sheetId="9728"/>
      <sheetData sheetId="9729"/>
      <sheetData sheetId="9730"/>
      <sheetData sheetId="9731"/>
      <sheetData sheetId="9732"/>
      <sheetData sheetId="9733"/>
      <sheetData sheetId="9734"/>
      <sheetData sheetId="9735"/>
      <sheetData sheetId="9736"/>
      <sheetData sheetId="9737"/>
      <sheetData sheetId="9738"/>
      <sheetData sheetId="9739"/>
      <sheetData sheetId="9740"/>
      <sheetData sheetId="9741"/>
      <sheetData sheetId="9742"/>
      <sheetData sheetId="9743"/>
      <sheetData sheetId="9744"/>
      <sheetData sheetId="9745"/>
      <sheetData sheetId="9746"/>
      <sheetData sheetId="9747"/>
      <sheetData sheetId="9748"/>
      <sheetData sheetId="9749"/>
      <sheetData sheetId="9750"/>
      <sheetData sheetId="9751"/>
      <sheetData sheetId="9752"/>
      <sheetData sheetId="9753"/>
      <sheetData sheetId="9754"/>
      <sheetData sheetId="9755"/>
      <sheetData sheetId="9756"/>
      <sheetData sheetId="9757"/>
      <sheetData sheetId="9758"/>
      <sheetData sheetId="9759"/>
      <sheetData sheetId="9760"/>
      <sheetData sheetId="9761"/>
      <sheetData sheetId="9762"/>
      <sheetData sheetId="9763"/>
      <sheetData sheetId="9764"/>
      <sheetData sheetId="9765"/>
      <sheetData sheetId="9766"/>
      <sheetData sheetId="9767"/>
      <sheetData sheetId="9768"/>
      <sheetData sheetId="9769"/>
      <sheetData sheetId="9770"/>
      <sheetData sheetId="9771"/>
      <sheetData sheetId="9772"/>
      <sheetData sheetId="9773"/>
      <sheetData sheetId="9774"/>
      <sheetData sheetId="9775"/>
      <sheetData sheetId="9776"/>
      <sheetData sheetId="9777"/>
      <sheetData sheetId="9778"/>
      <sheetData sheetId="9779"/>
      <sheetData sheetId="9780"/>
      <sheetData sheetId="9781"/>
      <sheetData sheetId="9782"/>
      <sheetData sheetId="9783"/>
      <sheetData sheetId="9784"/>
      <sheetData sheetId="9785"/>
      <sheetData sheetId="9786"/>
      <sheetData sheetId="9787"/>
      <sheetData sheetId="9788"/>
      <sheetData sheetId="9789"/>
      <sheetData sheetId="9790"/>
      <sheetData sheetId="9791"/>
      <sheetData sheetId="9792"/>
      <sheetData sheetId="9793"/>
      <sheetData sheetId="9794"/>
      <sheetData sheetId="9795"/>
      <sheetData sheetId="9796"/>
      <sheetData sheetId="9797"/>
      <sheetData sheetId="9798"/>
      <sheetData sheetId="9799"/>
      <sheetData sheetId="9800"/>
      <sheetData sheetId="9801"/>
      <sheetData sheetId="9802"/>
      <sheetData sheetId="9803"/>
      <sheetData sheetId="9804"/>
      <sheetData sheetId="9805"/>
      <sheetData sheetId="9806"/>
      <sheetData sheetId="9807"/>
      <sheetData sheetId="9808"/>
      <sheetData sheetId="9809"/>
      <sheetData sheetId="9810"/>
      <sheetData sheetId="9811"/>
      <sheetData sheetId="9812"/>
      <sheetData sheetId="9813"/>
      <sheetData sheetId="9814"/>
      <sheetData sheetId="9815"/>
      <sheetData sheetId="9816"/>
      <sheetData sheetId="9817"/>
      <sheetData sheetId="9818"/>
      <sheetData sheetId="9819"/>
      <sheetData sheetId="9820"/>
      <sheetData sheetId="9821"/>
      <sheetData sheetId="9822"/>
      <sheetData sheetId="9823"/>
      <sheetData sheetId="9824"/>
      <sheetData sheetId="9825"/>
      <sheetData sheetId="9826"/>
      <sheetData sheetId="9827"/>
      <sheetData sheetId="9828"/>
      <sheetData sheetId="9829"/>
      <sheetData sheetId="9830"/>
      <sheetData sheetId="9831"/>
      <sheetData sheetId="9832"/>
      <sheetData sheetId="9833"/>
      <sheetData sheetId="9834"/>
      <sheetData sheetId="9835"/>
      <sheetData sheetId="9836"/>
      <sheetData sheetId="9837"/>
      <sheetData sheetId="9838"/>
      <sheetData sheetId="9839"/>
      <sheetData sheetId="9840"/>
      <sheetData sheetId="9841"/>
      <sheetData sheetId="9842"/>
      <sheetData sheetId="9843"/>
      <sheetData sheetId="9844"/>
      <sheetData sheetId="9845"/>
      <sheetData sheetId="9846"/>
      <sheetData sheetId="9847"/>
      <sheetData sheetId="9848"/>
      <sheetData sheetId="9849"/>
      <sheetData sheetId="9850"/>
      <sheetData sheetId="9851"/>
      <sheetData sheetId="9852"/>
      <sheetData sheetId="9853"/>
      <sheetData sheetId="9854"/>
      <sheetData sheetId="9855"/>
      <sheetData sheetId="9856"/>
      <sheetData sheetId="9857"/>
      <sheetData sheetId="9858"/>
      <sheetData sheetId="9859"/>
      <sheetData sheetId="9860"/>
      <sheetData sheetId="9861"/>
      <sheetData sheetId="9862"/>
      <sheetData sheetId="9863"/>
      <sheetData sheetId="9864"/>
      <sheetData sheetId="9865"/>
      <sheetData sheetId="9866"/>
      <sheetData sheetId="9867"/>
      <sheetData sheetId="9868"/>
      <sheetData sheetId="9869"/>
      <sheetData sheetId="9870"/>
      <sheetData sheetId="9871"/>
      <sheetData sheetId="9872"/>
      <sheetData sheetId="9873"/>
      <sheetData sheetId="9874"/>
      <sheetData sheetId="9875"/>
      <sheetData sheetId="9876"/>
      <sheetData sheetId="9877"/>
      <sheetData sheetId="9878"/>
      <sheetData sheetId="9879"/>
      <sheetData sheetId="9880"/>
      <sheetData sheetId="9881"/>
      <sheetData sheetId="9882"/>
      <sheetData sheetId="9883"/>
      <sheetData sheetId="9884"/>
      <sheetData sheetId="9885"/>
      <sheetData sheetId="9886"/>
      <sheetData sheetId="9887"/>
      <sheetData sheetId="9888"/>
      <sheetData sheetId="9889"/>
      <sheetData sheetId="9890"/>
      <sheetData sheetId="9891"/>
      <sheetData sheetId="9892"/>
      <sheetData sheetId="9893"/>
      <sheetData sheetId="9894"/>
      <sheetData sheetId="9895"/>
      <sheetData sheetId="9896"/>
      <sheetData sheetId="9897"/>
      <sheetData sheetId="9898"/>
      <sheetData sheetId="9899"/>
      <sheetData sheetId="9900"/>
      <sheetData sheetId="9901"/>
      <sheetData sheetId="9902"/>
      <sheetData sheetId="9903"/>
      <sheetData sheetId="9904"/>
      <sheetData sheetId="9905"/>
      <sheetData sheetId="9906"/>
      <sheetData sheetId="9907"/>
      <sheetData sheetId="9908"/>
      <sheetData sheetId="9909"/>
      <sheetData sheetId="9910"/>
      <sheetData sheetId="9911"/>
      <sheetData sheetId="9912"/>
      <sheetData sheetId="9913"/>
      <sheetData sheetId="9914"/>
      <sheetData sheetId="9915"/>
      <sheetData sheetId="9916"/>
      <sheetData sheetId="9917"/>
      <sheetData sheetId="9918"/>
      <sheetData sheetId="9919"/>
      <sheetData sheetId="9920"/>
      <sheetData sheetId="9921"/>
      <sheetData sheetId="9922"/>
      <sheetData sheetId="9923"/>
      <sheetData sheetId="9924"/>
      <sheetData sheetId="9925"/>
      <sheetData sheetId="9926"/>
      <sheetData sheetId="9927"/>
      <sheetData sheetId="9928"/>
      <sheetData sheetId="9929"/>
      <sheetData sheetId="9930"/>
      <sheetData sheetId="9931"/>
      <sheetData sheetId="9932"/>
      <sheetData sheetId="9933"/>
      <sheetData sheetId="9934"/>
      <sheetData sheetId="9935"/>
      <sheetData sheetId="9936"/>
      <sheetData sheetId="9937"/>
      <sheetData sheetId="9938"/>
      <sheetData sheetId="9939"/>
      <sheetData sheetId="9940"/>
      <sheetData sheetId="9941"/>
      <sheetData sheetId="9942"/>
      <sheetData sheetId="9943"/>
      <sheetData sheetId="9944"/>
      <sheetData sheetId="9945"/>
      <sheetData sheetId="9946"/>
      <sheetData sheetId="9947"/>
      <sheetData sheetId="9948"/>
      <sheetData sheetId="9949"/>
      <sheetData sheetId="9950"/>
      <sheetData sheetId="9951"/>
      <sheetData sheetId="9952"/>
      <sheetData sheetId="9953"/>
      <sheetData sheetId="9954"/>
      <sheetData sheetId="9955"/>
      <sheetData sheetId="9956"/>
      <sheetData sheetId="9957"/>
      <sheetData sheetId="9958"/>
      <sheetData sheetId="9959"/>
      <sheetData sheetId="9960"/>
      <sheetData sheetId="9961"/>
      <sheetData sheetId="9962"/>
      <sheetData sheetId="9963"/>
      <sheetData sheetId="9964"/>
      <sheetData sheetId="9965"/>
      <sheetData sheetId="9966"/>
      <sheetData sheetId="9967"/>
      <sheetData sheetId="9968"/>
      <sheetData sheetId="9969"/>
      <sheetData sheetId="9970"/>
      <sheetData sheetId="9971"/>
      <sheetData sheetId="9972"/>
      <sheetData sheetId="9973"/>
      <sheetData sheetId="9974"/>
      <sheetData sheetId="9975"/>
      <sheetData sheetId="9976"/>
      <sheetData sheetId="9977"/>
      <sheetData sheetId="9978"/>
      <sheetData sheetId="9979"/>
      <sheetData sheetId="9980"/>
      <sheetData sheetId="9981"/>
      <sheetData sheetId="9982"/>
      <sheetData sheetId="9983"/>
      <sheetData sheetId="9984"/>
      <sheetData sheetId="9985"/>
      <sheetData sheetId="9986"/>
      <sheetData sheetId="9987"/>
      <sheetData sheetId="9988"/>
      <sheetData sheetId="9989"/>
      <sheetData sheetId="9990"/>
      <sheetData sheetId="9991"/>
      <sheetData sheetId="9992"/>
      <sheetData sheetId="9993"/>
      <sheetData sheetId="9994"/>
      <sheetData sheetId="9995"/>
      <sheetData sheetId="9996"/>
      <sheetData sheetId="9997"/>
      <sheetData sheetId="9998"/>
      <sheetData sheetId="9999"/>
      <sheetData sheetId="10000"/>
      <sheetData sheetId="10001"/>
      <sheetData sheetId="10002"/>
      <sheetData sheetId="10003"/>
      <sheetData sheetId="10004"/>
      <sheetData sheetId="10005"/>
      <sheetData sheetId="10006"/>
      <sheetData sheetId="10007"/>
      <sheetData sheetId="10008"/>
      <sheetData sheetId="10009"/>
      <sheetData sheetId="10010"/>
      <sheetData sheetId="10011"/>
      <sheetData sheetId="10012"/>
      <sheetData sheetId="10013"/>
      <sheetData sheetId="10014"/>
      <sheetData sheetId="10015"/>
      <sheetData sheetId="10016"/>
      <sheetData sheetId="10017"/>
      <sheetData sheetId="10018"/>
      <sheetData sheetId="10019"/>
      <sheetData sheetId="10020"/>
      <sheetData sheetId="10021"/>
      <sheetData sheetId="10022"/>
      <sheetData sheetId="10023"/>
      <sheetData sheetId="10024"/>
      <sheetData sheetId="10025"/>
      <sheetData sheetId="10026"/>
      <sheetData sheetId="10027"/>
      <sheetData sheetId="10028"/>
      <sheetData sheetId="10029"/>
      <sheetData sheetId="10030"/>
      <sheetData sheetId="10031"/>
      <sheetData sheetId="10032"/>
      <sheetData sheetId="10033"/>
      <sheetData sheetId="10034"/>
      <sheetData sheetId="10035"/>
      <sheetData sheetId="10036"/>
      <sheetData sheetId="10037"/>
      <sheetData sheetId="10038"/>
      <sheetData sheetId="10039"/>
      <sheetData sheetId="10040"/>
      <sheetData sheetId="10041"/>
      <sheetData sheetId="10042"/>
      <sheetData sheetId="10043"/>
      <sheetData sheetId="10044"/>
      <sheetData sheetId="10045"/>
      <sheetData sheetId="10046"/>
      <sheetData sheetId="10047"/>
      <sheetData sheetId="10048"/>
      <sheetData sheetId="10049"/>
      <sheetData sheetId="10050"/>
      <sheetData sheetId="10051"/>
      <sheetData sheetId="10052"/>
      <sheetData sheetId="10053"/>
      <sheetData sheetId="10054"/>
      <sheetData sheetId="10055"/>
      <sheetData sheetId="10056"/>
      <sheetData sheetId="10057"/>
      <sheetData sheetId="10058"/>
      <sheetData sheetId="10059"/>
      <sheetData sheetId="10060"/>
      <sheetData sheetId="10061"/>
      <sheetData sheetId="10062"/>
      <sheetData sheetId="10063"/>
      <sheetData sheetId="10064"/>
      <sheetData sheetId="10065"/>
      <sheetData sheetId="10066"/>
      <sheetData sheetId="10067"/>
      <sheetData sheetId="10068"/>
      <sheetData sheetId="10069"/>
      <sheetData sheetId="10070"/>
      <sheetData sheetId="10071"/>
      <sheetData sheetId="10072"/>
      <sheetData sheetId="10073"/>
      <sheetData sheetId="10074"/>
      <sheetData sheetId="10075"/>
      <sheetData sheetId="10076"/>
      <sheetData sheetId="10077"/>
      <sheetData sheetId="10078"/>
      <sheetData sheetId="10079"/>
      <sheetData sheetId="10080"/>
      <sheetData sheetId="10081"/>
      <sheetData sheetId="10082"/>
      <sheetData sheetId="10083"/>
      <sheetData sheetId="10084"/>
      <sheetData sheetId="10085"/>
      <sheetData sheetId="10086"/>
      <sheetData sheetId="10087"/>
      <sheetData sheetId="10088"/>
      <sheetData sheetId="10089"/>
      <sheetData sheetId="10090"/>
      <sheetData sheetId="10091"/>
      <sheetData sheetId="10092"/>
      <sheetData sheetId="10093"/>
      <sheetData sheetId="10094"/>
      <sheetData sheetId="10095"/>
      <sheetData sheetId="10096"/>
      <sheetData sheetId="10097"/>
      <sheetData sheetId="10098"/>
      <sheetData sheetId="10099"/>
      <sheetData sheetId="10100"/>
      <sheetData sheetId="10101"/>
      <sheetData sheetId="10102"/>
      <sheetData sheetId="10103"/>
      <sheetData sheetId="10104"/>
      <sheetData sheetId="10105"/>
      <sheetData sheetId="10106"/>
      <sheetData sheetId="10107"/>
      <sheetData sheetId="10108"/>
      <sheetData sheetId="10109"/>
      <sheetData sheetId="10110"/>
      <sheetData sheetId="10111"/>
      <sheetData sheetId="10112"/>
      <sheetData sheetId="10113"/>
      <sheetData sheetId="10114"/>
      <sheetData sheetId="10115"/>
      <sheetData sheetId="10116"/>
      <sheetData sheetId="10117"/>
      <sheetData sheetId="10118"/>
      <sheetData sheetId="10119"/>
      <sheetData sheetId="10120"/>
      <sheetData sheetId="10121"/>
      <sheetData sheetId="10122"/>
      <sheetData sheetId="10123"/>
      <sheetData sheetId="10124"/>
      <sheetData sheetId="10125"/>
      <sheetData sheetId="10126"/>
      <sheetData sheetId="10127"/>
      <sheetData sheetId="10128"/>
      <sheetData sheetId="10129"/>
      <sheetData sheetId="10130"/>
      <sheetData sheetId="10131"/>
      <sheetData sheetId="10132"/>
      <sheetData sheetId="10133"/>
      <sheetData sheetId="10134"/>
      <sheetData sheetId="10135"/>
      <sheetData sheetId="10136"/>
      <sheetData sheetId="10137"/>
      <sheetData sheetId="10138"/>
      <sheetData sheetId="10139"/>
      <sheetData sheetId="10140"/>
      <sheetData sheetId="10141"/>
      <sheetData sheetId="10142"/>
      <sheetData sheetId="10143"/>
      <sheetData sheetId="10144"/>
      <sheetData sheetId="10145"/>
      <sheetData sheetId="10146"/>
      <sheetData sheetId="10147"/>
      <sheetData sheetId="10148"/>
      <sheetData sheetId="10149"/>
      <sheetData sheetId="10150"/>
      <sheetData sheetId="10151"/>
      <sheetData sheetId="10152"/>
      <sheetData sheetId="10153"/>
      <sheetData sheetId="10154"/>
      <sheetData sheetId="10155"/>
      <sheetData sheetId="10156"/>
      <sheetData sheetId="10157"/>
      <sheetData sheetId="10158"/>
      <sheetData sheetId="10159"/>
      <sheetData sheetId="10160"/>
      <sheetData sheetId="10161"/>
      <sheetData sheetId="10162"/>
      <sheetData sheetId="10163"/>
      <sheetData sheetId="10164"/>
      <sheetData sheetId="10165"/>
      <sheetData sheetId="10166"/>
      <sheetData sheetId="10167"/>
      <sheetData sheetId="10168"/>
      <sheetData sheetId="10169"/>
      <sheetData sheetId="10170"/>
      <sheetData sheetId="10171"/>
      <sheetData sheetId="10172"/>
      <sheetData sheetId="10173"/>
      <sheetData sheetId="10174"/>
      <sheetData sheetId="10175"/>
      <sheetData sheetId="10176"/>
      <sheetData sheetId="10177"/>
      <sheetData sheetId="10178"/>
      <sheetData sheetId="10179"/>
      <sheetData sheetId="10180"/>
      <sheetData sheetId="10181"/>
      <sheetData sheetId="10182"/>
      <sheetData sheetId="10183"/>
      <sheetData sheetId="10184"/>
      <sheetData sheetId="10185"/>
      <sheetData sheetId="10186"/>
      <sheetData sheetId="10187"/>
      <sheetData sheetId="10188"/>
      <sheetData sheetId="10189"/>
      <sheetData sheetId="10190"/>
      <sheetData sheetId="10191"/>
      <sheetData sheetId="10192"/>
      <sheetData sheetId="10193"/>
      <sheetData sheetId="10194"/>
      <sheetData sheetId="10195"/>
      <sheetData sheetId="10196"/>
      <sheetData sheetId="10197"/>
      <sheetData sheetId="10198"/>
      <sheetData sheetId="10199"/>
      <sheetData sheetId="10200"/>
      <sheetData sheetId="10201"/>
      <sheetData sheetId="10202"/>
      <sheetData sheetId="10203"/>
      <sheetData sheetId="10204"/>
      <sheetData sheetId="10205"/>
      <sheetData sheetId="10206"/>
      <sheetData sheetId="10207"/>
      <sheetData sheetId="10208"/>
      <sheetData sheetId="10209"/>
      <sheetData sheetId="10210"/>
      <sheetData sheetId="10211"/>
      <sheetData sheetId="10212"/>
      <sheetData sheetId="10213"/>
      <sheetData sheetId="10214"/>
      <sheetData sheetId="10215"/>
      <sheetData sheetId="10216"/>
      <sheetData sheetId="10217"/>
      <sheetData sheetId="10218"/>
      <sheetData sheetId="10219"/>
      <sheetData sheetId="10220"/>
      <sheetData sheetId="10221"/>
      <sheetData sheetId="10222"/>
      <sheetData sheetId="10223"/>
      <sheetData sheetId="10224"/>
      <sheetData sheetId="10225"/>
      <sheetData sheetId="10226"/>
      <sheetData sheetId="10227"/>
      <sheetData sheetId="10228"/>
      <sheetData sheetId="10229"/>
      <sheetData sheetId="10230"/>
      <sheetData sheetId="10231"/>
      <sheetData sheetId="10232"/>
      <sheetData sheetId="10233"/>
      <sheetData sheetId="10234"/>
      <sheetData sheetId="10235"/>
      <sheetData sheetId="10236"/>
      <sheetData sheetId="10237"/>
      <sheetData sheetId="10238"/>
      <sheetData sheetId="10239"/>
      <sheetData sheetId="10240"/>
      <sheetData sheetId="10241"/>
      <sheetData sheetId="10242"/>
      <sheetData sheetId="10243"/>
      <sheetData sheetId="10244"/>
      <sheetData sheetId="10245"/>
      <sheetData sheetId="10246"/>
      <sheetData sheetId="10247"/>
      <sheetData sheetId="10248"/>
      <sheetData sheetId="10249"/>
      <sheetData sheetId="10250"/>
      <sheetData sheetId="10251"/>
      <sheetData sheetId="10252"/>
      <sheetData sheetId="10253"/>
      <sheetData sheetId="10254"/>
      <sheetData sheetId="10255"/>
      <sheetData sheetId="10256"/>
      <sheetData sheetId="10257"/>
      <sheetData sheetId="10258"/>
      <sheetData sheetId="10259"/>
      <sheetData sheetId="10260"/>
      <sheetData sheetId="10261"/>
      <sheetData sheetId="10262"/>
      <sheetData sheetId="10263"/>
      <sheetData sheetId="10264"/>
      <sheetData sheetId="10265"/>
      <sheetData sheetId="10266"/>
      <sheetData sheetId="10267"/>
      <sheetData sheetId="10268"/>
      <sheetData sheetId="10269"/>
      <sheetData sheetId="10270"/>
      <sheetData sheetId="10271"/>
      <sheetData sheetId="10272"/>
      <sheetData sheetId="10273"/>
      <sheetData sheetId="10274"/>
      <sheetData sheetId="10275"/>
      <sheetData sheetId="10276"/>
      <sheetData sheetId="10277"/>
      <sheetData sheetId="10278"/>
      <sheetData sheetId="10279"/>
      <sheetData sheetId="10280"/>
      <sheetData sheetId="10281"/>
      <sheetData sheetId="10282"/>
      <sheetData sheetId="10283"/>
      <sheetData sheetId="10284"/>
      <sheetData sheetId="10285"/>
      <sheetData sheetId="10286"/>
      <sheetData sheetId="10287"/>
      <sheetData sheetId="10288"/>
      <sheetData sheetId="10289"/>
      <sheetData sheetId="10290"/>
      <sheetData sheetId="10291"/>
      <sheetData sheetId="10292"/>
      <sheetData sheetId="10293"/>
      <sheetData sheetId="10294"/>
      <sheetData sheetId="10295"/>
      <sheetData sheetId="10296"/>
      <sheetData sheetId="10297"/>
      <sheetData sheetId="10298"/>
      <sheetData sheetId="10299"/>
      <sheetData sheetId="10300"/>
      <sheetData sheetId="10301"/>
      <sheetData sheetId="10302"/>
      <sheetData sheetId="10303"/>
      <sheetData sheetId="10304"/>
      <sheetData sheetId="10305"/>
      <sheetData sheetId="10306"/>
      <sheetData sheetId="10307"/>
      <sheetData sheetId="10308"/>
      <sheetData sheetId="10309"/>
      <sheetData sheetId="10310"/>
      <sheetData sheetId="10311"/>
      <sheetData sheetId="10312"/>
      <sheetData sheetId="10313"/>
      <sheetData sheetId="10314"/>
      <sheetData sheetId="10315"/>
      <sheetData sheetId="10316"/>
      <sheetData sheetId="10317"/>
      <sheetData sheetId="10318"/>
      <sheetData sheetId="10319"/>
      <sheetData sheetId="10320"/>
      <sheetData sheetId="10321"/>
      <sheetData sheetId="10322"/>
      <sheetData sheetId="10323"/>
      <sheetData sheetId="10324"/>
      <sheetData sheetId="10325"/>
      <sheetData sheetId="10326"/>
      <sheetData sheetId="10327"/>
      <sheetData sheetId="10328"/>
      <sheetData sheetId="10329"/>
      <sheetData sheetId="10330"/>
      <sheetData sheetId="10331"/>
      <sheetData sheetId="10332"/>
      <sheetData sheetId="10333"/>
      <sheetData sheetId="10334"/>
      <sheetData sheetId="10335"/>
      <sheetData sheetId="10336"/>
      <sheetData sheetId="10337"/>
      <sheetData sheetId="10338"/>
      <sheetData sheetId="10339"/>
      <sheetData sheetId="10340"/>
      <sheetData sheetId="10341"/>
      <sheetData sheetId="10342"/>
      <sheetData sheetId="10343"/>
      <sheetData sheetId="10344"/>
      <sheetData sheetId="10345"/>
      <sheetData sheetId="10346"/>
      <sheetData sheetId="10347"/>
      <sheetData sheetId="10348"/>
      <sheetData sheetId="10349"/>
      <sheetData sheetId="10350"/>
      <sheetData sheetId="10351"/>
      <sheetData sheetId="10352"/>
      <sheetData sheetId="10353"/>
      <sheetData sheetId="10354"/>
      <sheetData sheetId="10355"/>
      <sheetData sheetId="10356"/>
      <sheetData sheetId="10357"/>
      <sheetData sheetId="10358"/>
      <sheetData sheetId="10359"/>
      <sheetData sheetId="10360"/>
      <sheetData sheetId="10361"/>
      <sheetData sheetId="10362"/>
      <sheetData sheetId="10363"/>
      <sheetData sheetId="10364"/>
      <sheetData sheetId="10365"/>
      <sheetData sheetId="10366"/>
      <sheetData sheetId="10367"/>
      <sheetData sheetId="10368"/>
      <sheetData sheetId="10369"/>
      <sheetData sheetId="10370"/>
      <sheetData sheetId="10371"/>
      <sheetData sheetId="10372"/>
      <sheetData sheetId="10373"/>
      <sheetData sheetId="10374"/>
      <sheetData sheetId="10375"/>
      <sheetData sheetId="10376"/>
      <sheetData sheetId="10377"/>
      <sheetData sheetId="10378"/>
      <sheetData sheetId="10379"/>
      <sheetData sheetId="10380"/>
      <sheetData sheetId="10381"/>
      <sheetData sheetId="10382"/>
      <sheetData sheetId="10383"/>
      <sheetData sheetId="10384"/>
      <sheetData sheetId="10385"/>
      <sheetData sheetId="10386"/>
      <sheetData sheetId="10387"/>
      <sheetData sheetId="10388"/>
      <sheetData sheetId="10389"/>
      <sheetData sheetId="10390"/>
      <sheetData sheetId="10391"/>
      <sheetData sheetId="10392"/>
      <sheetData sheetId="10393"/>
      <sheetData sheetId="10394"/>
      <sheetData sheetId="10395"/>
      <sheetData sheetId="10396"/>
      <sheetData sheetId="10397"/>
      <sheetData sheetId="10398"/>
      <sheetData sheetId="10399"/>
      <sheetData sheetId="10400"/>
      <sheetData sheetId="10401"/>
      <sheetData sheetId="10402"/>
      <sheetData sheetId="10403"/>
      <sheetData sheetId="10404"/>
      <sheetData sheetId="10405"/>
      <sheetData sheetId="10406"/>
      <sheetData sheetId="10407"/>
      <sheetData sheetId="10408"/>
      <sheetData sheetId="10409"/>
      <sheetData sheetId="10410"/>
      <sheetData sheetId="10411"/>
      <sheetData sheetId="10412"/>
      <sheetData sheetId="10413"/>
      <sheetData sheetId="10414"/>
      <sheetData sheetId="10415"/>
      <sheetData sheetId="10416"/>
      <sheetData sheetId="10417"/>
      <sheetData sheetId="10418"/>
      <sheetData sheetId="10419"/>
      <sheetData sheetId="10420"/>
      <sheetData sheetId="10421"/>
      <sheetData sheetId="10422"/>
      <sheetData sheetId="10423"/>
      <sheetData sheetId="10424"/>
      <sheetData sheetId="10425"/>
      <sheetData sheetId="10426"/>
      <sheetData sheetId="10427"/>
      <sheetData sheetId="10428"/>
      <sheetData sheetId="10429"/>
      <sheetData sheetId="10430"/>
      <sheetData sheetId="10431"/>
      <sheetData sheetId="10432"/>
      <sheetData sheetId="10433"/>
      <sheetData sheetId="10434"/>
      <sheetData sheetId="10435"/>
      <sheetData sheetId="10436"/>
      <sheetData sheetId="10437"/>
      <sheetData sheetId="10438"/>
      <sheetData sheetId="10439"/>
      <sheetData sheetId="10440"/>
      <sheetData sheetId="10441"/>
      <sheetData sheetId="10442"/>
      <sheetData sheetId="10443"/>
      <sheetData sheetId="10444"/>
      <sheetData sheetId="10445"/>
      <sheetData sheetId="10446"/>
      <sheetData sheetId="10447"/>
      <sheetData sheetId="10448"/>
      <sheetData sheetId="10449"/>
      <sheetData sheetId="10450"/>
      <sheetData sheetId="10451"/>
      <sheetData sheetId="10452"/>
      <sheetData sheetId="10453"/>
      <sheetData sheetId="10454"/>
      <sheetData sheetId="10455"/>
      <sheetData sheetId="10456"/>
      <sheetData sheetId="10457"/>
      <sheetData sheetId="10458"/>
      <sheetData sheetId="10459"/>
      <sheetData sheetId="10460"/>
      <sheetData sheetId="10461"/>
      <sheetData sheetId="10462"/>
      <sheetData sheetId="10463"/>
      <sheetData sheetId="10464"/>
      <sheetData sheetId="10465"/>
      <sheetData sheetId="10466"/>
      <sheetData sheetId="10467"/>
      <sheetData sheetId="10468"/>
      <sheetData sheetId="10469"/>
      <sheetData sheetId="10470"/>
      <sheetData sheetId="10471"/>
      <sheetData sheetId="10472"/>
      <sheetData sheetId="10473"/>
      <sheetData sheetId="10474"/>
      <sheetData sheetId="10475"/>
      <sheetData sheetId="10476"/>
      <sheetData sheetId="10477"/>
      <sheetData sheetId="10478"/>
      <sheetData sheetId="10479"/>
      <sheetData sheetId="10480"/>
      <sheetData sheetId="10481"/>
      <sheetData sheetId="10482"/>
      <sheetData sheetId="10483"/>
      <sheetData sheetId="10484"/>
      <sheetData sheetId="10485"/>
      <sheetData sheetId="10486"/>
      <sheetData sheetId="10487"/>
      <sheetData sheetId="10488"/>
      <sheetData sheetId="10489"/>
      <sheetData sheetId="10490"/>
      <sheetData sheetId="10491"/>
      <sheetData sheetId="10492"/>
      <sheetData sheetId="10493"/>
      <sheetData sheetId="10494"/>
      <sheetData sheetId="10495"/>
      <sheetData sheetId="10496"/>
      <sheetData sheetId="10497"/>
      <sheetData sheetId="10498"/>
      <sheetData sheetId="10499"/>
      <sheetData sheetId="10500"/>
      <sheetData sheetId="10501"/>
      <sheetData sheetId="10502"/>
      <sheetData sheetId="10503"/>
      <sheetData sheetId="10504"/>
      <sheetData sheetId="10505"/>
      <sheetData sheetId="10506"/>
      <sheetData sheetId="10507"/>
      <sheetData sheetId="10508"/>
      <sheetData sheetId="10509"/>
      <sheetData sheetId="10510"/>
      <sheetData sheetId="10511"/>
      <sheetData sheetId="10512"/>
      <sheetData sheetId="10513"/>
      <sheetData sheetId="10514"/>
      <sheetData sheetId="10515"/>
      <sheetData sheetId="10516"/>
      <sheetData sheetId="10517"/>
      <sheetData sheetId="10518"/>
      <sheetData sheetId="10519"/>
      <sheetData sheetId="10520"/>
      <sheetData sheetId="10521"/>
      <sheetData sheetId="10522"/>
      <sheetData sheetId="10523"/>
      <sheetData sheetId="10524"/>
      <sheetData sheetId="10525"/>
      <sheetData sheetId="10526"/>
      <sheetData sheetId="10527"/>
      <sheetData sheetId="10528"/>
      <sheetData sheetId="10529"/>
      <sheetData sheetId="10530"/>
      <sheetData sheetId="10531"/>
      <sheetData sheetId="10532"/>
      <sheetData sheetId="10533"/>
      <sheetData sheetId="10534"/>
      <sheetData sheetId="10535"/>
      <sheetData sheetId="10536"/>
      <sheetData sheetId="10537"/>
      <sheetData sheetId="10538"/>
      <sheetData sheetId="10539"/>
      <sheetData sheetId="10540"/>
      <sheetData sheetId="10541"/>
      <sheetData sheetId="10542"/>
      <sheetData sheetId="10543"/>
      <sheetData sheetId="10544"/>
      <sheetData sheetId="10545"/>
      <sheetData sheetId="10546"/>
      <sheetData sheetId="10547"/>
      <sheetData sheetId="10548"/>
      <sheetData sheetId="10549"/>
      <sheetData sheetId="10550"/>
      <sheetData sheetId="10551"/>
      <sheetData sheetId="10552"/>
      <sheetData sheetId="10553"/>
      <sheetData sheetId="10554"/>
      <sheetData sheetId="10555"/>
      <sheetData sheetId="10556"/>
      <sheetData sheetId="10557"/>
      <sheetData sheetId="10558"/>
      <sheetData sheetId="10559"/>
      <sheetData sheetId="10560"/>
      <sheetData sheetId="10561"/>
      <sheetData sheetId="10562"/>
      <sheetData sheetId="10563"/>
      <sheetData sheetId="10564"/>
      <sheetData sheetId="10565"/>
      <sheetData sheetId="10566"/>
      <sheetData sheetId="10567"/>
      <sheetData sheetId="10568"/>
      <sheetData sheetId="10569"/>
      <sheetData sheetId="10570"/>
      <sheetData sheetId="10571"/>
      <sheetData sheetId="10572"/>
      <sheetData sheetId="10573"/>
      <sheetData sheetId="10574"/>
      <sheetData sheetId="10575"/>
      <sheetData sheetId="10576"/>
      <sheetData sheetId="10577"/>
      <sheetData sheetId="10578"/>
      <sheetData sheetId="10579"/>
      <sheetData sheetId="10580"/>
      <sheetData sheetId="10581"/>
      <sheetData sheetId="10582"/>
      <sheetData sheetId="10583"/>
      <sheetData sheetId="10584"/>
      <sheetData sheetId="10585"/>
      <sheetData sheetId="10586"/>
      <sheetData sheetId="10587"/>
      <sheetData sheetId="10588"/>
      <sheetData sheetId="10589"/>
      <sheetData sheetId="10590"/>
      <sheetData sheetId="10591"/>
      <sheetData sheetId="10592"/>
      <sheetData sheetId="10593"/>
      <sheetData sheetId="10594"/>
      <sheetData sheetId="10595"/>
      <sheetData sheetId="10596"/>
      <sheetData sheetId="10597"/>
      <sheetData sheetId="10598"/>
      <sheetData sheetId="10599"/>
      <sheetData sheetId="10600"/>
      <sheetData sheetId="10601"/>
      <sheetData sheetId="10602"/>
      <sheetData sheetId="10603"/>
      <sheetData sheetId="10604"/>
      <sheetData sheetId="10605"/>
      <sheetData sheetId="10606"/>
      <sheetData sheetId="10607"/>
      <sheetData sheetId="10608"/>
      <sheetData sheetId="10609"/>
      <sheetData sheetId="10610"/>
      <sheetData sheetId="10611"/>
      <sheetData sheetId="10612"/>
      <sheetData sheetId="10613"/>
      <sheetData sheetId="10614"/>
      <sheetData sheetId="10615"/>
      <sheetData sheetId="10616"/>
      <sheetData sheetId="10617"/>
      <sheetData sheetId="10618"/>
      <sheetData sheetId="10619"/>
      <sheetData sheetId="10620"/>
      <sheetData sheetId="10621"/>
      <sheetData sheetId="10622"/>
      <sheetData sheetId="10623"/>
      <sheetData sheetId="10624"/>
      <sheetData sheetId="10625"/>
      <sheetData sheetId="10626"/>
      <sheetData sheetId="10627"/>
      <sheetData sheetId="10628"/>
      <sheetData sheetId="10629"/>
      <sheetData sheetId="10630"/>
      <sheetData sheetId="10631"/>
      <sheetData sheetId="10632"/>
      <sheetData sheetId="10633"/>
      <sheetData sheetId="10634"/>
      <sheetData sheetId="10635"/>
      <sheetData sheetId="10636"/>
      <sheetData sheetId="10637"/>
      <sheetData sheetId="10638"/>
      <sheetData sheetId="10639"/>
      <sheetData sheetId="10640"/>
      <sheetData sheetId="10641"/>
      <sheetData sheetId="10642"/>
      <sheetData sheetId="10643"/>
      <sheetData sheetId="10644"/>
      <sheetData sheetId="10645"/>
      <sheetData sheetId="10646"/>
      <sheetData sheetId="10647"/>
      <sheetData sheetId="10648"/>
      <sheetData sheetId="10649"/>
      <sheetData sheetId="10650"/>
      <sheetData sheetId="10651"/>
      <sheetData sheetId="10652"/>
      <sheetData sheetId="10653"/>
      <sheetData sheetId="10654"/>
      <sheetData sheetId="10655"/>
      <sheetData sheetId="10656"/>
      <sheetData sheetId="10657"/>
      <sheetData sheetId="10658"/>
      <sheetData sheetId="10659"/>
      <sheetData sheetId="10660"/>
      <sheetData sheetId="10661"/>
      <sheetData sheetId="10662"/>
      <sheetData sheetId="10663"/>
      <sheetData sheetId="10664"/>
      <sheetData sheetId="10665"/>
      <sheetData sheetId="10666"/>
      <sheetData sheetId="10667"/>
      <sheetData sheetId="10668"/>
      <sheetData sheetId="10669"/>
      <sheetData sheetId="10670"/>
      <sheetData sheetId="10671"/>
      <sheetData sheetId="10672"/>
      <sheetData sheetId="10673"/>
      <sheetData sheetId="10674"/>
      <sheetData sheetId="10675"/>
      <sheetData sheetId="10676"/>
      <sheetData sheetId="10677"/>
      <sheetData sheetId="10678"/>
      <sheetData sheetId="10679"/>
      <sheetData sheetId="10680"/>
      <sheetData sheetId="10681"/>
      <sheetData sheetId="10682"/>
      <sheetData sheetId="10683"/>
      <sheetData sheetId="10684"/>
      <sheetData sheetId="10685"/>
      <sheetData sheetId="10686"/>
      <sheetData sheetId="10687"/>
      <sheetData sheetId="10688"/>
      <sheetData sheetId="10689"/>
      <sheetData sheetId="10690"/>
      <sheetData sheetId="10691"/>
      <sheetData sheetId="10692"/>
      <sheetData sheetId="10693"/>
      <sheetData sheetId="10694"/>
      <sheetData sheetId="10695"/>
      <sheetData sheetId="10696"/>
      <sheetData sheetId="10697"/>
      <sheetData sheetId="10698"/>
      <sheetData sheetId="10699"/>
      <sheetData sheetId="10700"/>
      <sheetData sheetId="10701"/>
      <sheetData sheetId="10702"/>
      <sheetData sheetId="10703"/>
      <sheetData sheetId="10704"/>
      <sheetData sheetId="10705"/>
      <sheetData sheetId="10706"/>
      <sheetData sheetId="10707"/>
      <sheetData sheetId="10708"/>
      <sheetData sheetId="10709"/>
      <sheetData sheetId="10710"/>
      <sheetData sheetId="10711"/>
      <sheetData sheetId="10712"/>
      <sheetData sheetId="10713"/>
      <sheetData sheetId="10714"/>
      <sheetData sheetId="10715"/>
      <sheetData sheetId="10716"/>
      <sheetData sheetId="10717"/>
      <sheetData sheetId="10718"/>
      <sheetData sheetId="10719"/>
      <sheetData sheetId="10720"/>
      <sheetData sheetId="10721"/>
      <sheetData sheetId="10722"/>
      <sheetData sheetId="10723"/>
      <sheetData sheetId="10724"/>
      <sheetData sheetId="10725"/>
      <sheetData sheetId="10726"/>
      <sheetData sheetId="10727"/>
      <sheetData sheetId="10728"/>
      <sheetData sheetId="10729"/>
      <sheetData sheetId="10730"/>
      <sheetData sheetId="10731"/>
      <sheetData sheetId="10732"/>
      <sheetData sheetId="10733"/>
      <sheetData sheetId="10734"/>
      <sheetData sheetId="10735"/>
      <sheetData sheetId="10736"/>
      <sheetData sheetId="10737"/>
      <sheetData sheetId="10738"/>
      <sheetData sheetId="10739"/>
      <sheetData sheetId="10740"/>
      <sheetData sheetId="10741"/>
      <sheetData sheetId="10742"/>
      <sheetData sheetId="10743"/>
      <sheetData sheetId="10744"/>
      <sheetData sheetId="10745"/>
      <sheetData sheetId="10746"/>
      <sheetData sheetId="10747"/>
      <sheetData sheetId="10748"/>
      <sheetData sheetId="10749"/>
      <sheetData sheetId="10750"/>
      <sheetData sheetId="10751"/>
      <sheetData sheetId="10752"/>
      <sheetData sheetId="10753"/>
      <sheetData sheetId="10754"/>
      <sheetData sheetId="10755"/>
      <sheetData sheetId="10756"/>
      <sheetData sheetId="10757"/>
      <sheetData sheetId="10758"/>
      <sheetData sheetId="10759"/>
      <sheetData sheetId="10760"/>
      <sheetData sheetId="10761"/>
      <sheetData sheetId="10762"/>
      <sheetData sheetId="10763"/>
      <sheetData sheetId="10764"/>
      <sheetData sheetId="10765"/>
      <sheetData sheetId="10766"/>
      <sheetData sheetId="10767"/>
      <sheetData sheetId="10768"/>
      <sheetData sheetId="10769"/>
      <sheetData sheetId="10770"/>
      <sheetData sheetId="10771"/>
      <sheetData sheetId="10772"/>
      <sheetData sheetId="10773"/>
      <sheetData sheetId="10774"/>
      <sheetData sheetId="10775"/>
      <sheetData sheetId="10776"/>
      <sheetData sheetId="10777"/>
      <sheetData sheetId="10778"/>
      <sheetData sheetId="10779"/>
      <sheetData sheetId="10780"/>
      <sheetData sheetId="10781"/>
      <sheetData sheetId="10782"/>
      <sheetData sheetId="10783"/>
      <sheetData sheetId="10784"/>
      <sheetData sheetId="10785"/>
      <sheetData sheetId="10786"/>
      <sheetData sheetId="10787"/>
      <sheetData sheetId="10788"/>
      <sheetData sheetId="10789"/>
      <sheetData sheetId="10790"/>
      <sheetData sheetId="10791"/>
      <sheetData sheetId="10792"/>
      <sheetData sheetId="10793"/>
      <sheetData sheetId="10794"/>
      <sheetData sheetId="10795"/>
      <sheetData sheetId="10796"/>
      <sheetData sheetId="10797"/>
      <sheetData sheetId="10798"/>
      <sheetData sheetId="10799"/>
      <sheetData sheetId="10800"/>
      <sheetData sheetId="10801"/>
      <sheetData sheetId="10802"/>
      <sheetData sheetId="10803"/>
      <sheetData sheetId="10804"/>
      <sheetData sheetId="10805"/>
      <sheetData sheetId="10806"/>
      <sheetData sheetId="10807"/>
      <sheetData sheetId="10808"/>
      <sheetData sheetId="10809"/>
      <sheetData sheetId="10810"/>
      <sheetData sheetId="10811"/>
      <sheetData sheetId="10812"/>
      <sheetData sheetId="10813"/>
      <sheetData sheetId="10814"/>
      <sheetData sheetId="10815"/>
      <sheetData sheetId="10816"/>
      <sheetData sheetId="10817"/>
      <sheetData sheetId="10818"/>
      <sheetData sheetId="10819"/>
      <sheetData sheetId="10820"/>
      <sheetData sheetId="10821"/>
      <sheetData sheetId="10822"/>
      <sheetData sheetId="10823"/>
      <sheetData sheetId="10824"/>
      <sheetData sheetId="10825"/>
      <sheetData sheetId="10826"/>
      <sheetData sheetId="10827"/>
      <sheetData sheetId="10828"/>
      <sheetData sheetId="10829"/>
      <sheetData sheetId="10830"/>
      <sheetData sheetId="10831"/>
      <sheetData sheetId="10832"/>
      <sheetData sheetId="10833"/>
      <sheetData sheetId="10834"/>
      <sheetData sheetId="10835"/>
      <sheetData sheetId="10836"/>
      <sheetData sheetId="10837"/>
      <sheetData sheetId="10838"/>
      <sheetData sheetId="10839"/>
      <sheetData sheetId="10840"/>
      <sheetData sheetId="10841"/>
      <sheetData sheetId="10842"/>
      <sheetData sheetId="10843"/>
      <sheetData sheetId="10844"/>
      <sheetData sheetId="10845"/>
      <sheetData sheetId="10846"/>
      <sheetData sheetId="10847"/>
      <sheetData sheetId="10848"/>
      <sheetData sheetId="10849"/>
      <sheetData sheetId="10850"/>
      <sheetData sheetId="10851"/>
      <sheetData sheetId="10852"/>
      <sheetData sheetId="10853"/>
      <sheetData sheetId="10854"/>
      <sheetData sheetId="10855"/>
      <sheetData sheetId="10856"/>
      <sheetData sheetId="10857"/>
      <sheetData sheetId="10858"/>
      <sheetData sheetId="10859"/>
      <sheetData sheetId="10860"/>
      <sheetData sheetId="10861"/>
      <sheetData sheetId="10862"/>
      <sheetData sheetId="10863"/>
      <sheetData sheetId="10864"/>
      <sheetData sheetId="10865"/>
      <sheetData sheetId="10866"/>
      <sheetData sheetId="10867"/>
      <sheetData sheetId="10868"/>
      <sheetData sheetId="10869"/>
      <sheetData sheetId="10870"/>
      <sheetData sheetId="10871"/>
      <sheetData sheetId="10872"/>
      <sheetData sheetId="10873"/>
      <sheetData sheetId="10874"/>
      <sheetData sheetId="10875"/>
      <sheetData sheetId="10876"/>
      <sheetData sheetId="10877"/>
      <sheetData sheetId="10878"/>
      <sheetData sheetId="10879"/>
      <sheetData sheetId="10880"/>
      <sheetData sheetId="10881"/>
      <sheetData sheetId="10882"/>
      <sheetData sheetId="10883"/>
      <sheetData sheetId="10884"/>
      <sheetData sheetId="10885"/>
      <sheetData sheetId="10886"/>
      <sheetData sheetId="10887"/>
      <sheetData sheetId="10888"/>
      <sheetData sheetId="10889"/>
      <sheetData sheetId="10890"/>
      <sheetData sheetId="10891"/>
      <sheetData sheetId="10892"/>
      <sheetData sheetId="10893"/>
      <sheetData sheetId="10894"/>
      <sheetData sheetId="10895"/>
      <sheetData sheetId="10896"/>
      <sheetData sheetId="10897"/>
      <sheetData sheetId="10898"/>
      <sheetData sheetId="10899"/>
      <sheetData sheetId="10900"/>
      <sheetData sheetId="10901"/>
      <sheetData sheetId="10902"/>
      <sheetData sheetId="10903"/>
      <sheetData sheetId="10904"/>
      <sheetData sheetId="10905"/>
      <sheetData sheetId="10906"/>
      <sheetData sheetId="10907"/>
      <sheetData sheetId="10908"/>
      <sheetData sheetId="10909"/>
      <sheetData sheetId="10910"/>
      <sheetData sheetId="10911"/>
      <sheetData sheetId="10912"/>
      <sheetData sheetId="10913"/>
      <sheetData sheetId="10914"/>
      <sheetData sheetId="10915"/>
      <sheetData sheetId="10916"/>
      <sheetData sheetId="10917"/>
      <sheetData sheetId="10918"/>
      <sheetData sheetId="10919"/>
      <sheetData sheetId="10920"/>
      <sheetData sheetId="10921"/>
      <sheetData sheetId="10922"/>
      <sheetData sheetId="10923"/>
      <sheetData sheetId="10924"/>
      <sheetData sheetId="10925"/>
      <sheetData sheetId="10926"/>
      <sheetData sheetId="10927"/>
      <sheetData sheetId="10928"/>
      <sheetData sheetId="10929"/>
      <sheetData sheetId="10930"/>
      <sheetData sheetId="10931"/>
      <sheetData sheetId="10932"/>
      <sheetData sheetId="10933"/>
      <sheetData sheetId="10934"/>
      <sheetData sheetId="10935"/>
      <sheetData sheetId="10936"/>
      <sheetData sheetId="10937"/>
      <sheetData sheetId="10938"/>
      <sheetData sheetId="10939"/>
      <sheetData sheetId="10940"/>
      <sheetData sheetId="10941"/>
      <sheetData sheetId="10942"/>
      <sheetData sheetId="10943"/>
      <sheetData sheetId="10944"/>
      <sheetData sheetId="10945"/>
      <sheetData sheetId="10946"/>
      <sheetData sheetId="10947"/>
      <sheetData sheetId="10948"/>
      <sheetData sheetId="10949"/>
      <sheetData sheetId="10950"/>
      <sheetData sheetId="10951"/>
      <sheetData sheetId="10952"/>
      <sheetData sheetId="10953"/>
      <sheetData sheetId="10954"/>
      <sheetData sheetId="10955"/>
      <sheetData sheetId="10956"/>
      <sheetData sheetId="10957"/>
      <sheetData sheetId="10958"/>
      <sheetData sheetId="10959"/>
      <sheetData sheetId="10960"/>
      <sheetData sheetId="10961"/>
      <sheetData sheetId="10962"/>
      <sheetData sheetId="10963"/>
      <sheetData sheetId="10964"/>
      <sheetData sheetId="10965"/>
      <sheetData sheetId="10966"/>
      <sheetData sheetId="10967"/>
      <sheetData sheetId="10968"/>
      <sheetData sheetId="10969"/>
      <sheetData sheetId="10970"/>
      <sheetData sheetId="10971"/>
      <sheetData sheetId="10972"/>
      <sheetData sheetId="10973"/>
      <sheetData sheetId="10974"/>
      <sheetData sheetId="10975"/>
      <sheetData sheetId="10976"/>
      <sheetData sheetId="10977"/>
      <sheetData sheetId="10978"/>
      <sheetData sheetId="10979"/>
      <sheetData sheetId="10980"/>
      <sheetData sheetId="10981"/>
      <sheetData sheetId="10982"/>
      <sheetData sheetId="10983"/>
      <sheetData sheetId="10984"/>
      <sheetData sheetId="10985"/>
      <sheetData sheetId="10986"/>
      <sheetData sheetId="10987"/>
      <sheetData sheetId="10988"/>
      <sheetData sheetId="10989"/>
      <sheetData sheetId="10990"/>
      <sheetData sheetId="10991"/>
      <sheetData sheetId="10992"/>
      <sheetData sheetId="10993"/>
      <sheetData sheetId="10994"/>
      <sheetData sheetId="10995"/>
      <sheetData sheetId="10996"/>
      <sheetData sheetId="10997"/>
      <sheetData sheetId="10998"/>
      <sheetData sheetId="10999"/>
      <sheetData sheetId="11000"/>
      <sheetData sheetId="11001"/>
      <sheetData sheetId="11002"/>
      <sheetData sheetId="11003"/>
      <sheetData sheetId="11004"/>
      <sheetData sheetId="11005"/>
      <sheetData sheetId="11006"/>
      <sheetData sheetId="11007"/>
      <sheetData sheetId="11008"/>
      <sheetData sheetId="11009"/>
      <sheetData sheetId="11010"/>
      <sheetData sheetId="11011"/>
      <sheetData sheetId="11012"/>
      <sheetData sheetId="11013"/>
      <sheetData sheetId="11014"/>
      <sheetData sheetId="11015"/>
      <sheetData sheetId="11016"/>
      <sheetData sheetId="11017"/>
      <sheetData sheetId="11018"/>
      <sheetData sheetId="11019"/>
      <sheetData sheetId="11020"/>
      <sheetData sheetId="11021"/>
      <sheetData sheetId="11022"/>
      <sheetData sheetId="11023"/>
      <sheetData sheetId="11024"/>
      <sheetData sheetId="11025"/>
      <sheetData sheetId="11026"/>
      <sheetData sheetId="11027"/>
      <sheetData sheetId="11028"/>
      <sheetData sheetId="11029"/>
      <sheetData sheetId="11030"/>
      <sheetData sheetId="11031"/>
      <sheetData sheetId="11032"/>
      <sheetData sheetId="11033"/>
      <sheetData sheetId="11034"/>
      <sheetData sheetId="11035"/>
      <sheetData sheetId="11036"/>
      <sheetData sheetId="11037"/>
      <sheetData sheetId="11038"/>
      <sheetData sheetId="11039"/>
      <sheetData sheetId="11040"/>
      <sheetData sheetId="11041"/>
      <sheetData sheetId="11042"/>
      <sheetData sheetId="11043"/>
      <sheetData sheetId="11044"/>
      <sheetData sheetId="11045"/>
      <sheetData sheetId="11046"/>
      <sheetData sheetId="11047"/>
      <sheetData sheetId="11048"/>
      <sheetData sheetId="11049"/>
      <sheetData sheetId="11050"/>
      <sheetData sheetId="11051"/>
      <sheetData sheetId="11052"/>
      <sheetData sheetId="11053"/>
      <sheetData sheetId="11054"/>
      <sheetData sheetId="11055"/>
      <sheetData sheetId="11056"/>
      <sheetData sheetId="11057"/>
      <sheetData sheetId="11058"/>
      <sheetData sheetId="11059"/>
      <sheetData sheetId="11060"/>
      <sheetData sheetId="11061"/>
      <sheetData sheetId="11062"/>
      <sheetData sheetId="11063"/>
      <sheetData sheetId="11064"/>
      <sheetData sheetId="11065"/>
      <sheetData sheetId="11066"/>
      <sheetData sheetId="11067"/>
      <sheetData sheetId="11068"/>
      <sheetData sheetId="11069"/>
      <sheetData sheetId="11070"/>
      <sheetData sheetId="11071"/>
      <sheetData sheetId="11072"/>
      <sheetData sheetId="11073"/>
      <sheetData sheetId="11074"/>
      <sheetData sheetId="11075"/>
      <sheetData sheetId="11076"/>
      <sheetData sheetId="11077"/>
      <sheetData sheetId="11078"/>
      <sheetData sheetId="11079"/>
      <sheetData sheetId="11080"/>
      <sheetData sheetId="11081"/>
      <sheetData sheetId="11082"/>
      <sheetData sheetId="11083"/>
      <sheetData sheetId="11084"/>
      <sheetData sheetId="11085"/>
      <sheetData sheetId="11086"/>
      <sheetData sheetId="11087"/>
      <sheetData sheetId="11088"/>
      <sheetData sheetId="11089"/>
      <sheetData sheetId="11090"/>
      <sheetData sheetId="11091"/>
      <sheetData sheetId="11092"/>
      <sheetData sheetId="11093"/>
      <sheetData sheetId="11094"/>
      <sheetData sheetId="11095"/>
      <sheetData sheetId="11096"/>
      <sheetData sheetId="11097"/>
      <sheetData sheetId="11098"/>
      <sheetData sheetId="11099"/>
      <sheetData sheetId="11100"/>
      <sheetData sheetId="11101"/>
      <sheetData sheetId="11102"/>
      <sheetData sheetId="11103"/>
      <sheetData sheetId="11104"/>
      <sheetData sheetId="11105"/>
      <sheetData sheetId="11106"/>
      <sheetData sheetId="11107"/>
      <sheetData sheetId="11108"/>
      <sheetData sheetId="11109"/>
      <sheetData sheetId="11110"/>
      <sheetData sheetId="11111"/>
      <sheetData sheetId="11112"/>
      <sheetData sheetId="11113"/>
      <sheetData sheetId="11114"/>
      <sheetData sheetId="11115"/>
      <sheetData sheetId="11116"/>
      <sheetData sheetId="11117"/>
      <sheetData sheetId="11118"/>
      <sheetData sheetId="11119"/>
      <sheetData sheetId="11120"/>
      <sheetData sheetId="11121"/>
      <sheetData sheetId="11122"/>
      <sheetData sheetId="11123"/>
      <sheetData sheetId="11124"/>
      <sheetData sheetId="11125"/>
      <sheetData sheetId="11126"/>
      <sheetData sheetId="11127"/>
      <sheetData sheetId="11128"/>
      <sheetData sheetId="11129"/>
      <sheetData sheetId="11130"/>
      <sheetData sheetId="11131"/>
      <sheetData sheetId="11132"/>
      <sheetData sheetId="11133"/>
      <sheetData sheetId="11134"/>
      <sheetData sheetId="11135"/>
      <sheetData sheetId="11136"/>
      <sheetData sheetId="11137"/>
      <sheetData sheetId="11138"/>
      <sheetData sheetId="11139"/>
      <sheetData sheetId="11140"/>
      <sheetData sheetId="11141"/>
      <sheetData sheetId="11142"/>
      <sheetData sheetId="11143"/>
      <sheetData sheetId="11144"/>
      <sheetData sheetId="11145"/>
      <sheetData sheetId="11146"/>
      <sheetData sheetId="11147"/>
      <sheetData sheetId="11148"/>
      <sheetData sheetId="11149"/>
      <sheetData sheetId="11150"/>
      <sheetData sheetId="11151"/>
      <sheetData sheetId="11152"/>
      <sheetData sheetId="11153"/>
      <sheetData sheetId="11154"/>
      <sheetData sheetId="11155"/>
      <sheetData sheetId="11156"/>
      <sheetData sheetId="11157"/>
      <sheetData sheetId="11158"/>
      <sheetData sheetId="11159"/>
      <sheetData sheetId="11160"/>
      <sheetData sheetId="11161"/>
      <sheetData sheetId="11162"/>
      <sheetData sheetId="11163"/>
      <sheetData sheetId="11164"/>
      <sheetData sheetId="11165"/>
      <sheetData sheetId="11166"/>
      <sheetData sheetId="11167"/>
      <sheetData sheetId="11168"/>
      <sheetData sheetId="11169"/>
      <sheetData sheetId="11170"/>
      <sheetData sheetId="11171"/>
      <sheetData sheetId="11172"/>
      <sheetData sheetId="11173"/>
      <sheetData sheetId="11174"/>
      <sheetData sheetId="11175"/>
      <sheetData sheetId="11176"/>
      <sheetData sheetId="11177"/>
      <sheetData sheetId="11178"/>
      <sheetData sheetId="11179"/>
      <sheetData sheetId="11180"/>
      <sheetData sheetId="11181"/>
      <sheetData sheetId="11182"/>
      <sheetData sheetId="11183"/>
      <sheetData sheetId="11184"/>
      <sheetData sheetId="11185"/>
      <sheetData sheetId="11186"/>
      <sheetData sheetId="11187"/>
      <sheetData sheetId="11188"/>
      <sheetData sheetId="11189"/>
      <sheetData sheetId="11190"/>
      <sheetData sheetId="11191"/>
      <sheetData sheetId="11192"/>
      <sheetData sheetId="11193"/>
      <sheetData sheetId="11194"/>
      <sheetData sheetId="11195"/>
      <sheetData sheetId="11196"/>
      <sheetData sheetId="11197"/>
      <sheetData sheetId="11198"/>
      <sheetData sheetId="11199"/>
      <sheetData sheetId="11200"/>
      <sheetData sheetId="11201"/>
      <sheetData sheetId="11202"/>
      <sheetData sheetId="11203"/>
      <sheetData sheetId="11204"/>
      <sheetData sheetId="11205"/>
      <sheetData sheetId="11206"/>
      <sheetData sheetId="11207"/>
      <sheetData sheetId="11208"/>
      <sheetData sheetId="11209"/>
      <sheetData sheetId="11210"/>
      <sheetData sheetId="11211"/>
      <sheetData sheetId="11212"/>
      <sheetData sheetId="11213"/>
      <sheetData sheetId="11214"/>
      <sheetData sheetId="11215"/>
      <sheetData sheetId="11216"/>
      <sheetData sheetId="11217"/>
      <sheetData sheetId="11218"/>
      <sheetData sheetId="11219"/>
      <sheetData sheetId="11220"/>
      <sheetData sheetId="11221"/>
      <sheetData sheetId="11222"/>
      <sheetData sheetId="11223"/>
      <sheetData sheetId="11224"/>
      <sheetData sheetId="11225"/>
      <sheetData sheetId="11226"/>
      <sheetData sheetId="11227"/>
      <sheetData sheetId="11228"/>
      <sheetData sheetId="11229"/>
      <sheetData sheetId="11230"/>
      <sheetData sheetId="11231"/>
      <sheetData sheetId="11232"/>
      <sheetData sheetId="11233"/>
      <sheetData sheetId="11234"/>
      <sheetData sheetId="11235"/>
      <sheetData sheetId="11236"/>
      <sheetData sheetId="11237"/>
      <sheetData sheetId="11238"/>
      <sheetData sheetId="11239"/>
      <sheetData sheetId="11240"/>
      <sheetData sheetId="11241"/>
      <sheetData sheetId="11242"/>
      <sheetData sheetId="11243"/>
      <sheetData sheetId="11244"/>
      <sheetData sheetId="11245"/>
      <sheetData sheetId="11246"/>
      <sheetData sheetId="11247"/>
      <sheetData sheetId="11248"/>
      <sheetData sheetId="11249"/>
      <sheetData sheetId="11250"/>
      <sheetData sheetId="11251"/>
      <sheetData sheetId="11252"/>
      <sheetData sheetId="11253"/>
      <sheetData sheetId="11254"/>
      <sheetData sheetId="11255"/>
      <sheetData sheetId="11256"/>
      <sheetData sheetId="11257"/>
      <sheetData sheetId="11258"/>
      <sheetData sheetId="11259"/>
      <sheetData sheetId="11260"/>
      <sheetData sheetId="11261"/>
      <sheetData sheetId="11262"/>
      <sheetData sheetId="11263"/>
      <sheetData sheetId="11264"/>
      <sheetData sheetId="11265"/>
      <sheetData sheetId="11266"/>
      <sheetData sheetId="11267"/>
      <sheetData sheetId="11268"/>
      <sheetData sheetId="11269"/>
      <sheetData sheetId="11270"/>
      <sheetData sheetId="11271"/>
      <sheetData sheetId="11272"/>
      <sheetData sheetId="11273"/>
      <sheetData sheetId="11274"/>
      <sheetData sheetId="11275"/>
      <sheetData sheetId="11276"/>
      <sheetData sheetId="11277"/>
      <sheetData sheetId="11278"/>
      <sheetData sheetId="11279"/>
      <sheetData sheetId="11280"/>
      <sheetData sheetId="11281"/>
      <sheetData sheetId="11282"/>
      <sheetData sheetId="11283"/>
      <sheetData sheetId="11284"/>
      <sheetData sheetId="11285"/>
      <sheetData sheetId="11286"/>
      <sheetData sheetId="11287"/>
      <sheetData sheetId="11288"/>
      <sheetData sheetId="11289"/>
      <sheetData sheetId="11290"/>
      <sheetData sheetId="11291"/>
      <sheetData sheetId="11292"/>
      <sheetData sheetId="11293"/>
      <sheetData sheetId="11294"/>
      <sheetData sheetId="11295"/>
      <sheetData sheetId="11296"/>
      <sheetData sheetId="11297"/>
      <sheetData sheetId="11298"/>
      <sheetData sheetId="11299"/>
      <sheetData sheetId="11300"/>
      <sheetData sheetId="11301"/>
      <sheetData sheetId="11302"/>
      <sheetData sheetId="11303"/>
      <sheetData sheetId="11304"/>
      <sheetData sheetId="11305"/>
      <sheetData sheetId="11306"/>
      <sheetData sheetId="11307"/>
      <sheetData sheetId="11308"/>
      <sheetData sheetId="11309"/>
      <sheetData sheetId="11310"/>
      <sheetData sheetId="11311"/>
      <sheetData sheetId="11312"/>
      <sheetData sheetId="11313"/>
      <sheetData sheetId="11314"/>
      <sheetData sheetId="11315"/>
      <sheetData sheetId="11316"/>
      <sheetData sheetId="11317"/>
      <sheetData sheetId="11318"/>
      <sheetData sheetId="11319"/>
      <sheetData sheetId="11320"/>
      <sheetData sheetId="11321"/>
      <sheetData sheetId="11322"/>
      <sheetData sheetId="11323"/>
      <sheetData sheetId="11324"/>
      <sheetData sheetId="11325"/>
      <sheetData sheetId="11326"/>
      <sheetData sheetId="11327"/>
      <sheetData sheetId="11328"/>
      <sheetData sheetId="11329"/>
      <sheetData sheetId="11330"/>
      <sheetData sheetId="11331"/>
      <sheetData sheetId="11332"/>
      <sheetData sheetId="11333"/>
      <sheetData sheetId="11334"/>
      <sheetData sheetId="11335"/>
      <sheetData sheetId="11336"/>
      <sheetData sheetId="11337"/>
      <sheetData sheetId="11338"/>
      <sheetData sheetId="11339"/>
      <sheetData sheetId="11340"/>
      <sheetData sheetId="11341"/>
      <sheetData sheetId="11342"/>
      <sheetData sheetId="11343"/>
      <sheetData sheetId="11344"/>
      <sheetData sheetId="11345"/>
      <sheetData sheetId="11346"/>
      <sheetData sheetId="11347"/>
      <sheetData sheetId="11348"/>
      <sheetData sheetId="11349"/>
      <sheetData sheetId="11350"/>
      <sheetData sheetId="11351"/>
      <sheetData sheetId="11352"/>
      <sheetData sheetId="11353"/>
      <sheetData sheetId="11354"/>
      <sheetData sheetId="11355"/>
      <sheetData sheetId="11356"/>
      <sheetData sheetId="11357"/>
      <sheetData sheetId="11358"/>
      <sheetData sheetId="11359"/>
      <sheetData sheetId="11360"/>
      <sheetData sheetId="11361"/>
      <sheetData sheetId="11362"/>
      <sheetData sheetId="11363"/>
      <sheetData sheetId="11364"/>
      <sheetData sheetId="11365"/>
      <sheetData sheetId="11366"/>
      <sheetData sheetId="11367"/>
      <sheetData sheetId="11368"/>
      <sheetData sheetId="11369"/>
      <sheetData sheetId="11370"/>
      <sheetData sheetId="11371"/>
      <sheetData sheetId="11372"/>
      <sheetData sheetId="11373"/>
      <sheetData sheetId="11374"/>
      <sheetData sheetId="11375"/>
      <sheetData sheetId="11376"/>
      <sheetData sheetId="11377"/>
      <sheetData sheetId="11378"/>
      <sheetData sheetId="11379"/>
      <sheetData sheetId="11380"/>
      <sheetData sheetId="11381"/>
      <sheetData sheetId="11382"/>
      <sheetData sheetId="11383"/>
      <sheetData sheetId="11384"/>
      <sheetData sheetId="11385"/>
      <sheetData sheetId="11386"/>
      <sheetData sheetId="11387"/>
      <sheetData sheetId="11388"/>
      <sheetData sheetId="11389"/>
      <sheetData sheetId="11390"/>
      <sheetData sheetId="11391"/>
      <sheetData sheetId="11392"/>
      <sheetData sheetId="11393"/>
      <sheetData sheetId="11394"/>
      <sheetData sheetId="11395"/>
      <sheetData sheetId="11396"/>
      <sheetData sheetId="11397"/>
      <sheetData sheetId="11398"/>
      <sheetData sheetId="11399"/>
      <sheetData sheetId="11400"/>
      <sheetData sheetId="11401"/>
      <sheetData sheetId="11402"/>
      <sheetData sheetId="11403"/>
      <sheetData sheetId="11404"/>
      <sheetData sheetId="11405"/>
      <sheetData sheetId="11406"/>
      <sheetData sheetId="11407"/>
      <sheetData sheetId="11408"/>
      <sheetData sheetId="11409"/>
      <sheetData sheetId="11410"/>
      <sheetData sheetId="11411"/>
      <sheetData sheetId="11412"/>
      <sheetData sheetId="11413"/>
      <sheetData sheetId="11414"/>
      <sheetData sheetId="11415"/>
      <sheetData sheetId="11416"/>
      <sheetData sheetId="11417"/>
      <sheetData sheetId="11418"/>
      <sheetData sheetId="11419"/>
      <sheetData sheetId="11420"/>
      <sheetData sheetId="11421"/>
      <sheetData sheetId="11422"/>
      <sheetData sheetId="11423"/>
      <sheetData sheetId="11424"/>
      <sheetData sheetId="11425"/>
      <sheetData sheetId="11426"/>
      <sheetData sheetId="11427"/>
      <sheetData sheetId="11428"/>
      <sheetData sheetId="11429"/>
      <sheetData sheetId="11430"/>
      <sheetData sheetId="11431"/>
      <sheetData sheetId="11432"/>
      <sheetData sheetId="11433"/>
      <sheetData sheetId="11434"/>
      <sheetData sheetId="11435"/>
      <sheetData sheetId="11436"/>
      <sheetData sheetId="11437"/>
      <sheetData sheetId="11438"/>
      <sheetData sheetId="11439"/>
      <sheetData sheetId="11440"/>
      <sheetData sheetId="11441"/>
      <sheetData sheetId="11442"/>
      <sheetData sheetId="11443"/>
      <sheetData sheetId="11444"/>
      <sheetData sheetId="11445"/>
      <sheetData sheetId="11446"/>
      <sheetData sheetId="11447"/>
      <sheetData sheetId="11448"/>
      <sheetData sheetId="11449"/>
      <sheetData sheetId="11450"/>
      <sheetData sheetId="11451"/>
      <sheetData sheetId="11452"/>
      <sheetData sheetId="11453"/>
      <sheetData sheetId="11454"/>
      <sheetData sheetId="11455"/>
      <sheetData sheetId="11456"/>
      <sheetData sheetId="11457"/>
      <sheetData sheetId="11458"/>
      <sheetData sheetId="11459"/>
      <sheetData sheetId="11460"/>
      <sheetData sheetId="11461"/>
      <sheetData sheetId="11462"/>
      <sheetData sheetId="11463"/>
      <sheetData sheetId="11464"/>
      <sheetData sheetId="11465"/>
      <sheetData sheetId="11466"/>
      <sheetData sheetId="11467"/>
      <sheetData sheetId="11468"/>
      <sheetData sheetId="11469"/>
      <sheetData sheetId="11470"/>
      <sheetData sheetId="11471"/>
      <sheetData sheetId="11472"/>
      <sheetData sheetId="11473"/>
      <sheetData sheetId="11474"/>
      <sheetData sheetId="11475"/>
      <sheetData sheetId="11476"/>
      <sheetData sheetId="11477"/>
      <sheetData sheetId="11478"/>
      <sheetData sheetId="11479"/>
      <sheetData sheetId="11480"/>
      <sheetData sheetId="11481"/>
      <sheetData sheetId="11482"/>
      <sheetData sheetId="11483"/>
      <sheetData sheetId="11484"/>
      <sheetData sheetId="11485"/>
      <sheetData sheetId="11486"/>
      <sheetData sheetId="11487"/>
      <sheetData sheetId="11488"/>
      <sheetData sheetId="11489"/>
      <sheetData sheetId="11490"/>
      <sheetData sheetId="11491"/>
      <sheetData sheetId="11492"/>
      <sheetData sheetId="11493"/>
      <sheetData sheetId="11494"/>
      <sheetData sheetId="11495"/>
      <sheetData sheetId="11496"/>
      <sheetData sheetId="11497"/>
      <sheetData sheetId="11498"/>
      <sheetData sheetId="11499"/>
      <sheetData sheetId="11500"/>
      <sheetData sheetId="11501"/>
      <sheetData sheetId="11502"/>
      <sheetData sheetId="11503"/>
      <sheetData sheetId="11504"/>
      <sheetData sheetId="11505"/>
      <sheetData sheetId="11506"/>
      <sheetData sheetId="11507"/>
      <sheetData sheetId="11508"/>
      <sheetData sheetId="11509"/>
      <sheetData sheetId="11510"/>
      <sheetData sheetId="11511"/>
      <sheetData sheetId="11512"/>
      <sheetData sheetId="11513"/>
      <sheetData sheetId="11514"/>
      <sheetData sheetId="11515"/>
      <sheetData sheetId="11516"/>
      <sheetData sheetId="11517"/>
      <sheetData sheetId="11518"/>
      <sheetData sheetId="11519"/>
      <sheetData sheetId="11520"/>
      <sheetData sheetId="11521"/>
      <sheetData sheetId="11522"/>
      <sheetData sheetId="11523"/>
      <sheetData sheetId="11524"/>
      <sheetData sheetId="11525"/>
      <sheetData sheetId="11526"/>
      <sheetData sheetId="11527"/>
      <sheetData sheetId="11528"/>
      <sheetData sheetId="11529"/>
      <sheetData sheetId="11530"/>
      <sheetData sheetId="11531"/>
      <sheetData sheetId="11532"/>
      <sheetData sheetId="11533"/>
      <sheetData sheetId="11534"/>
      <sheetData sheetId="11535"/>
      <sheetData sheetId="11536"/>
      <sheetData sheetId="11537"/>
      <sheetData sheetId="11538"/>
      <sheetData sheetId="11539"/>
      <sheetData sheetId="11540"/>
      <sheetData sheetId="11541"/>
      <sheetData sheetId="11542"/>
      <sheetData sheetId="11543"/>
      <sheetData sheetId="11544"/>
      <sheetData sheetId="11545"/>
      <sheetData sheetId="11546"/>
      <sheetData sheetId="11547"/>
      <sheetData sheetId="11548"/>
      <sheetData sheetId="11549"/>
      <sheetData sheetId="11550"/>
      <sheetData sheetId="11551"/>
      <sheetData sheetId="11552"/>
      <sheetData sheetId="11553"/>
      <sheetData sheetId="11554"/>
      <sheetData sheetId="11555"/>
      <sheetData sheetId="11556"/>
      <sheetData sheetId="11557"/>
      <sheetData sheetId="11558"/>
      <sheetData sheetId="11559"/>
      <sheetData sheetId="11560"/>
      <sheetData sheetId="11561"/>
      <sheetData sheetId="11562"/>
      <sheetData sheetId="11563"/>
      <sheetData sheetId="11564"/>
      <sheetData sheetId="11565"/>
      <sheetData sheetId="11566"/>
      <sheetData sheetId="11567"/>
      <sheetData sheetId="11568"/>
      <sheetData sheetId="11569"/>
      <sheetData sheetId="11570"/>
      <sheetData sheetId="11571"/>
      <sheetData sheetId="11572"/>
      <sheetData sheetId="11573"/>
      <sheetData sheetId="11574"/>
      <sheetData sheetId="11575"/>
      <sheetData sheetId="11576"/>
      <sheetData sheetId="11577"/>
      <sheetData sheetId="11578"/>
      <sheetData sheetId="11579"/>
      <sheetData sheetId="11580"/>
      <sheetData sheetId="11581"/>
      <sheetData sheetId="11582"/>
      <sheetData sheetId="11583"/>
      <sheetData sheetId="11584"/>
      <sheetData sheetId="11585"/>
      <sheetData sheetId="11586"/>
      <sheetData sheetId="11587"/>
      <sheetData sheetId="11588"/>
      <sheetData sheetId="11589"/>
      <sheetData sheetId="11590"/>
      <sheetData sheetId="11591"/>
      <sheetData sheetId="11592"/>
      <sheetData sheetId="11593"/>
      <sheetData sheetId="11594"/>
      <sheetData sheetId="11595"/>
      <sheetData sheetId="11596"/>
      <sheetData sheetId="11597"/>
      <sheetData sheetId="11598"/>
      <sheetData sheetId="11599"/>
      <sheetData sheetId="11600"/>
      <sheetData sheetId="11601"/>
      <sheetData sheetId="11602"/>
      <sheetData sheetId="11603"/>
      <sheetData sheetId="11604"/>
      <sheetData sheetId="11605"/>
      <sheetData sheetId="11606"/>
      <sheetData sheetId="11607"/>
      <sheetData sheetId="11608"/>
      <sheetData sheetId="11609"/>
      <sheetData sheetId="11610"/>
      <sheetData sheetId="11611"/>
      <sheetData sheetId="11612"/>
      <sheetData sheetId="11613"/>
      <sheetData sheetId="11614"/>
      <sheetData sheetId="11615"/>
      <sheetData sheetId="11616"/>
      <sheetData sheetId="11617"/>
      <sheetData sheetId="11618"/>
      <sheetData sheetId="11619"/>
      <sheetData sheetId="11620"/>
      <sheetData sheetId="11621"/>
      <sheetData sheetId="11622"/>
      <sheetData sheetId="11623"/>
      <sheetData sheetId="11624"/>
      <sheetData sheetId="11625"/>
      <sheetData sheetId="11626"/>
      <sheetData sheetId="11627"/>
      <sheetData sheetId="11628"/>
      <sheetData sheetId="11629"/>
      <sheetData sheetId="11630"/>
      <sheetData sheetId="11631"/>
      <sheetData sheetId="11632"/>
      <sheetData sheetId="11633"/>
      <sheetData sheetId="11634"/>
      <sheetData sheetId="11635"/>
      <sheetData sheetId="11636"/>
      <sheetData sheetId="11637"/>
      <sheetData sheetId="11638"/>
      <sheetData sheetId="11639"/>
      <sheetData sheetId="11640"/>
      <sheetData sheetId="11641"/>
      <sheetData sheetId="11642"/>
      <sheetData sheetId="11643"/>
      <sheetData sheetId="11644"/>
      <sheetData sheetId="11645"/>
      <sheetData sheetId="11646"/>
      <sheetData sheetId="11647"/>
      <sheetData sheetId="11648"/>
      <sheetData sheetId="11649"/>
      <sheetData sheetId="11650"/>
      <sheetData sheetId="11651"/>
      <sheetData sheetId="11652"/>
      <sheetData sheetId="11653"/>
      <sheetData sheetId="11654"/>
      <sheetData sheetId="11655"/>
      <sheetData sheetId="11656"/>
      <sheetData sheetId="11657"/>
      <sheetData sheetId="11658"/>
      <sheetData sheetId="11659"/>
      <sheetData sheetId="11660"/>
      <sheetData sheetId="11661"/>
      <sheetData sheetId="11662"/>
      <sheetData sheetId="11663"/>
      <sheetData sheetId="11664"/>
      <sheetData sheetId="11665"/>
      <sheetData sheetId="11666"/>
      <sheetData sheetId="11667"/>
      <sheetData sheetId="11668"/>
      <sheetData sheetId="11669"/>
      <sheetData sheetId="11670"/>
      <sheetData sheetId="11671"/>
      <sheetData sheetId="11672"/>
      <sheetData sheetId="11673"/>
      <sheetData sheetId="11674"/>
      <sheetData sheetId="11675"/>
      <sheetData sheetId="11676"/>
      <sheetData sheetId="11677"/>
      <sheetData sheetId="11678"/>
      <sheetData sheetId="11679"/>
      <sheetData sheetId="11680"/>
      <sheetData sheetId="11681"/>
      <sheetData sheetId="11682"/>
      <sheetData sheetId="11683"/>
      <sheetData sheetId="11684"/>
      <sheetData sheetId="11685"/>
      <sheetData sheetId="11686"/>
      <sheetData sheetId="11687"/>
      <sheetData sheetId="11688"/>
      <sheetData sheetId="11689"/>
      <sheetData sheetId="11690"/>
      <sheetData sheetId="11691"/>
      <sheetData sheetId="11692"/>
      <sheetData sheetId="11693"/>
      <sheetData sheetId="11694"/>
      <sheetData sheetId="11695"/>
      <sheetData sheetId="11696"/>
      <sheetData sheetId="11697"/>
      <sheetData sheetId="11698"/>
      <sheetData sheetId="11699"/>
      <sheetData sheetId="11700"/>
      <sheetData sheetId="11701"/>
      <sheetData sheetId="11702"/>
      <sheetData sheetId="11703"/>
      <sheetData sheetId="11704"/>
      <sheetData sheetId="11705"/>
      <sheetData sheetId="11706"/>
      <sheetData sheetId="11707"/>
      <sheetData sheetId="11708"/>
      <sheetData sheetId="11709"/>
      <sheetData sheetId="11710"/>
      <sheetData sheetId="11711"/>
      <sheetData sheetId="11712"/>
      <sheetData sheetId="11713"/>
      <sheetData sheetId="11714"/>
      <sheetData sheetId="11715"/>
      <sheetData sheetId="11716"/>
      <sheetData sheetId="11717"/>
      <sheetData sheetId="11718"/>
      <sheetData sheetId="11719"/>
      <sheetData sheetId="11720"/>
      <sheetData sheetId="11721"/>
      <sheetData sheetId="11722"/>
      <sheetData sheetId="11723"/>
      <sheetData sheetId="11724"/>
      <sheetData sheetId="11725"/>
      <sheetData sheetId="11726"/>
      <sheetData sheetId="11727"/>
      <sheetData sheetId="11728"/>
      <sheetData sheetId="11729"/>
      <sheetData sheetId="11730"/>
      <sheetData sheetId="11731"/>
      <sheetData sheetId="11732"/>
      <sheetData sheetId="11733"/>
      <sheetData sheetId="11734"/>
      <sheetData sheetId="11735"/>
      <sheetData sheetId="11736"/>
      <sheetData sheetId="11737"/>
      <sheetData sheetId="11738"/>
      <sheetData sheetId="11739"/>
      <sheetData sheetId="11740"/>
      <sheetData sheetId="11741"/>
      <sheetData sheetId="11742"/>
      <sheetData sheetId="11743"/>
      <sheetData sheetId="11744"/>
      <sheetData sheetId="11745"/>
      <sheetData sheetId="11746"/>
      <sheetData sheetId="11747"/>
      <sheetData sheetId="11748"/>
      <sheetData sheetId="11749"/>
      <sheetData sheetId="11750"/>
      <sheetData sheetId="11751"/>
      <sheetData sheetId="11752"/>
      <sheetData sheetId="11753"/>
      <sheetData sheetId="11754"/>
      <sheetData sheetId="11755"/>
      <sheetData sheetId="11756"/>
      <sheetData sheetId="11757"/>
      <sheetData sheetId="11758"/>
      <sheetData sheetId="11759"/>
      <sheetData sheetId="11760"/>
      <sheetData sheetId="11761"/>
      <sheetData sheetId="11762"/>
      <sheetData sheetId="11763"/>
      <sheetData sheetId="11764"/>
      <sheetData sheetId="11765"/>
      <sheetData sheetId="11766"/>
      <sheetData sheetId="11767"/>
      <sheetData sheetId="11768"/>
      <sheetData sheetId="11769"/>
      <sheetData sheetId="11770"/>
      <sheetData sheetId="11771"/>
      <sheetData sheetId="11772"/>
      <sheetData sheetId="11773"/>
      <sheetData sheetId="11774"/>
      <sheetData sheetId="11775"/>
      <sheetData sheetId="11776"/>
      <sheetData sheetId="11777"/>
      <sheetData sheetId="11778"/>
      <sheetData sheetId="11779"/>
      <sheetData sheetId="11780"/>
      <sheetData sheetId="11781"/>
      <sheetData sheetId="11782"/>
      <sheetData sheetId="11783"/>
      <sheetData sheetId="11784"/>
      <sheetData sheetId="11785"/>
      <sheetData sheetId="11786"/>
      <sheetData sheetId="11787"/>
      <sheetData sheetId="11788"/>
      <sheetData sheetId="11789"/>
      <sheetData sheetId="11790"/>
      <sheetData sheetId="11791"/>
      <sheetData sheetId="11792"/>
      <sheetData sheetId="11793"/>
      <sheetData sheetId="11794"/>
      <sheetData sheetId="11795"/>
      <sheetData sheetId="11796"/>
      <sheetData sheetId="11797"/>
      <sheetData sheetId="11798"/>
      <sheetData sheetId="11799"/>
      <sheetData sheetId="11800"/>
      <sheetData sheetId="11801"/>
      <sheetData sheetId="11802"/>
      <sheetData sheetId="11803"/>
      <sheetData sheetId="11804"/>
      <sheetData sheetId="11805"/>
      <sheetData sheetId="11806"/>
      <sheetData sheetId="11807"/>
      <sheetData sheetId="11808"/>
      <sheetData sheetId="11809"/>
      <sheetData sheetId="11810"/>
      <sheetData sheetId="11811"/>
      <sheetData sheetId="11812"/>
      <sheetData sheetId="11813"/>
      <sheetData sheetId="11814"/>
      <sheetData sheetId="11815"/>
      <sheetData sheetId="11816"/>
      <sheetData sheetId="11817"/>
      <sheetData sheetId="11818"/>
      <sheetData sheetId="11819"/>
      <sheetData sheetId="11820"/>
      <sheetData sheetId="11821"/>
      <sheetData sheetId="11822"/>
      <sheetData sheetId="11823"/>
      <sheetData sheetId="11824"/>
      <sheetData sheetId="11825"/>
      <sheetData sheetId="11826"/>
      <sheetData sheetId="11827"/>
      <sheetData sheetId="11828"/>
      <sheetData sheetId="11829"/>
      <sheetData sheetId="11830"/>
      <sheetData sheetId="11831"/>
      <sheetData sheetId="11832"/>
      <sheetData sheetId="11833"/>
      <sheetData sheetId="11834"/>
      <sheetData sheetId="11835"/>
      <sheetData sheetId="11836"/>
      <sheetData sheetId="11837"/>
      <sheetData sheetId="11838"/>
      <sheetData sheetId="11839"/>
      <sheetData sheetId="11840"/>
      <sheetData sheetId="11841"/>
      <sheetData sheetId="11842"/>
      <sheetData sheetId="11843"/>
      <sheetData sheetId="11844"/>
      <sheetData sheetId="11845"/>
      <sheetData sheetId="11846"/>
      <sheetData sheetId="11847"/>
      <sheetData sheetId="11848"/>
      <sheetData sheetId="11849"/>
      <sheetData sheetId="11850"/>
      <sheetData sheetId="11851"/>
      <sheetData sheetId="11852"/>
      <sheetData sheetId="11853"/>
      <sheetData sheetId="11854"/>
      <sheetData sheetId="11855"/>
      <sheetData sheetId="11856"/>
      <sheetData sheetId="11857"/>
      <sheetData sheetId="11858"/>
      <sheetData sheetId="11859"/>
      <sheetData sheetId="11860"/>
      <sheetData sheetId="11861"/>
      <sheetData sheetId="11862"/>
      <sheetData sheetId="11863"/>
      <sheetData sheetId="11864"/>
      <sheetData sheetId="11865"/>
      <sheetData sheetId="11866"/>
      <sheetData sheetId="11867"/>
      <sheetData sheetId="11868"/>
      <sheetData sheetId="11869"/>
      <sheetData sheetId="11870"/>
      <sheetData sheetId="11871"/>
      <sheetData sheetId="11872"/>
      <sheetData sheetId="11873"/>
      <sheetData sheetId="11874"/>
      <sheetData sheetId="11875"/>
      <sheetData sheetId="11876"/>
      <sheetData sheetId="11877"/>
      <sheetData sheetId="11878"/>
      <sheetData sheetId="11879"/>
      <sheetData sheetId="11880"/>
      <sheetData sheetId="11881"/>
      <sheetData sheetId="11882"/>
      <sheetData sheetId="11883"/>
      <sheetData sheetId="11884"/>
      <sheetData sheetId="11885"/>
      <sheetData sheetId="11886"/>
      <sheetData sheetId="11887"/>
      <sheetData sheetId="11888"/>
      <sheetData sheetId="11889"/>
      <sheetData sheetId="11890"/>
      <sheetData sheetId="11891"/>
      <sheetData sheetId="11892"/>
      <sheetData sheetId="11893"/>
      <sheetData sheetId="11894"/>
      <sheetData sheetId="11895"/>
      <sheetData sheetId="11896"/>
      <sheetData sheetId="11897"/>
      <sheetData sheetId="11898"/>
      <sheetData sheetId="11899"/>
      <sheetData sheetId="11900"/>
      <sheetData sheetId="11901"/>
      <sheetData sheetId="11902"/>
      <sheetData sheetId="11903"/>
      <sheetData sheetId="11904"/>
      <sheetData sheetId="11905"/>
      <sheetData sheetId="11906"/>
      <sheetData sheetId="11907"/>
      <sheetData sheetId="11908"/>
      <sheetData sheetId="11909"/>
      <sheetData sheetId="11910"/>
      <sheetData sheetId="11911"/>
      <sheetData sheetId="11912"/>
      <sheetData sheetId="11913"/>
      <sheetData sheetId="11914"/>
      <sheetData sheetId="11915"/>
      <sheetData sheetId="11916"/>
      <sheetData sheetId="11917"/>
      <sheetData sheetId="11918"/>
      <sheetData sheetId="11919"/>
      <sheetData sheetId="11920"/>
      <sheetData sheetId="11921"/>
      <sheetData sheetId="11922"/>
      <sheetData sheetId="11923"/>
      <sheetData sheetId="11924"/>
      <sheetData sheetId="11925"/>
      <sheetData sheetId="11926"/>
      <sheetData sheetId="11927"/>
      <sheetData sheetId="11928"/>
      <sheetData sheetId="11929"/>
      <sheetData sheetId="11930"/>
      <sheetData sheetId="11931"/>
      <sheetData sheetId="11932"/>
      <sheetData sheetId="11933"/>
      <sheetData sheetId="11934"/>
      <sheetData sheetId="11935"/>
      <sheetData sheetId="11936"/>
      <sheetData sheetId="11937"/>
      <sheetData sheetId="11938"/>
      <sheetData sheetId="11939"/>
      <sheetData sheetId="11940"/>
      <sheetData sheetId="11941"/>
      <sheetData sheetId="11942"/>
      <sheetData sheetId="11943"/>
      <sheetData sheetId="11944"/>
      <sheetData sheetId="11945"/>
      <sheetData sheetId="11946"/>
      <sheetData sheetId="11947"/>
      <sheetData sheetId="11948"/>
      <sheetData sheetId="11949"/>
      <sheetData sheetId="11950"/>
      <sheetData sheetId="11951"/>
      <sheetData sheetId="11952"/>
      <sheetData sheetId="11953"/>
      <sheetData sheetId="11954"/>
      <sheetData sheetId="11955"/>
      <sheetData sheetId="11956"/>
      <sheetData sheetId="11957"/>
      <sheetData sheetId="11958"/>
      <sheetData sheetId="11959"/>
      <sheetData sheetId="11960"/>
      <sheetData sheetId="11961"/>
      <sheetData sheetId="11962"/>
      <sheetData sheetId="11963"/>
      <sheetData sheetId="11964"/>
      <sheetData sheetId="11965"/>
      <sheetData sheetId="11966"/>
      <sheetData sheetId="11967"/>
      <sheetData sheetId="11968"/>
      <sheetData sheetId="11969"/>
      <sheetData sheetId="11970"/>
      <sheetData sheetId="11971"/>
      <sheetData sheetId="11972"/>
      <sheetData sheetId="11973"/>
      <sheetData sheetId="11974"/>
      <sheetData sheetId="11975"/>
      <sheetData sheetId="11976"/>
      <sheetData sheetId="11977"/>
      <sheetData sheetId="11978"/>
      <sheetData sheetId="11979"/>
      <sheetData sheetId="11980"/>
      <sheetData sheetId="11981"/>
      <sheetData sheetId="11982"/>
      <sheetData sheetId="11983"/>
      <sheetData sheetId="11984"/>
      <sheetData sheetId="11985"/>
      <sheetData sheetId="11986"/>
      <sheetData sheetId="11987"/>
      <sheetData sheetId="11988"/>
      <sheetData sheetId="11989"/>
      <sheetData sheetId="11990"/>
      <sheetData sheetId="11991"/>
      <sheetData sheetId="11992"/>
      <sheetData sheetId="11993"/>
      <sheetData sheetId="11994"/>
      <sheetData sheetId="11995"/>
      <sheetData sheetId="11996"/>
      <sheetData sheetId="11997"/>
      <sheetData sheetId="11998"/>
      <sheetData sheetId="11999"/>
      <sheetData sheetId="12000"/>
      <sheetData sheetId="12001"/>
      <sheetData sheetId="12002"/>
      <sheetData sheetId="12003"/>
      <sheetData sheetId="12004"/>
      <sheetData sheetId="12005"/>
      <sheetData sheetId="12006"/>
      <sheetData sheetId="12007"/>
      <sheetData sheetId="12008"/>
      <sheetData sheetId="12009"/>
      <sheetData sheetId="12010"/>
      <sheetData sheetId="12011"/>
      <sheetData sheetId="12012"/>
      <sheetData sheetId="12013"/>
      <sheetData sheetId="12014"/>
      <sheetData sheetId="12015"/>
      <sheetData sheetId="12016"/>
      <sheetData sheetId="12017"/>
      <sheetData sheetId="12018"/>
      <sheetData sheetId="12019"/>
      <sheetData sheetId="12020"/>
      <sheetData sheetId="12021"/>
      <sheetData sheetId="12022"/>
      <sheetData sheetId="12023"/>
      <sheetData sheetId="12024"/>
      <sheetData sheetId="12025"/>
      <sheetData sheetId="12026"/>
      <sheetData sheetId="12027"/>
      <sheetData sheetId="12028"/>
      <sheetData sheetId="12029"/>
      <sheetData sheetId="12030"/>
      <sheetData sheetId="12031"/>
      <sheetData sheetId="12032"/>
      <sheetData sheetId="12033"/>
      <sheetData sheetId="12034"/>
      <sheetData sheetId="12035"/>
      <sheetData sheetId="12036"/>
      <sheetData sheetId="12037"/>
      <sheetData sheetId="12038"/>
      <sheetData sheetId="12039"/>
      <sheetData sheetId="12040"/>
      <sheetData sheetId="12041"/>
      <sheetData sheetId="12042"/>
      <sheetData sheetId="12043"/>
      <sheetData sheetId="12044"/>
      <sheetData sheetId="12045"/>
      <sheetData sheetId="12046"/>
      <sheetData sheetId="12047"/>
      <sheetData sheetId="12048"/>
      <sheetData sheetId="12049"/>
      <sheetData sheetId="12050"/>
      <sheetData sheetId="12051"/>
      <sheetData sheetId="12052"/>
      <sheetData sheetId="12053"/>
      <sheetData sheetId="12054"/>
      <sheetData sheetId="12055"/>
      <sheetData sheetId="12056"/>
      <sheetData sheetId="12057"/>
      <sheetData sheetId="12058"/>
      <sheetData sheetId="12059"/>
      <sheetData sheetId="12060"/>
      <sheetData sheetId="12061"/>
      <sheetData sheetId="12062"/>
      <sheetData sheetId="12063"/>
      <sheetData sheetId="12064"/>
      <sheetData sheetId="12065"/>
      <sheetData sheetId="12066"/>
      <sheetData sheetId="12067"/>
      <sheetData sheetId="12068"/>
      <sheetData sheetId="12069"/>
      <sheetData sheetId="12070"/>
      <sheetData sheetId="12071"/>
      <sheetData sheetId="12072"/>
      <sheetData sheetId="12073"/>
      <sheetData sheetId="12074"/>
      <sheetData sheetId="12075"/>
      <sheetData sheetId="12076"/>
      <sheetData sheetId="12077"/>
      <sheetData sheetId="12078"/>
      <sheetData sheetId="12079"/>
      <sheetData sheetId="12080"/>
      <sheetData sheetId="12081"/>
      <sheetData sheetId="12082"/>
      <sheetData sheetId="12083"/>
      <sheetData sheetId="12084"/>
      <sheetData sheetId="12085"/>
      <sheetData sheetId="12086"/>
      <sheetData sheetId="12087"/>
      <sheetData sheetId="12088"/>
      <sheetData sheetId="12089"/>
      <sheetData sheetId="12090"/>
      <sheetData sheetId="12091"/>
      <sheetData sheetId="12092"/>
      <sheetData sheetId="12093"/>
      <sheetData sheetId="12094"/>
      <sheetData sheetId="12095"/>
      <sheetData sheetId="12096"/>
      <sheetData sheetId="12097"/>
      <sheetData sheetId="12098"/>
      <sheetData sheetId="12099"/>
      <sheetData sheetId="12100"/>
      <sheetData sheetId="12101"/>
      <sheetData sheetId="12102"/>
      <sheetData sheetId="12103"/>
      <sheetData sheetId="12104"/>
      <sheetData sheetId="12105"/>
      <sheetData sheetId="12106"/>
      <sheetData sheetId="12107"/>
      <sheetData sheetId="12108"/>
      <sheetData sheetId="12109"/>
      <sheetData sheetId="12110"/>
      <sheetData sheetId="12111"/>
      <sheetData sheetId="12112"/>
      <sheetData sheetId="12113"/>
      <sheetData sheetId="12114"/>
      <sheetData sheetId="12115"/>
      <sheetData sheetId="12116"/>
      <sheetData sheetId="12117"/>
      <sheetData sheetId="12118"/>
      <sheetData sheetId="12119"/>
      <sheetData sheetId="12120"/>
      <sheetData sheetId="12121"/>
      <sheetData sheetId="12122"/>
      <sheetData sheetId="12123"/>
      <sheetData sheetId="12124"/>
      <sheetData sheetId="12125"/>
      <sheetData sheetId="12126"/>
      <sheetData sheetId="12127"/>
      <sheetData sheetId="12128"/>
      <sheetData sheetId="12129"/>
      <sheetData sheetId="12130"/>
      <sheetData sheetId="12131"/>
      <sheetData sheetId="12132"/>
      <sheetData sheetId="12133"/>
      <sheetData sheetId="12134"/>
      <sheetData sheetId="12135"/>
      <sheetData sheetId="12136"/>
      <sheetData sheetId="12137"/>
      <sheetData sheetId="12138"/>
      <sheetData sheetId="12139"/>
      <sheetData sheetId="12140"/>
      <sheetData sheetId="12141"/>
      <sheetData sheetId="12142"/>
      <sheetData sheetId="12143"/>
      <sheetData sheetId="12144"/>
      <sheetData sheetId="12145"/>
      <sheetData sheetId="12146"/>
      <sheetData sheetId="12147"/>
      <sheetData sheetId="12148"/>
      <sheetData sheetId="12149"/>
      <sheetData sheetId="12150"/>
      <sheetData sheetId="12151"/>
      <sheetData sheetId="12152"/>
      <sheetData sheetId="12153"/>
      <sheetData sheetId="12154"/>
      <sheetData sheetId="12155"/>
      <sheetData sheetId="12156"/>
      <sheetData sheetId="12157"/>
      <sheetData sheetId="12158"/>
      <sheetData sheetId="12159"/>
      <sheetData sheetId="12160"/>
      <sheetData sheetId="12161"/>
      <sheetData sheetId="12162"/>
      <sheetData sheetId="12163"/>
      <sheetData sheetId="12164"/>
      <sheetData sheetId="12165"/>
      <sheetData sheetId="12166"/>
      <sheetData sheetId="12167"/>
      <sheetData sheetId="12168"/>
      <sheetData sheetId="12169"/>
      <sheetData sheetId="12170"/>
      <sheetData sheetId="12171"/>
      <sheetData sheetId="12172"/>
      <sheetData sheetId="12173"/>
      <sheetData sheetId="12174"/>
      <sheetData sheetId="12175"/>
      <sheetData sheetId="12176"/>
      <sheetData sheetId="12177"/>
      <sheetData sheetId="12178"/>
      <sheetData sheetId="12179"/>
      <sheetData sheetId="12180"/>
      <sheetData sheetId="12181"/>
      <sheetData sheetId="12182"/>
      <sheetData sheetId="12183"/>
      <sheetData sheetId="12184"/>
      <sheetData sheetId="12185"/>
      <sheetData sheetId="12186"/>
      <sheetData sheetId="12187"/>
      <sheetData sheetId="12188"/>
      <sheetData sheetId="12189"/>
      <sheetData sheetId="12190"/>
      <sheetData sheetId="12191"/>
      <sheetData sheetId="12192"/>
      <sheetData sheetId="12193"/>
      <sheetData sheetId="12194"/>
      <sheetData sheetId="12195"/>
      <sheetData sheetId="12196"/>
      <sheetData sheetId="12197"/>
      <sheetData sheetId="12198"/>
      <sheetData sheetId="12199"/>
      <sheetData sheetId="12200"/>
      <sheetData sheetId="12201"/>
      <sheetData sheetId="12202"/>
      <sheetData sheetId="12203"/>
      <sheetData sheetId="12204"/>
      <sheetData sheetId="12205"/>
      <sheetData sheetId="12206"/>
      <sheetData sheetId="12207"/>
      <sheetData sheetId="12208"/>
      <sheetData sheetId="12209"/>
      <sheetData sheetId="12210"/>
      <sheetData sheetId="12211"/>
      <sheetData sheetId="12212"/>
      <sheetData sheetId="12213"/>
      <sheetData sheetId="12214"/>
      <sheetData sheetId="12215"/>
      <sheetData sheetId="12216"/>
      <sheetData sheetId="12217"/>
      <sheetData sheetId="12218"/>
      <sheetData sheetId="12219"/>
      <sheetData sheetId="12220"/>
      <sheetData sheetId="12221"/>
      <sheetData sheetId="12222"/>
      <sheetData sheetId="12223"/>
      <sheetData sheetId="12224"/>
      <sheetData sheetId="12225"/>
      <sheetData sheetId="12226"/>
      <sheetData sheetId="12227"/>
      <sheetData sheetId="12228"/>
      <sheetData sheetId="12229"/>
      <sheetData sheetId="12230"/>
      <sheetData sheetId="12231"/>
      <sheetData sheetId="12232"/>
      <sheetData sheetId="12233"/>
      <sheetData sheetId="12234"/>
      <sheetData sheetId="12235"/>
      <sheetData sheetId="12236"/>
      <sheetData sheetId="12237"/>
      <sheetData sheetId="12238"/>
      <sheetData sheetId="12239"/>
      <sheetData sheetId="12240"/>
      <sheetData sheetId="12241"/>
      <sheetData sheetId="12242"/>
      <sheetData sheetId="12243"/>
      <sheetData sheetId="12244"/>
      <sheetData sheetId="12245"/>
      <sheetData sheetId="12246"/>
      <sheetData sheetId="12247"/>
      <sheetData sheetId="12248"/>
      <sheetData sheetId="12249"/>
      <sheetData sheetId="12250"/>
      <sheetData sheetId="12251"/>
      <sheetData sheetId="12252"/>
      <sheetData sheetId="12253"/>
      <sheetData sheetId="12254"/>
      <sheetData sheetId="12255"/>
      <sheetData sheetId="12256"/>
      <sheetData sheetId="12257"/>
      <sheetData sheetId="12258"/>
      <sheetData sheetId="12259"/>
      <sheetData sheetId="12260"/>
      <sheetData sheetId="12261"/>
      <sheetData sheetId="12262"/>
      <sheetData sheetId="12263"/>
      <sheetData sheetId="12264"/>
      <sheetData sheetId="12265"/>
      <sheetData sheetId="12266"/>
      <sheetData sheetId="12267"/>
      <sheetData sheetId="12268"/>
      <sheetData sheetId="12269"/>
      <sheetData sheetId="12270"/>
      <sheetData sheetId="12271"/>
      <sheetData sheetId="12272"/>
      <sheetData sheetId="12273"/>
      <sheetData sheetId="12274"/>
      <sheetData sheetId="12275"/>
      <sheetData sheetId="12276"/>
      <sheetData sheetId="12277"/>
      <sheetData sheetId="12278"/>
      <sheetData sheetId="12279"/>
      <sheetData sheetId="12280"/>
      <sheetData sheetId="12281"/>
      <sheetData sheetId="12282"/>
      <sheetData sheetId="12283"/>
      <sheetData sheetId="12284"/>
      <sheetData sheetId="12285"/>
      <sheetData sheetId="12286"/>
      <sheetData sheetId="12287"/>
      <sheetData sheetId="12288"/>
      <sheetData sheetId="12289"/>
      <sheetData sheetId="12290"/>
      <sheetData sheetId="12291"/>
      <sheetData sheetId="12292"/>
      <sheetData sheetId="12293"/>
      <sheetData sheetId="12294"/>
      <sheetData sheetId="12295"/>
      <sheetData sheetId="12296"/>
      <sheetData sheetId="12297"/>
      <sheetData sheetId="12298"/>
      <sheetData sheetId="12299"/>
      <sheetData sheetId="12300"/>
      <sheetData sheetId="12301"/>
      <sheetData sheetId="12302"/>
      <sheetData sheetId="12303"/>
      <sheetData sheetId="12304"/>
      <sheetData sheetId="12305"/>
      <sheetData sheetId="12306"/>
      <sheetData sheetId="12307"/>
      <sheetData sheetId="12308"/>
      <sheetData sheetId="12309"/>
      <sheetData sheetId="12310"/>
      <sheetData sheetId="12311"/>
      <sheetData sheetId="12312"/>
      <sheetData sheetId="12313"/>
      <sheetData sheetId="12314"/>
      <sheetData sheetId="12315"/>
      <sheetData sheetId="12316"/>
      <sheetData sheetId="12317"/>
      <sheetData sheetId="12318"/>
      <sheetData sheetId="12319"/>
      <sheetData sheetId="12320"/>
      <sheetData sheetId="12321"/>
      <sheetData sheetId="12322"/>
      <sheetData sheetId="12323"/>
      <sheetData sheetId="12324"/>
      <sheetData sheetId="12325"/>
      <sheetData sheetId="12326"/>
      <sheetData sheetId="12327"/>
      <sheetData sheetId="12328"/>
      <sheetData sheetId="12329"/>
      <sheetData sheetId="12330"/>
      <sheetData sheetId="12331"/>
      <sheetData sheetId="12332"/>
      <sheetData sheetId="12333"/>
      <sheetData sheetId="12334"/>
      <sheetData sheetId="12335"/>
      <sheetData sheetId="12336"/>
      <sheetData sheetId="12337"/>
      <sheetData sheetId="12338"/>
      <sheetData sheetId="12339"/>
      <sheetData sheetId="12340"/>
      <sheetData sheetId="12341"/>
      <sheetData sheetId="12342"/>
      <sheetData sheetId="12343"/>
      <sheetData sheetId="12344"/>
      <sheetData sheetId="12345"/>
      <sheetData sheetId="12346"/>
      <sheetData sheetId="12347"/>
      <sheetData sheetId="12348"/>
      <sheetData sheetId="12349"/>
      <sheetData sheetId="12350"/>
      <sheetData sheetId="12351"/>
      <sheetData sheetId="12352"/>
      <sheetData sheetId="12353"/>
      <sheetData sheetId="12354"/>
      <sheetData sheetId="12355"/>
      <sheetData sheetId="12356"/>
      <sheetData sheetId="12357"/>
      <sheetData sheetId="12358"/>
      <sheetData sheetId="12359"/>
      <sheetData sheetId="12360"/>
      <sheetData sheetId="12361"/>
      <sheetData sheetId="12362"/>
      <sheetData sheetId="12363"/>
      <sheetData sheetId="12364"/>
      <sheetData sheetId="12365"/>
      <sheetData sheetId="12366"/>
      <sheetData sheetId="12367"/>
      <sheetData sheetId="12368"/>
      <sheetData sheetId="12369"/>
      <sheetData sheetId="12370"/>
      <sheetData sheetId="12371"/>
      <sheetData sheetId="12372"/>
      <sheetData sheetId="12373"/>
      <sheetData sheetId="12374"/>
      <sheetData sheetId="12375"/>
      <sheetData sheetId="12376"/>
      <sheetData sheetId="12377"/>
      <sheetData sheetId="12378"/>
      <sheetData sheetId="12379"/>
      <sheetData sheetId="12380"/>
      <sheetData sheetId="12381"/>
      <sheetData sheetId="12382"/>
      <sheetData sheetId="12383"/>
      <sheetData sheetId="12384"/>
      <sheetData sheetId="12385"/>
      <sheetData sheetId="12386"/>
      <sheetData sheetId="12387"/>
      <sheetData sheetId="12388"/>
      <sheetData sheetId="12389"/>
      <sheetData sheetId="12390"/>
      <sheetData sheetId="12391"/>
      <sheetData sheetId="12392"/>
      <sheetData sheetId="12393"/>
      <sheetData sheetId="12394"/>
      <sheetData sheetId="12395"/>
      <sheetData sheetId="12396"/>
      <sheetData sheetId="12397"/>
      <sheetData sheetId="12398"/>
      <sheetData sheetId="12399"/>
      <sheetData sheetId="12400"/>
      <sheetData sheetId="12401"/>
      <sheetData sheetId="12402"/>
      <sheetData sheetId="12403"/>
      <sheetData sheetId="12404"/>
      <sheetData sheetId="12405"/>
      <sheetData sheetId="12406"/>
      <sheetData sheetId="12407"/>
      <sheetData sheetId="12408"/>
      <sheetData sheetId="12409"/>
      <sheetData sheetId="12410"/>
      <sheetData sheetId="12411"/>
      <sheetData sheetId="12412"/>
      <sheetData sheetId="12413"/>
      <sheetData sheetId="12414"/>
      <sheetData sheetId="12415"/>
      <sheetData sheetId="12416"/>
      <sheetData sheetId="12417"/>
      <sheetData sheetId="12418"/>
      <sheetData sheetId="12419"/>
      <sheetData sheetId="12420"/>
      <sheetData sheetId="12421"/>
      <sheetData sheetId="12422"/>
      <sheetData sheetId="12423"/>
      <sheetData sheetId="12424"/>
      <sheetData sheetId="12425"/>
      <sheetData sheetId="12426"/>
      <sheetData sheetId="12427"/>
      <sheetData sheetId="12428"/>
      <sheetData sheetId="12429"/>
      <sheetData sheetId="12430"/>
      <sheetData sheetId="12431"/>
      <sheetData sheetId="12432"/>
      <sheetData sheetId="12433"/>
      <sheetData sheetId="12434"/>
      <sheetData sheetId="12435"/>
      <sheetData sheetId="12436"/>
      <sheetData sheetId="12437"/>
      <sheetData sheetId="12438"/>
      <sheetData sheetId="12439"/>
      <sheetData sheetId="12440"/>
      <sheetData sheetId="12441"/>
      <sheetData sheetId="12442"/>
      <sheetData sheetId="12443"/>
      <sheetData sheetId="12444"/>
      <sheetData sheetId="12445"/>
      <sheetData sheetId="12446"/>
      <sheetData sheetId="12447"/>
      <sheetData sheetId="12448"/>
      <sheetData sheetId="12449"/>
      <sheetData sheetId="12450"/>
      <sheetData sheetId="12451"/>
      <sheetData sheetId="12452"/>
      <sheetData sheetId="12453"/>
      <sheetData sheetId="12454"/>
      <sheetData sheetId="12455"/>
      <sheetData sheetId="12456"/>
      <sheetData sheetId="12457"/>
      <sheetData sheetId="12458"/>
      <sheetData sheetId="12459"/>
      <sheetData sheetId="12460"/>
      <sheetData sheetId="12461"/>
      <sheetData sheetId="12462"/>
      <sheetData sheetId="12463"/>
      <sheetData sheetId="12464"/>
      <sheetData sheetId="12465"/>
      <sheetData sheetId="12466"/>
      <sheetData sheetId="12467"/>
      <sheetData sheetId="12468"/>
      <sheetData sheetId="12469"/>
      <sheetData sheetId="12470"/>
      <sheetData sheetId="12471"/>
      <sheetData sheetId="12472"/>
      <sheetData sheetId="12473"/>
      <sheetData sheetId="12474"/>
      <sheetData sheetId="12475"/>
      <sheetData sheetId="12476"/>
      <sheetData sheetId="12477"/>
      <sheetData sheetId="12478"/>
      <sheetData sheetId="12479"/>
      <sheetData sheetId="12480"/>
      <sheetData sheetId="12481"/>
      <sheetData sheetId="12482"/>
      <sheetData sheetId="12483"/>
      <sheetData sheetId="12484"/>
      <sheetData sheetId="12485"/>
      <sheetData sheetId="12486"/>
      <sheetData sheetId="12487"/>
      <sheetData sheetId="12488"/>
      <sheetData sheetId="12489"/>
      <sheetData sheetId="12490"/>
      <sheetData sheetId="12491"/>
      <sheetData sheetId="12492"/>
      <sheetData sheetId="12493"/>
      <sheetData sheetId="12494"/>
      <sheetData sheetId="12495"/>
      <sheetData sheetId="12496"/>
      <sheetData sheetId="12497"/>
      <sheetData sheetId="12498"/>
      <sheetData sheetId="12499"/>
      <sheetData sheetId="12500"/>
      <sheetData sheetId="12501"/>
      <sheetData sheetId="12502"/>
      <sheetData sheetId="12503"/>
      <sheetData sheetId="12504"/>
      <sheetData sheetId="12505"/>
      <sheetData sheetId="12506"/>
      <sheetData sheetId="12507"/>
      <sheetData sheetId="12508"/>
      <sheetData sheetId="12509"/>
      <sheetData sheetId="12510"/>
      <sheetData sheetId="12511"/>
      <sheetData sheetId="12512"/>
      <sheetData sheetId="12513"/>
      <sheetData sheetId="12514"/>
      <sheetData sheetId="12515"/>
      <sheetData sheetId="12516"/>
      <sheetData sheetId="12517"/>
      <sheetData sheetId="12518"/>
      <sheetData sheetId="12519"/>
      <sheetData sheetId="12520"/>
      <sheetData sheetId="12521"/>
      <sheetData sheetId="12522"/>
      <sheetData sheetId="12523"/>
      <sheetData sheetId="12524"/>
      <sheetData sheetId="12525"/>
      <sheetData sheetId="12526"/>
      <sheetData sheetId="12527"/>
      <sheetData sheetId="12528"/>
      <sheetData sheetId="12529"/>
      <sheetData sheetId="12530"/>
      <sheetData sheetId="12531"/>
      <sheetData sheetId="12532"/>
      <sheetData sheetId="12533"/>
      <sheetData sheetId="12534"/>
      <sheetData sheetId="12535"/>
      <sheetData sheetId="12536"/>
      <sheetData sheetId="12537"/>
      <sheetData sheetId="12538"/>
      <sheetData sheetId="12539"/>
      <sheetData sheetId="12540"/>
      <sheetData sheetId="12541"/>
      <sheetData sheetId="12542"/>
      <sheetData sheetId="12543"/>
      <sheetData sheetId="12544"/>
      <sheetData sheetId="12545"/>
      <sheetData sheetId="12546"/>
      <sheetData sheetId="12547"/>
      <sheetData sheetId="12548"/>
      <sheetData sheetId="12549"/>
      <sheetData sheetId="12550"/>
      <sheetData sheetId="12551"/>
      <sheetData sheetId="12552"/>
      <sheetData sheetId="12553"/>
      <sheetData sheetId="12554"/>
      <sheetData sheetId="12555"/>
      <sheetData sheetId="12556"/>
      <sheetData sheetId="12557"/>
      <sheetData sheetId="12558"/>
      <sheetData sheetId="12559"/>
      <sheetData sheetId="12560"/>
      <sheetData sheetId="12561"/>
      <sheetData sheetId="12562"/>
      <sheetData sheetId="12563"/>
      <sheetData sheetId="12564"/>
      <sheetData sheetId="12565"/>
      <sheetData sheetId="12566"/>
      <sheetData sheetId="12567"/>
      <sheetData sheetId="12568"/>
      <sheetData sheetId="12569"/>
      <sheetData sheetId="12570"/>
      <sheetData sheetId="12571"/>
      <sheetData sheetId="12572"/>
      <sheetData sheetId="12573"/>
      <sheetData sheetId="12574"/>
      <sheetData sheetId="12575"/>
      <sheetData sheetId="12576"/>
      <sheetData sheetId="12577"/>
      <sheetData sheetId="12578"/>
      <sheetData sheetId="12579"/>
      <sheetData sheetId="12580"/>
      <sheetData sheetId="12581"/>
      <sheetData sheetId="12582"/>
      <sheetData sheetId="12583"/>
      <sheetData sheetId="12584"/>
      <sheetData sheetId="12585"/>
      <sheetData sheetId="12586"/>
      <sheetData sheetId="12587"/>
      <sheetData sheetId="12588"/>
      <sheetData sheetId="12589"/>
      <sheetData sheetId="12590"/>
      <sheetData sheetId="12591"/>
      <sheetData sheetId="12592"/>
      <sheetData sheetId="12593"/>
      <sheetData sheetId="12594"/>
      <sheetData sheetId="12595"/>
      <sheetData sheetId="12596"/>
      <sheetData sheetId="12597"/>
      <sheetData sheetId="12598"/>
      <sheetData sheetId="12599"/>
      <sheetData sheetId="12600"/>
      <sheetData sheetId="12601"/>
      <sheetData sheetId="12602"/>
      <sheetData sheetId="12603"/>
      <sheetData sheetId="12604"/>
      <sheetData sheetId="12605"/>
      <sheetData sheetId="12606"/>
      <sheetData sheetId="12607"/>
      <sheetData sheetId="12608"/>
      <sheetData sheetId="12609"/>
      <sheetData sheetId="12610"/>
      <sheetData sheetId="12611"/>
      <sheetData sheetId="12612"/>
      <sheetData sheetId="12613"/>
      <sheetData sheetId="12614"/>
      <sheetData sheetId="12615"/>
      <sheetData sheetId="12616"/>
      <sheetData sheetId="12617"/>
      <sheetData sheetId="12618"/>
      <sheetData sheetId="12619"/>
      <sheetData sheetId="12620"/>
      <sheetData sheetId="12621"/>
      <sheetData sheetId="12622"/>
      <sheetData sheetId="12623"/>
      <sheetData sheetId="12624"/>
      <sheetData sheetId="12625"/>
      <sheetData sheetId="12626"/>
      <sheetData sheetId="12627"/>
      <sheetData sheetId="12628"/>
      <sheetData sheetId="12629"/>
      <sheetData sheetId="12630"/>
      <sheetData sheetId="12631"/>
      <sheetData sheetId="12632"/>
      <sheetData sheetId="12633"/>
      <sheetData sheetId="12634"/>
      <sheetData sheetId="12635"/>
      <sheetData sheetId="12636"/>
      <sheetData sheetId="12637"/>
      <sheetData sheetId="12638"/>
      <sheetData sheetId="12639"/>
      <sheetData sheetId="12640"/>
      <sheetData sheetId="12641"/>
      <sheetData sheetId="12642"/>
      <sheetData sheetId="12643"/>
      <sheetData sheetId="12644"/>
      <sheetData sheetId="12645"/>
      <sheetData sheetId="12646"/>
      <sheetData sheetId="12647"/>
      <sheetData sheetId="12648"/>
      <sheetData sheetId="12649"/>
      <sheetData sheetId="12650"/>
      <sheetData sheetId="12651"/>
      <sheetData sheetId="12652"/>
      <sheetData sheetId="12653"/>
      <sheetData sheetId="12654"/>
      <sheetData sheetId="12655"/>
      <sheetData sheetId="12656"/>
      <sheetData sheetId="12657"/>
      <sheetData sheetId="12658"/>
      <sheetData sheetId="12659"/>
      <sheetData sheetId="12660"/>
      <sheetData sheetId="12661"/>
      <sheetData sheetId="12662"/>
      <sheetData sheetId="12663"/>
      <sheetData sheetId="12664"/>
      <sheetData sheetId="12665"/>
      <sheetData sheetId="12666"/>
      <sheetData sheetId="12667"/>
      <sheetData sheetId="12668"/>
      <sheetData sheetId="12669"/>
      <sheetData sheetId="12670"/>
      <sheetData sheetId="12671"/>
      <sheetData sheetId="12672"/>
      <sheetData sheetId="12673"/>
      <sheetData sheetId="12674"/>
      <sheetData sheetId="12675"/>
      <sheetData sheetId="12676"/>
      <sheetData sheetId="12677"/>
      <sheetData sheetId="12678"/>
      <sheetData sheetId="12679"/>
      <sheetData sheetId="12680"/>
      <sheetData sheetId="12681"/>
      <sheetData sheetId="12682"/>
      <sheetData sheetId="12683"/>
      <sheetData sheetId="12684"/>
      <sheetData sheetId="12685"/>
      <sheetData sheetId="12686"/>
      <sheetData sheetId="12687"/>
      <sheetData sheetId="12688"/>
      <sheetData sheetId="12689"/>
      <sheetData sheetId="12690"/>
      <sheetData sheetId="12691"/>
      <sheetData sheetId="12692"/>
      <sheetData sheetId="12693"/>
      <sheetData sheetId="12694"/>
      <sheetData sheetId="12695"/>
      <sheetData sheetId="12696"/>
      <sheetData sheetId="12697"/>
      <sheetData sheetId="12698"/>
      <sheetData sheetId="12699"/>
      <sheetData sheetId="12700"/>
      <sheetData sheetId="12701"/>
      <sheetData sheetId="12702"/>
      <sheetData sheetId="12703"/>
      <sheetData sheetId="12704"/>
      <sheetData sheetId="12705"/>
      <sheetData sheetId="12706"/>
      <sheetData sheetId="12707"/>
      <sheetData sheetId="12708"/>
      <sheetData sheetId="12709"/>
      <sheetData sheetId="12710"/>
      <sheetData sheetId="12711"/>
      <sheetData sheetId="12712"/>
      <sheetData sheetId="12713"/>
      <sheetData sheetId="12714"/>
      <sheetData sheetId="12715"/>
      <sheetData sheetId="12716"/>
      <sheetData sheetId="12717"/>
      <sheetData sheetId="12718"/>
      <sheetData sheetId="12719"/>
      <sheetData sheetId="12720"/>
      <sheetData sheetId="12721"/>
      <sheetData sheetId="12722"/>
      <sheetData sheetId="12723"/>
      <sheetData sheetId="12724"/>
      <sheetData sheetId="12725"/>
      <sheetData sheetId="12726"/>
      <sheetData sheetId="12727"/>
      <sheetData sheetId="12728"/>
      <sheetData sheetId="12729"/>
      <sheetData sheetId="12730"/>
      <sheetData sheetId="12731"/>
      <sheetData sheetId="12732"/>
      <sheetData sheetId="12733"/>
      <sheetData sheetId="12734"/>
      <sheetData sheetId="12735"/>
      <sheetData sheetId="12736"/>
      <sheetData sheetId="12737"/>
      <sheetData sheetId="12738"/>
      <sheetData sheetId="12739"/>
      <sheetData sheetId="12740"/>
      <sheetData sheetId="12741"/>
      <sheetData sheetId="12742"/>
      <sheetData sheetId="12743"/>
      <sheetData sheetId="12744"/>
      <sheetData sheetId="12745"/>
      <sheetData sheetId="12746"/>
      <sheetData sheetId="12747"/>
      <sheetData sheetId="12748"/>
      <sheetData sheetId="12749"/>
      <sheetData sheetId="12750"/>
      <sheetData sheetId="12751"/>
      <sheetData sheetId="12752"/>
      <sheetData sheetId="12753"/>
      <sheetData sheetId="12754"/>
      <sheetData sheetId="12755"/>
      <sheetData sheetId="12756"/>
      <sheetData sheetId="12757"/>
      <sheetData sheetId="12758"/>
      <sheetData sheetId="12759"/>
      <sheetData sheetId="12760"/>
      <sheetData sheetId="12761"/>
      <sheetData sheetId="12762"/>
      <sheetData sheetId="12763"/>
      <sheetData sheetId="12764"/>
      <sheetData sheetId="12765"/>
      <sheetData sheetId="12766"/>
      <sheetData sheetId="12767"/>
      <sheetData sheetId="12768"/>
      <sheetData sheetId="12769"/>
      <sheetData sheetId="12770"/>
      <sheetData sheetId="12771"/>
      <sheetData sheetId="12772"/>
      <sheetData sheetId="12773"/>
      <sheetData sheetId="12774"/>
      <sheetData sheetId="12775"/>
      <sheetData sheetId="12776"/>
      <sheetData sheetId="12777"/>
      <sheetData sheetId="12778"/>
      <sheetData sheetId="12779"/>
      <sheetData sheetId="12780"/>
      <sheetData sheetId="12781"/>
      <sheetData sheetId="12782"/>
      <sheetData sheetId="12783"/>
      <sheetData sheetId="12784"/>
      <sheetData sheetId="12785"/>
      <sheetData sheetId="12786"/>
      <sheetData sheetId="12787"/>
      <sheetData sheetId="12788"/>
      <sheetData sheetId="12789"/>
      <sheetData sheetId="12790"/>
      <sheetData sheetId="12791"/>
      <sheetData sheetId="12792"/>
      <sheetData sheetId="12793"/>
      <sheetData sheetId="12794"/>
      <sheetData sheetId="12795"/>
      <sheetData sheetId="12796"/>
      <sheetData sheetId="12797"/>
      <sheetData sheetId="12798"/>
      <sheetData sheetId="12799"/>
      <sheetData sheetId="12800"/>
      <sheetData sheetId="12801"/>
      <sheetData sheetId="12802"/>
      <sheetData sheetId="12803"/>
      <sheetData sheetId="12804"/>
      <sheetData sheetId="12805"/>
      <sheetData sheetId="12806"/>
      <sheetData sheetId="12807"/>
      <sheetData sheetId="12808"/>
      <sheetData sheetId="12809"/>
      <sheetData sheetId="12810"/>
      <sheetData sheetId="12811"/>
      <sheetData sheetId="12812"/>
      <sheetData sheetId="12813"/>
      <sheetData sheetId="12814"/>
      <sheetData sheetId="12815"/>
      <sheetData sheetId="12816"/>
      <sheetData sheetId="12817"/>
      <sheetData sheetId="12818"/>
      <sheetData sheetId="12819"/>
      <sheetData sheetId="12820"/>
      <sheetData sheetId="12821"/>
      <sheetData sheetId="12822"/>
      <sheetData sheetId="12823"/>
      <sheetData sheetId="12824"/>
      <sheetData sheetId="12825"/>
      <sheetData sheetId="12826"/>
      <sheetData sheetId="12827"/>
      <sheetData sheetId="12828"/>
      <sheetData sheetId="12829"/>
      <sheetData sheetId="12830"/>
      <sheetData sheetId="12831"/>
      <sheetData sheetId="12832"/>
      <sheetData sheetId="12833"/>
      <sheetData sheetId="12834"/>
      <sheetData sheetId="12835"/>
      <sheetData sheetId="12836"/>
      <sheetData sheetId="12837"/>
      <sheetData sheetId="12838"/>
      <sheetData sheetId="12839"/>
      <sheetData sheetId="12840"/>
      <sheetData sheetId="12841"/>
      <sheetData sheetId="12842"/>
      <sheetData sheetId="12843"/>
      <sheetData sheetId="12844"/>
      <sheetData sheetId="12845"/>
      <sheetData sheetId="12846"/>
      <sheetData sheetId="12847"/>
      <sheetData sheetId="12848"/>
      <sheetData sheetId="12849"/>
      <sheetData sheetId="12850"/>
      <sheetData sheetId="12851"/>
      <sheetData sheetId="12852"/>
      <sheetData sheetId="12853"/>
      <sheetData sheetId="12854"/>
      <sheetData sheetId="12855"/>
      <sheetData sheetId="12856"/>
      <sheetData sheetId="12857"/>
      <sheetData sheetId="12858"/>
      <sheetData sheetId="12859"/>
      <sheetData sheetId="12860"/>
      <sheetData sheetId="12861"/>
      <sheetData sheetId="12862"/>
      <sheetData sheetId="12863"/>
      <sheetData sheetId="12864"/>
      <sheetData sheetId="12865"/>
      <sheetData sheetId="12866"/>
      <sheetData sheetId="12867"/>
      <sheetData sheetId="12868"/>
      <sheetData sheetId="12869"/>
      <sheetData sheetId="12870"/>
      <sheetData sheetId="12871"/>
      <sheetData sheetId="12872"/>
      <sheetData sheetId="12873"/>
      <sheetData sheetId="12874"/>
      <sheetData sheetId="12875"/>
      <sheetData sheetId="12876"/>
      <sheetData sheetId="12877"/>
      <sheetData sheetId="12878"/>
      <sheetData sheetId="12879"/>
      <sheetData sheetId="12880"/>
      <sheetData sheetId="12881"/>
      <sheetData sheetId="12882"/>
      <sheetData sheetId="12883"/>
      <sheetData sheetId="12884"/>
      <sheetData sheetId="12885"/>
      <sheetData sheetId="12886"/>
      <sheetData sheetId="12887"/>
      <sheetData sheetId="12888"/>
      <sheetData sheetId="12889"/>
      <sheetData sheetId="12890"/>
      <sheetData sheetId="12891"/>
      <sheetData sheetId="12892"/>
      <sheetData sheetId="12893"/>
      <sheetData sheetId="12894"/>
      <sheetData sheetId="12895"/>
      <sheetData sheetId="12896"/>
      <sheetData sheetId="12897"/>
      <sheetData sheetId="12898"/>
      <sheetData sheetId="12899"/>
      <sheetData sheetId="12900"/>
      <sheetData sheetId="12901"/>
      <sheetData sheetId="12902"/>
      <sheetData sheetId="12903"/>
      <sheetData sheetId="12904"/>
      <sheetData sheetId="12905"/>
      <sheetData sheetId="12906"/>
      <sheetData sheetId="12907"/>
      <sheetData sheetId="12908"/>
      <sheetData sheetId="12909"/>
      <sheetData sheetId="12910"/>
      <sheetData sheetId="12911"/>
      <sheetData sheetId="12912"/>
      <sheetData sheetId="12913"/>
      <sheetData sheetId="12914"/>
      <sheetData sheetId="12915"/>
      <sheetData sheetId="12916"/>
      <sheetData sheetId="12917"/>
      <sheetData sheetId="12918"/>
      <sheetData sheetId="12919"/>
      <sheetData sheetId="12920"/>
      <sheetData sheetId="12921"/>
      <sheetData sheetId="12922"/>
      <sheetData sheetId="12923"/>
      <sheetData sheetId="12924"/>
      <sheetData sheetId="12925"/>
      <sheetData sheetId="12926"/>
      <sheetData sheetId="12927"/>
      <sheetData sheetId="12928"/>
      <sheetData sheetId="12929"/>
      <sheetData sheetId="12930"/>
      <sheetData sheetId="12931"/>
      <sheetData sheetId="12932"/>
      <sheetData sheetId="12933"/>
      <sheetData sheetId="12934"/>
      <sheetData sheetId="12935"/>
      <sheetData sheetId="12936"/>
      <sheetData sheetId="12937"/>
      <sheetData sheetId="12938"/>
      <sheetData sheetId="12939"/>
      <sheetData sheetId="12940"/>
      <sheetData sheetId="12941"/>
      <sheetData sheetId="12942"/>
      <sheetData sheetId="12943"/>
      <sheetData sheetId="12944"/>
      <sheetData sheetId="12945"/>
      <sheetData sheetId="12946"/>
      <sheetData sheetId="12947"/>
      <sheetData sheetId="12948"/>
      <sheetData sheetId="12949"/>
      <sheetData sheetId="12950"/>
      <sheetData sheetId="12951"/>
      <sheetData sheetId="12952"/>
      <sheetData sheetId="12953"/>
      <sheetData sheetId="12954"/>
      <sheetData sheetId="12955"/>
      <sheetData sheetId="12956"/>
      <sheetData sheetId="12957"/>
      <sheetData sheetId="12958"/>
      <sheetData sheetId="12959"/>
      <sheetData sheetId="12960"/>
      <sheetData sheetId="12961"/>
      <sheetData sheetId="12962"/>
      <sheetData sheetId="12963"/>
      <sheetData sheetId="12964"/>
      <sheetData sheetId="12965"/>
      <sheetData sheetId="12966"/>
      <sheetData sheetId="12967"/>
      <sheetData sheetId="12968"/>
      <sheetData sheetId="12969"/>
      <sheetData sheetId="12970"/>
      <sheetData sheetId="12971"/>
      <sheetData sheetId="12972"/>
      <sheetData sheetId="12973"/>
      <sheetData sheetId="12974"/>
      <sheetData sheetId="12975"/>
      <sheetData sheetId="12976"/>
      <sheetData sheetId="12977"/>
      <sheetData sheetId="12978"/>
      <sheetData sheetId="12979"/>
      <sheetData sheetId="12980"/>
      <sheetData sheetId="12981"/>
      <sheetData sheetId="12982"/>
      <sheetData sheetId="12983"/>
      <sheetData sheetId="12984"/>
      <sheetData sheetId="12985"/>
      <sheetData sheetId="12986"/>
      <sheetData sheetId="12987"/>
      <sheetData sheetId="12988"/>
      <sheetData sheetId="12989"/>
      <sheetData sheetId="12990"/>
      <sheetData sheetId="12991"/>
      <sheetData sheetId="12992"/>
      <sheetData sheetId="12993"/>
      <sheetData sheetId="12994"/>
      <sheetData sheetId="12995"/>
      <sheetData sheetId="12996"/>
      <sheetData sheetId="12997"/>
      <sheetData sheetId="12998"/>
      <sheetData sheetId="12999"/>
      <sheetData sheetId="13000"/>
      <sheetData sheetId="13001"/>
      <sheetData sheetId="13002"/>
      <sheetData sheetId="13003"/>
      <sheetData sheetId="13004"/>
      <sheetData sheetId="13005"/>
      <sheetData sheetId="13006"/>
      <sheetData sheetId="13007"/>
      <sheetData sheetId="13008"/>
      <sheetData sheetId="13009"/>
      <sheetData sheetId="13010"/>
      <sheetData sheetId="13011"/>
      <sheetData sheetId="13012"/>
      <sheetData sheetId="13013"/>
      <sheetData sheetId="13014"/>
      <sheetData sheetId="13015"/>
      <sheetData sheetId="13016"/>
      <sheetData sheetId="13017"/>
      <sheetData sheetId="13018"/>
      <sheetData sheetId="13019"/>
      <sheetData sheetId="13020"/>
      <sheetData sheetId="13021"/>
      <sheetData sheetId="13022"/>
      <sheetData sheetId="13023"/>
      <sheetData sheetId="13024"/>
      <sheetData sheetId="13025"/>
      <sheetData sheetId="13026"/>
      <sheetData sheetId="13027"/>
      <sheetData sheetId="13028"/>
      <sheetData sheetId="13029"/>
      <sheetData sheetId="13030"/>
      <sheetData sheetId="13031"/>
      <sheetData sheetId="13032"/>
      <sheetData sheetId="13033"/>
      <sheetData sheetId="13034"/>
      <sheetData sheetId="13035"/>
      <sheetData sheetId="13036"/>
      <sheetData sheetId="13037"/>
      <sheetData sheetId="13038"/>
      <sheetData sheetId="13039"/>
      <sheetData sheetId="13040"/>
      <sheetData sheetId="13041"/>
      <sheetData sheetId="13042"/>
      <sheetData sheetId="13043"/>
      <sheetData sheetId="13044"/>
      <sheetData sheetId="13045"/>
      <sheetData sheetId="13046"/>
      <sheetData sheetId="13047"/>
      <sheetData sheetId="13048"/>
      <sheetData sheetId="13049"/>
      <sheetData sheetId="13050"/>
      <sheetData sheetId="13051"/>
      <sheetData sheetId="13052"/>
      <sheetData sheetId="13053"/>
      <sheetData sheetId="13054"/>
      <sheetData sheetId="13055"/>
      <sheetData sheetId="13056"/>
      <sheetData sheetId="13057"/>
      <sheetData sheetId="13058"/>
      <sheetData sheetId="13059"/>
      <sheetData sheetId="13060"/>
      <sheetData sheetId="13061"/>
      <sheetData sheetId="13062"/>
      <sheetData sheetId="13063"/>
      <sheetData sheetId="13064"/>
      <sheetData sheetId="13065"/>
      <sheetData sheetId="13066"/>
      <sheetData sheetId="13067"/>
      <sheetData sheetId="13068"/>
      <sheetData sheetId="13069"/>
      <sheetData sheetId="13070"/>
      <sheetData sheetId="13071"/>
      <sheetData sheetId="13072"/>
      <sheetData sheetId="13073"/>
      <sheetData sheetId="13074"/>
      <sheetData sheetId="13075"/>
      <sheetData sheetId="13076"/>
      <sheetData sheetId="13077"/>
      <sheetData sheetId="13078"/>
      <sheetData sheetId="13079"/>
      <sheetData sheetId="13080"/>
      <sheetData sheetId="13081"/>
      <sheetData sheetId="13082"/>
      <sheetData sheetId="13083"/>
      <sheetData sheetId="13084"/>
      <sheetData sheetId="13085"/>
      <sheetData sheetId="13086"/>
      <sheetData sheetId="13087"/>
      <sheetData sheetId="13088"/>
      <sheetData sheetId="13089"/>
      <sheetData sheetId="13090"/>
      <sheetData sheetId="13091"/>
      <sheetData sheetId="13092"/>
      <sheetData sheetId="13093"/>
      <sheetData sheetId="13094"/>
      <sheetData sheetId="13095"/>
      <sheetData sheetId="13096"/>
      <sheetData sheetId="13097"/>
      <sheetData sheetId="13098"/>
      <sheetData sheetId="13099"/>
      <sheetData sheetId="13100"/>
      <sheetData sheetId="13101"/>
      <sheetData sheetId="13102"/>
      <sheetData sheetId="13103"/>
      <sheetData sheetId="13104"/>
      <sheetData sheetId="13105"/>
      <sheetData sheetId="13106"/>
      <sheetData sheetId="13107"/>
      <sheetData sheetId="13108"/>
      <sheetData sheetId="13109"/>
      <sheetData sheetId="13110"/>
      <sheetData sheetId="13111"/>
      <sheetData sheetId="13112"/>
      <sheetData sheetId="13113"/>
      <sheetData sheetId="13114"/>
      <sheetData sheetId="13115"/>
      <sheetData sheetId="13116"/>
      <sheetData sheetId="13117"/>
      <sheetData sheetId="13118"/>
      <sheetData sheetId="13119"/>
      <sheetData sheetId="13120"/>
      <sheetData sheetId="13121"/>
      <sheetData sheetId="13122"/>
      <sheetData sheetId="13123"/>
      <sheetData sheetId="13124"/>
      <sheetData sheetId="13125"/>
      <sheetData sheetId="13126"/>
      <sheetData sheetId="13127"/>
      <sheetData sheetId="13128"/>
      <sheetData sheetId="13129"/>
      <sheetData sheetId="13130"/>
      <sheetData sheetId="13131"/>
      <sheetData sheetId="13132"/>
      <sheetData sheetId="13133"/>
      <sheetData sheetId="13134"/>
      <sheetData sheetId="13135"/>
      <sheetData sheetId="13136"/>
      <sheetData sheetId="13137"/>
      <sheetData sheetId="13138"/>
      <sheetData sheetId="13139"/>
      <sheetData sheetId="13140"/>
      <sheetData sheetId="13141"/>
      <sheetData sheetId="13142"/>
      <sheetData sheetId="13143"/>
      <sheetData sheetId="13144"/>
      <sheetData sheetId="13145"/>
      <sheetData sheetId="13146"/>
      <sheetData sheetId="13147"/>
      <sheetData sheetId="13148"/>
      <sheetData sheetId="13149"/>
      <sheetData sheetId="13150"/>
      <sheetData sheetId="13151"/>
      <sheetData sheetId="13152"/>
      <sheetData sheetId="13153"/>
      <sheetData sheetId="13154"/>
      <sheetData sheetId="13155"/>
      <sheetData sheetId="13156"/>
      <sheetData sheetId="13157"/>
      <sheetData sheetId="13158"/>
      <sheetData sheetId="13159"/>
      <sheetData sheetId="13160"/>
      <sheetData sheetId="13161"/>
      <sheetData sheetId="13162"/>
      <sheetData sheetId="13163"/>
      <sheetData sheetId="13164"/>
      <sheetData sheetId="13165"/>
      <sheetData sheetId="13166"/>
      <sheetData sheetId="13167"/>
      <sheetData sheetId="13168"/>
      <sheetData sheetId="13169"/>
      <sheetData sheetId="13170"/>
      <sheetData sheetId="13171"/>
      <sheetData sheetId="13172"/>
      <sheetData sheetId="13173"/>
      <sheetData sheetId="13174"/>
      <sheetData sheetId="13175"/>
      <sheetData sheetId="13176"/>
      <sheetData sheetId="13177"/>
      <sheetData sheetId="13178"/>
      <sheetData sheetId="13179"/>
      <sheetData sheetId="13180"/>
      <sheetData sheetId="13181"/>
      <sheetData sheetId="13182"/>
      <sheetData sheetId="13183"/>
      <sheetData sheetId="13184"/>
      <sheetData sheetId="13185"/>
      <sheetData sheetId="13186"/>
      <sheetData sheetId="13187"/>
      <sheetData sheetId="13188"/>
      <sheetData sheetId="13189"/>
      <sheetData sheetId="13190"/>
      <sheetData sheetId="13191"/>
      <sheetData sheetId="13192"/>
      <sheetData sheetId="13193"/>
      <sheetData sheetId="13194"/>
      <sheetData sheetId="13195"/>
      <sheetData sheetId="13196"/>
      <sheetData sheetId="13197"/>
      <sheetData sheetId="13198"/>
      <sheetData sheetId="13199"/>
      <sheetData sheetId="13200"/>
      <sheetData sheetId="13201"/>
      <sheetData sheetId="13202"/>
      <sheetData sheetId="13203"/>
      <sheetData sheetId="13204"/>
      <sheetData sheetId="13205"/>
      <sheetData sheetId="13206"/>
      <sheetData sheetId="13207"/>
      <sheetData sheetId="13208"/>
      <sheetData sheetId="13209"/>
      <sheetData sheetId="13210"/>
      <sheetData sheetId="13211"/>
      <sheetData sheetId="13212"/>
      <sheetData sheetId="13213"/>
      <sheetData sheetId="13214"/>
      <sheetData sheetId="13215"/>
      <sheetData sheetId="13216"/>
      <sheetData sheetId="13217"/>
      <sheetData sheetId="13218"/>
      <sheetData sheetId="13219"/>
      <sheetData sheetId="13220"/>
      <sheetData sheetId="13221"/>
      <sheetData sheetId="13222"/>
      <sheetData sheetId="13223"/>
      <sheetData sheetId="13224"/>
      <sheetData sheetId="13225"/>
      <sheetData sheetId="13226"/>
      <sheetData sheetId="13227"/>
      <sheetData sheetId="13228"/>
      <sheetData sheetId="13229"/>
      <sheetData sheetId="13230"/>
      <sheetData sheetId="13231"/>
      <sheetData sheetId="13232"/>
      <sheetData sheetId="13233"/>
      <sheetData sheetId="13234"/>
      <sheetData sheetId="13235"/>
      <sheetData sheetId="13236"/>
      <sheetData sheetId="13237"/>
      <sheetData sheetId="13238"/>
      <sheetData sheetId="13239"/>
      <sheetData sheetId="13240"/>
      <sheetData sheetId="13241"/>
      <sheetData sheetId="13242"/>
      <sheetData sheetId="13243"/>
      <sheetData sheetId="13244"/>
      <sheetData sheetId="13245"/>
      <sheetData sheetId="13246"/>
      <sheetData sheetId="13247"/>
      <sheetData sheetId="13248"/>
      <sheetData sheetId="13249"/>
      <sheetData sheetId="13250"/>
      <sheetData sheetId="13251"/>
      <sheetData sheetId="13252"/>
      <sheetData sheetId="13253"/>
      <sheetData sheetId="13254"/>
      <sheetData sheetId="13255"/>
      <sheetData sheetId="13256"/>
      <sheetData sheetId="13257"/>
      <sheetData sheetId="13258"/>
      <sheetData sheetId="13259"/>
      <sheetData sheetId="13260"/>
      <sheetData sheetId="13261"/>
      <sheetData sheetId="13262"/>
      <sheetData sheetId="13263"/>
      <sheetData sheetId="13264"/>
      <sheetData sheetId="13265"/>
      <sheetData sheetId="13266"/>
      <sheetData sheetId="13267"/>
      <sheetData sheetId="13268"/>
      <sheetData sheetId="13269"/>
      <sheetData sheetId="13270"/>
      <sheetData sheetId="13271"/>
      <sheetData sheetId="13272"/>
      <sheetData sheetId="13273"/>
      <sheetData sheetId="13274"/>
      <sheetData sheetId="13275"/>
      <sheetData sheetId="13276"/>
      <sheetData sheetId="13277"/>
      <sheetData sheetId="13278"/>
      <sheetData sheetId="13279"/>
      <sheetData sheetId="13280"/>
      <sheetData sheetId="13281"/>
      <sheetData sheetId="13282"/>
      <sheetData sheetId="13283"/>
      <sheetData sheetId="13284"/>
      <sheetData sheetId="13285"/>
      <sheetData sheetId="13286"/>
      <sheetData sheetId="13287"/>
      <sheetData sheetId="13288"/>
      <sheetData sheetId="13289"/>
      <sheetData sheetId="13290"/>
      <sheetData sheetId="13291"/>
      <sheetData sheetId="13292"/>
      <sheetData sheetId="13293"/>
      <sheetData sheetId="13294"/>
      <sheetData sheetId="13295"/>
      <sheetData sheetId="13296"/>
      <sheetData sheetId="13297"/>
      <sheetData sheetId="13298"/>
      <sheetData sheetId="13299"/>
      <sheetData sheetId="13300"/>
      <sheetData sheetId="13301"/>
      <sheetData sheetId="13302"/>
      <sheetData sheetId="13303"/>
      <sheetData sheetId="13304"/>
      <sheetData sheetId="13305"/>
      <sheetData sheetId="13306"/>
      <sheetData sheetId="13307"/>
      <sheetData sheetId="13308"/>
      <sheetData sheetId="13309"/>
      <sheetData sheetId="13310"/>
      <sheetData sheetId="13311"/>
      <sheetData sheetId="13312"/>
      <sheetData sheetId="13313"/>
      <sheetData sheetId="13314"/>
      <sheetData sheetId="13315"/>
      <sheetData sheetId="13316"/>
      <sheetData sheetId="13317"/>
      <sheetData sheetId="13318"/>
      <sheetData sheetId="13319"/>
      <sheetData sheetId="13320"/>
      <sheetData sheetId="13321"/>
      <sheetData sheetId="13322"/>
      <sheetData sheetId="13323"/>
      <sheetData sheetId="13324"/>
      <sheetData sheetId="13325"/>
      <sheetData sheetId="13326"/>
      <sheetData sheetId="13327"/>
      <sheetData sheetId="13328"/>
      <sheetData sheetId="13329"/>
      <sheetData sheetId="13330"/>
      <sheetData sheetId="13331"/>
      <sheetData sheetId="13332"/>
      <sheetData sheetId="13333"/>
      <sheetData sheetId="13334"/>
      <sheetData sheetId="13335"/>
      <sheetData sheetId="13336"/>
      <sheetData sheetId="13337"/>
      <sheetData sheetId="13338"/>
      <sheetData sheetId="13339"/>
      <sheetData sheetId="13340"/>
      <sheetData sheetId="13341"/>
      <sheetData sheetId="13342"/>
      <sheetData sheetId="13343"/>
      <sheetData sheetId="13344"/>
      <sheetData sheetId="13345"/>
      <sheetData sheetId="13346"/>
      <sheetData sheetId="13347"/>
      <sheetData sheetId="13348"/>
      <sheetData sheetId="13349"/>
      <sheetData sheetId="13350"/>
      <sheetData sheetId="13351"/>
      <sheetData sheetId="13352"/>
      <sheetData sheetId="13353"/>
      <sheetData sheetId="13354"/>
      <sheetData sheetId="13355"/>
      <sheetData sheetId="13356"/>
      <sheetData sheetId="13357"/>
      <sheetData sheetId="13358"/>
      <sheetData sheetId="13359"/>
      <sheetData sheetId="13360"/>
      <sheetData sheetId="13361"/>
      <sheetData sheetId="13362"/>
      <sheetData sheetId="13363"/>
      <sheetData sheetId="13364"/>
      <sheetData sheetId="13365"/>
      <sheetData sheetId="13366"/>
      <sheetData sheetId="13367"/>
      <sheetData sheetId="13368"/>
      <sheetData sheetId="13369"/>
      <sheetData sheetId="13370"/>
      <sheetData sheetId="13371"/>
      <sheetData sheetId="13372"/>
      <sheetData sheetId="13373"/>
      <sheetData sheetId="13374"/>
      <sheetData sheetId="13375"/>
      <sheetData sheetId="13376"/>
      <sheetData sheetId="13377"/>
      <sheetData sheetId="13378"/>
      <sheetData sheetId="13379"/>
      <sheetData sheetId="13380"/>
      <sheetData sheetId="13381"/>
      <sheetData sheetId="13382"/>
      <sheetData sheetId="13383"/>
      <sheetData sheetId="13384"/>
      <sheetData sheetId="13385"/>
      <sheetData sheetId="13386"/>
      <sheetData sheetId="13387"/>
      <sheetData sheetId="13388"/>
      <sheetData sheetId="13389"/>
      <sheetData sheetId="13390"/>
      <sheetData sheetId="13391"/>
      <sheetData sheetId="13392"/>
      <sheetData sheetId="13393"/>
      <sheetData sheetId="13394"/>
      <sheetData sheetId="13395"/>
      <sheetData sheetId="13396"/>
      <sheetData sheetId="13397"/>
      <sheetData sheetId="13398"/>
      <sheetData sheetId="13399"/>
      <sheetData sheetId="13400"/>
      <sheetData sheetId="13401"/>
      <sheetData sheetId="13402"/>
      <sheetData sheetId="13403"/>
      <sheetData sheetId="13404"/>
      <sheetData sheetId="13405"/>
      <sheetData sheetId="13406"/>
      <sheetData sheetId="13407"/>
      <sheetData sheetId="13408"/>
      <sheetData sheetId="13409"/>
      <sheetData sheetId="13410"/>
      <sheetData sheetId="13411"/>
      <sheetData sheetId="13412"/>
      <sheetData sheetId="13413"/>
      <sheetData sheetId="13414"/>
      <sheetData sheetId="13415"/>
      <sheetData sheetId="13416"/>
      <sheetData sheetId="13417"/>
      <sheetData sheetId="13418"/>
      <sheetData sheetId="13419"/>
      <sheetData sheetId="13420"/>
      <sheetData sheetId="13421"/>
      <sheetData sheetId="13422"/>
      <sheetData sheetId="13423"/>
      <sheetData sheetId="13424"/>
      <sheetData sheetId="13425"/>
      <sheetData sheetId="13426"/>
      <sheetData sheetId="13427"/>
      <sheetData sheetId="13428"/>
      <sheetData sheetId="13429"/>
      <sheetData sheetId="13430"/>
      <sheetData sheetId="13431"/>
      <sheetData sheetId="13432"/>
      <sheetData sheetId="13433"/>
      <sheetData sheetId="13434"/>
      <sheetData sheetId="13435"/>
      <sheetData sheetId="13436"/>
      <sheetData sheetId="13437"/>
      <sheetData sheetId="13438"/>
      <sheetData sheetId="13439"/>
      <sheetData sheetId="13440"/>
      <sheetData sheetId="13441"/>
      <sheetData sheetId="13442"/>
      <sheetData sheetId="13443"/>
      <sheetData sheetId="13444"/>
      <sheetData sheetId="13445"/>
      <sheetData sheetId="13446"/>
      <sheetData sheetId="13447"/>
      <sheetData sheetId="13448"/>
      <sheetData sheetId="13449"/>
      <sheetData sheetId="13450"/>
      <sheetData sheetId="13451"/>
      <sheetData sheetId="13452"/>
      <sheetData sheetId="13453"/>
      <sheetData sheetId="13454"/>
      <sheetData sheetId="13455"/>
      <sheetData sheetId="13456"/>
      <sheetData sheetId="13457"/>
      <sheetData sheetId="13458"/>
      <sheetData sheetId="13459"/>
      <sheetData sheetId="13460"/>
      <sheetData sheetId="13461"/>
      <sheetData sheetId="13462"/>
      <sheetData sheetId="13463"/>
      <sheetData sheetId="13464"/>
      <sheetData sheetId="13465"/>
      <sheetData sheetId="13466"/>
      <sheetData sheetId="13467"/>
      <sheetData sheetId="13468"/>
      <sheetData sheetId="13469"/>
      <sheetData sheetId="13470"/>
      <sheetData sheetId="13471"/>
      <sheetData sheetId="13472"/>
      <sheetData sheetId="13473"/>
      <sheetData sheetId="13474"/>
      <sheetData sheetId="13475"/>
      <sheetData sheetId="13476"/>
      <sheetData sheetId="13477"/>
      <sheetData sheetId="13478"/>
      <sheetData sheetId="13479"/>
      <sheetData sheetId="13480"/>
      <sheetData sheetId="13481"/>
      <sheetData sheetId="13482"/>
      <sheetData sheetId="13483"/>
      <sheetData sheetId="13484"/>
      <sheetData sheetId="13485"/>
      <sheetData sheetId="13486"/>
      <sheetData sheetId="13487"/>
      <sheetData sheetId="13488"/>
      <sheetData sheetId="13489"/>
      <sheetData sheetId="13490"/>
      <sheetData sheetId="13491"/>
      <sheetData sheetId="13492"/>
      <sheetData sheetId="13493"/>
      <sheetData sheetId="13494"/>
      <sheetData sheetId="13495"/>
      <sheetData sheetId="13496"/>
      <sheetData sheetId="13497"/>
      <sheetData sheetId="13498"/>
      <sheetData sheetId="13499"/>
      <sheetData sheetId="13500"/>
      <sheetData sheetId="13501"/>
      <sheetData sheetId="13502"/>
      <sheetData sheetId="13503"/>
      <sheetData sheetId="13504"/>
      <sheetData sheetId="13505"/>
      <sheetData sheetId="13506"/>
      <sheetData sheetId="13507"/>
      <sheetData sheetId="13508"/>
      <sheetData sheetId="13509"/>
      <sheetData sheetId="13510"/>
      <sheetData sheetId="13511"/>
      <sheetData sheetId="13512"/>
      <sheetData sheetId="13513"/>
      <sheetData sheetId="13514"/>
      <sheetData sheetId="13515"/>
      <sheetData sheetId="13516"/>
      <sheetData sheetId="13517"/>
      <sheetData sheetId="13518"/>
      <sheetData sheetId="13519"/>
      <sheetData sheetId="13520"/>
      <sheetData sheetId="13521"/>
      <sheetData sheetId="13522"/>
      <sheetData sheetId="13523"/>
      <sheetData sheetId="13524"/>
      <sheetData sheetId="13525"/>
      <sheetData sheetId="13526"/>
      <sheetData sheetId="13527"/>
      <sheetData sheetId="13528"/>
      <sheetData sheetId="13529"/>
      <sheetData sheetId="13530"/>
      <sheetData sheetId="13531"/>
      <sheetData sheetId="13532"/>
      <sheetData sheetId="13533"/>
      <sheetData sheetId="13534"/>
      <sheetData sheetId="13535"/>
      <sheetData sheetId="13536"/>
      <sheetData sheetId="13537"/>
      <sheetData sheetId="13538"/>
      <sheetData sheetId="13539"/>
      <sheetData sheetId="13540"/>
      <sheetData sheetId="13541"/>
      <sheetData sheetId="13542"/>
      <sheetData sheetId="13543"/>
      <sheetData sheetId="13544"/>
      <sheetData sheetId="13545"/>
      <sheetData sheetId="13546"/>
      <sheetData sheetId="13547"/>
      <sheetData sheetId="13548"/>
      <sheetData sheetId="13549"/>
      <sheetData sheetId="13550"/>
      <sheetData sheetId="13551"/>
      <sheetData sheetId="13552"/>
      <sheetData sheetId="13553"/>
      <sheetData sheetId="13554"/>
      <sheetData sheetId="13555"/>
      <sheetData sheetId="13556"/>
      <sheetData sheetId="13557"/>
      <sheetData sheetId="13558"/>
      <sheetData sheetId="13559"/>
      <sheetData sheetId="13560"/>
      <sheetData sheetId="13561"/>
      <sheetData sheetId="13562"/>
      <sheetData sheetId="13563"/>
      <sheetData sheetId="13564"/>
      <sheetData sheetId="13565"/>
      <sheetData sheetId="13566"/>
      <sheetData sheetId="13567"/>
      <sheetData sheetId="13568"/>
      <sheetData sheetId="13569"/>
      <sheetData sheetId="13570"/>
      <sheetData sheetId="13571"/>
      <sheetData sheetId="13572"/>
      <sheetData sheetId="13573"/>
      <sheetData sheetId="13574"/>
      <sheetData sheetId="13575"/>
      <sheetData sheetId="13576"/>
      <sheetData sheetId="13577"/>
      <sheetData sheetId="13578"/>
      <sheetData sheetId="13579"/>
      <sheetData sheetId="13580"/>
      <sheetData sheetId="13581"/>
      <sheetData sheetId="13582"/>
      <sheetData sheetId="13583"/>
      <sheetData sheetId="13584"/>
      <sheetData sheetId="13585"/>
      <sheetData sheetId="13586"/>
      <sheetData sheetId="13587"/>
      <sheetData sheetId="13588"/>
      <sheetData sheetId="13589"/>
      <sheetData sheetId="13590"/>
      <sheetData sheetId="13591"/>
      <sheetData sheetId="13592"/>
      <sheetData sheetId="13593"/>
      <sheetData sheetId="13594"/>
      <sheetData sheetId="13595"/>
      <sheetData sheetId="13596"/>
      <sheetData sheetId="13597"/>
      <sheetData sheetId="13598"/>
      <sheetData sheetId="13599"/>
      <sheetData sheetId="13600"/>
      <sheetData sheetId="13601"/>
      <sheetData sheetId="13602"/>
      <sheetData sheetId="13603"/>
      <sheetData sheetId="13604"/>
      <sheetData sheetId="13605"/>
      <sheetData sheetId="13606"/>
      <sheetData sheetId="13607"/>
      <sheetData sheetId="13608"/>
      <sheetData sheetId="13609"/>
      <sheetData sheetId="13610"/>
      <sheetData sheetId="13611"/>
      <sheetData sheetId="13612"/>
      <sheetData sheetId="13613"/>
      <sheetData sheetId="13614"/>
      <sheetData sheetId="13615"/>
      <sheetData sheetId="13616"/>
      <sheetData sheetId="13617"/>
      <sheetData sheetId="13618"/>
      <sheetData sheetId="13619"/>
      <sheetData sheetId="13620"/>
      <sheetData sheetId="13621"/>
      <sheetData sheetId="13622"/>
      <sheetData sheetId="13623"/>
      <sheetData sheetId="13624"/>
      <sheetData sheetId="13625"/>
      <sheetData sheetId="13626"/>
      <sheetData sheetId="13627"/>
      <sheetData sheetId="13628"/>
      <sheetData sheetId="13629"/>
      <sheetData sheetId="13630"/>
      <sheetData sheetId="13631"/>
      <sheetData sheetId="13632"/>
      <sheetData sheetId="13633"/>
      <sheetData sheetId="13634"/>
      <sheetData sheetId="13635"/>
      <sheetData sheetId="13636"/>
      <sheetData sheetId="13637"/>
      <sheetData sheetId="13638"/>
      <sheetData sheetId="13639"/>
      <sheetData sheetId="13640"/>
      <sheetData sheetId="13641"/>
      <sheetData sheetId="13642"/>
      <sheetData sheetId="13643"/>
      <sheetData sheetId="13644"/>
      <sheetData sheetId="13645"/>
      <sheetData sheetId="13646"/>
      <sheetData sheetId="13647"/>
      <sheetData sheetId="13648"/>
      <sheetData sheetId="13649"/>
      <sheetData sheetId="13650"/>
      <sheetData sheetId="13651"/>
      <sheetData sheetId="13652"/>
      <sheetData sheetId="13653"/>
      <sheetData sheetId="13654"/>
      <sheetData sheetId="13655"/>
      <sheetData sheetId="13656"/>
      <sheetData sheetId="13657"/>
      <sheetData sheetId="13658"/>
      <sheetData sheetId="13659"/>
      <sheetData sheetId="13660"/>
      <sheetData sheetId="13661"/>
      <sheetData sheetId="13662"/>
      <sheetData sheetId="13663"/>
      <sheetData sheetId="13664"/>
      <sheetData sheetId="13665"/>
      <sheetData sheetId="13666"/>
      <sheetData sheetId="13667"/>
      <sheetData sheetId="13668"/>
      <sheetData sheetId="13669"/>
      <sheetData sheetId="13670"/>
      <sheetData sheetId="13671"/>
      <sheetData sheetId="13672"/>
      <sheetData sheetId="13673"/>
      <sheetData sheetId="13674"/>
      <sheetData sheetId="13675"/>
      <sheetData sheetId="13676"/>
      <sheetData sheetId="13677"/>
      <sheetData sheetId="13678"/>
      <sheetData sheetId="13679"/>
      <sheetData sheetId="13680"/>
      <sheetData sheetId="13681"/>
      <sheetData sheetId="13682"/>
      <sheetData sheetId="13683"/>
      <sheetData sheetId="13684"/>
      <sheetData sheetId="13685"/>
      <sheetData sheetId="13686"/>
      <sheetData sheetId="13687"/>
      <sheetData sheetId="13688"/>
      <sheetData sheetId="13689"/>
      <sheetData sheetId="13690"/>
      <sheetData sheetId="13691"/>
      <sheetData sheetId="13692"/>
      <sheetData sheetId="13693"/>
      <sheetData sheetId="13694"/>
      <sheetData sheetId="13695"/>
      <sheetData sheetId="13696"/>
      <sheetData sheetId="13697"/>
      <sheetData sheetId="13698"/>
      <sheetData sheetId="13699"/>
      <sheetData sheetId="13700"/>
      <sheetData sheetId="13701"/>
      <sheetData sheetId="13702"/>
      <sheetData sheetId="13703"/>
      <sheetData sheetId="13704"/>
      <sheetData sheetId="13705"/>
      <sheetData sheetId="13706"/>
      <sheetData sheetId="13707"/>
      <sheetData sheetId="13708"/>
      <sheetData sheetId="13709"/>
      <sheetData sheetId="13710"/>
      <sheetData sheetId="13711"/>
      <sheetData sheetId="13712"/>
      <sheetData sheetId="13713"/>
      <sheetData sheetId="13714"/>
      <sheetData sheetId="13715"/>
      <sheetData sheetId="13716"/>
      <sheetData sheetId="13717"/>
      <sheetData sheetId="13718"/>
      <sheetData sheetId="13719"/>
      <sheetData sheetId="13720"/>
      <sheetData sheetId="13721"/>
      <sheetData sheetId="13722"/>
      <sheetData sheetId="13723"/>
      <sheetData sheetId="13724"/>
      <sheetData sheetId="13725"/>
      <sheetData sheetId="13726"/>
      <sheetData sheetId="13727"/>
      <sheetData sheetId="13728"/>
      <sheetData sheetId="13729"/>
      <sheetData sheetId="13730"/>
      <sheetData sheetId="13731"/>
      <sheetData sheetId="13732"/>
      <sheetData sheetId="13733"/>
      <sheetData sheetId="13734"/>
      <sheetData sheetId="13735"/>
      <sheetData sheetId="13736"/>
      <sheetData sheetId="13737"/>
      <sheetData sheetId="13738"/>
      <sheetData sheetId="13739"/>
      <sheetData sheetId="13740"/>
      <sheetData sheetId="13741"/>
      <sheetData sheetId="13742"/>
      <sheetData sheetId="13743"/>
      <sheetData sheetId="13744"/>
      <sheetData sheetId="13745"/>
      <sheetData sheetId="13746"/>
      <sheetData sheetId="13747"/>
      <sheetData sheetId="13748"/>
      <sheetData sheetId="13749"/>
      <sheetData sheetId="13750"/>
      <sheetData sheetId="13751"/>
      <sheetData sheetId="13752"/>
      <sheetData sheetId="13753"/>
      <sheetData sheetId="13754"/>
      <sheetData sheetId="13755"/>
      <sheetData sheetId="13756"/>
      <sheetData sheetId="13757"/>
      <sheetData sheetId="13758"/>
      <sheetData sheetId="13759"/>
      <sheetData sheetId="13760"/>
      <sheetData sheetId="13761"/>
      <sheetData sheetId="13762"/>
      <sheetData sheetId="13763"/>
      <sheetData sheetId="13764"/>
      <sheetData sheetId="13765"/>
      <sheetData sheetId="13766"/>
      <sheetData sheetId="13767"/>
      <sheetData sheetId="13768"/>
      <sheetData sheetId="13769"/>
      <sheetData sheetId="13770"/>
      <sheetData sheetId="13771"/>
      <sheetData sheetId="13772"/>
      <sheetData sheetId="13773"/>
      <sheetData sheetId="13774"/>
      <sheetData sheetId="13775"/>
      <sheetData sheetId="13776"/>
      <sheetData sheetId="13777"/>
      <sheetData sheetId="13778"/>
      <sheetData sheetId="13779"/>
      <sheetData sheetId="13780"/>
      <sheetData sheetId="13781"/>
      <sheetData sheetId="13782"/>
      <sheetData sheetId="13783"/>
      <sheetData sheetId="13784"/>
      <sheetData sheetId="13785"/>
      <sheetData sheetId="13786" refreshError="1"/>
      <sheetData sheetId="13787" refreshError="1"/>
      <sheetData sheetId="13788" refreshError="1"/>
      <sheetData sheetId="13789" refreshError="1"/>
      <sheetData sheetId="13790" refreshError="1"/>
      <sheetData sheetId="13791" refreshError="1"/>
      <sheetData sheetId="13792" refreshError="1"/>
      <sheetData sheetId="13793" refreshError="1"/>
      <sheetData sheetId="13794" refreshError="1"/>
      <sheetData sheetId="13795" refreshError="1"/>
      <sheetData sheetId="13796" refreshError="1"/>
      <sheetData sheetId="13797" refreshError="1"/>
      <sheetData sheetId="13798" refreshError="1"/>
      <sheetData sheetId="13799" refreshError="1"/>
      <sheetData sheetId="13800" refreshError="1"/>
      <sheetData sheetId="13801" refreshError="1"/>
      <sheetData sheetId="13802" refreshError="1"/>
      <sheetData sheetId="13803" refreshError="1"/>
      <sheetData sheetId="13804" refreshError="1"/>
      <sheetData sheetId="13805" refreshError="1"/>
      <sheetData sheetId="13806" refreshError="1"/>
      <sheetData sheetId="13807" refreshError="1"/>
      <sheetData sheetId="13808" refreshError="1"/>
      <sheetData sheetId="13809" refreshError="1"/>
      <sheetData sheetId="13810" refreshError="1"/>
      <sheetData sheetId="13811" refreshError="1"/>
      <sheetData sheetId="13812" refreshError="1"/>
      <sheetData sheetId="13813" refreshError="1"/>
      <sheetData sheetId="13814" refreshError="1"/>
      <sheetData sheetId="13815" refreshError="1"/>
      <sheetData sheetId="13816" refreshError="1"/>
      <sheetData sheetId="13817" refreshError="1"/>
      <sheetData sheetId="13818" refreshError="1"/>
      <sheetData sheetId="13819" refreshError="1"/>
      <sheetData sheetId="13820" refreshError="1"/>
      <sheetData sheetId="13821" refreshError="1"/>
      <sheetData sheetId="13822" refreshError="1"/>
      <sheetData sheetId="13823" refreshError="1"/>
      <sheetData sheetId="13824" refreshError="1"/>
      <sheetData sheetId="13825" refreshError="1"/>
      <sheetData sheetId="13826" refreshError="1"/>
      <sheetData sheetId="13827" refreshError="1"/>
      <sheetData sheetId="13828" refreshError="1"/>
      <sheetData sheetId="13829" refreshError="1"/>
      <sheetData sheetId="13830" refreshError="1"/>
      <sheetData sheetId="13831" refreshError="1"/>
      <sheetData sheetId="13832" refreshError="1"/>
      <sheetData sheetId="13833" refreshError="1"/>
      <sheetData sheetId="13834" refreshError="1"/>
      <sheetData sheetId="13835" refreshError="1"/>
      <sheetData sheetId="13836" refreshError="1"/>
      <sheetData sheetId="13837" refreshError="1"/>
      <sheetData sheetId="13838" refreshError="1"/>
      <sheetData sheetId="13839" refreshError="1"/>
      <sheetData sheetId="13840" refreshError="1"/>
      <sheetData sheetId="13841" refreshError="1"/>
      <sheetData sheetId="13842" refreshError="1"/>
      <sheetData sheetId="13843" refreshError="1"/>
      <sheetData sheetId="13844" refreshError="1"/>
      <sheetData sheetId="13845" refreshError="1"/>
      <sheetData sheetId="13846" refreshError="1"/>
      <sheetData sheetId="13847" refreshError="1"/>
      <sheetData sheetId="13848" refreshError="1"/>
      <sheetData sheetId="13849" refreshError="1"/>
      <sheetData sheetId="13850" refreshError="1"/>
      <sheetData sheetId="13851" refreshError="1"/>
      <sheetData sheetId="13852" refreshError="1"/>
      <sheetData sheetId="13853" refreshError="1"/>
      <sheetData sheetId="13854" refreshError="1"/>
      <sheetData sheetId="13855" refreshError="1"/>
      <sheetData sheetId="13856" refreshError="1"/>
      <sheetData sheetId="13857" refreshError="1"/>
      <sheetData sheetId="13858" refreshError="1"/>
      <sheetData sheetId="13859" refreshError="1"/>
      <sheetData sheetId="13860" refreshError="1"/>
      <sheetData sheetId="13861" refreshError="1"/>
      <sheetData sheetId="13862" refreshError="1"/>
      <sheetData sheetId="13863" refreshError="1"/>
      <sheetData sheetId="13864" refreshError="1"/>
      <sheetData sheetId="13865" refreshError="1"/>
      <sheetData sheetId="13866" refreshError="1"/>
      <sheetData sheetId="13867" refreshError="1"/>
      <sheetData sheetId="13868" refreshError="1"/>
      <sheetData sheetId="13869" refreshError="1"/>
      <sheetData sheetId="13870" refreshError="1"/>
      <sheetData sheetId="13871" refreshError="1"/>
      <sheetData sheetId="13872" refreshError="1"/>
      <sheetData sheetId="13873" refreshError="1"/>
      <sheetData sheetId="13874" refreshError="1"/>
      <sheetData sheetId="13875" refreshError="1"/>
      <sheetData sheetId="13876" refreshError="1"/>
      <sheetData sheetId="13877" refreshError="1"/>
      <sheetData sheetId="13878" refreshError="1"/>
      <sheetData sheetId="13879" refreshError="1"/>
      <sheetData sheetId="13880" refreshError="1"/>
      <sheetData sheetId="13881" refreshError="1"/>
      <sheetData sheetId="13882" refreshError="1"/>
      <sheetData sheetId="13883" refreshError="1"/>
      <sheetData sheetId="13884" refreshError="1"/>
      <sheetData sheetId="13885" refreshError="1"/>
      <sheetData sheetId="13886" refreshError="1"/>
      <sheetData sheetId="13887" refreshError="1"/>
      <sheetData sheetId="13888" refreshError="1"/>
      <sheetData sheetId="13889" refreshError="1"/>
      <sheetData sheetId="13890" refreshError="1"/>
      <sheetData sheetId="13891" refreshError="1"/>
      <sheetData sheetId="13892" refreshError="1"/>
      <sheetData sheetId="13893" refreshError="1"/>
      <sheetData sheetId="13894" refreshError="1"/>
      <sheetData sheetId="13895" refreshError="1"/>
      <sheetData sheetId="13896" refreshError="1"/>
      <sheetData sheetId="13897" refreshError="1"/>
      <sheetData sheetId="13898" refreshError="1"/>
      <sheetData sheetId="13899" refreshError="1"/>
      <sheetData sheetId="13900" refreshError="1"/>
      <sheetData sheetId="13901" refreshError="1"/>
      <sheetData sheetId="13902" refreshError="1"/>
      <sheetData sheetId="13903" refreshError="1"/>
      <sheetData sheetId="13904" refreshError="1"/>
      <sheetData sheetId="13905" refreshError="1"/>
      <sheetData sheetId="13906" refreshError="1"/>
      <sheetData sheetId="13907" refreshError="1"/>
      <sheetData sheetId="13908" refreshError="1"/>
      <sheetData sheetId="13909" refreshError="1"/>
      <sheetData sheetId="13910" refreshError="1"/>
      <sheetData sheetId="13911" refreshError="1"/>
      <sheetData sheetId="13912" refreshError="1"/>
      <sheetData sheetId="13913" refreshError="1"/>
      <sheetData sheetId="13914" refreshError="1"/>
      <sheetData sheetId="13915" refreshError="1"/>
      <sheetData sheetId="13916" refreshError="1"/>
      <sheetData sheetId="13917" refreshError="1"/>
      <sheetData sheetId="13918" refreshError="1"/>
      <sheetData sheetId="13919" refreshError="1"/>
      <sheetData sheetId="13920" refreshError="1"/>
      <sheetData sheetId="13921" refreshError="1"/>
      <sheetData sheetId="13922" refreshError="1"/>
      <sheetData sheetId="13923" refreshError="1"/>
      <sheetData sheetId="13924" refreshError="1"/>
      <sheetData sheetId="13925" refreshError="1"/>
      <sheetData sheetId="13926" refreshError="1"/>
      <sheetData sheetId="13927" refreshError="1"/>
      <sheetData sheetId="13928" refreshError="1"/>
      <sheetData sheetId="13929" refreshError="1"/>
      <sheetData sheetId="13930" refreshError="1"/>
      <sheetData sheetId="13931" refreshError="1"/>
      <sheetData sheetId="13932" refreshError="1"/>
      <sheetData sheetId="13933" refreshError="1"/>
      <sheetData sheetId="13934" refreshError="1"/>
      <sheetData sheetId="13935" refreshError="1"/>
      <sheetData sheetId="13936" refreshError="1"/>
      <sheetData sheetId="13937" refreshError="1"/>
      <sheetData sheetId="13938" refreshError="1"/>
      <sheetData sheetId="13939" refreshError="1"/>
      <sheetData sheetId="13940" refreshError="1"/>
      <sheetData sheetId="13941" refreshError="1"/>
      <sheetData sheetId="13942" refreshError="1"/>
      <sheetData sheetId="13943" refreshError="1"/>
      <sheetData sheetId="13944" refreshError="1"/>
      <sheetData sheetId="13945" refreshError="1"/>
      <sheetData sheetId="13946" refreshError="1"/>
      <sheetData sheetId="13947" refreshError="1"/>
      <sheetData sheetId="13948" refreshError="1"/>
      <sheetData sheetId="13949" refreshError="1"/>
      <sheetData sheetId="13950" refreshError="1"/>
      <sheetData sheetId="13951" refreshError="1"/>
      <sheetData sheetId="13952" refreshError="1"/>
      <sheetData sheetId="13953" refreshError="1"/>
      <sheetData sheetId="13954" refreshError="1"/>
      <sheetData sheetId="13955" refreshError="1"/>
      <sheetData sheetId="13956" refreshError="1"/>
      <sheetData sheetId="13957" refreshError="1"/>
      <sheetData sheetId="13958" refreshError="1"/>
      <sheetData sheetId="13959" refreshError="1"/>
      <sheetData sheetId="13960" refreshError="1"/>
      <sheetData sheetId="13961" refreshError="1"/>
      <sheetData sheetId="13962" refreshError="1"/>
      <sheetData sheetId="13963" refreshError="1"/>
      <sheetData sheetId="13964" refreshError="1"/>
      <sheetData sheetId="13965" refreshError="1"/>
      <sheetData sheetId="13966" refreshError="1"/>
      <sheetData sheetId="13967" refreshError="1"/>
      <sheetData sheetId="13968" refreshError="1"/>
      <sheetData sheetId="13969" refreshError="1"/>
      <sheetData sheetId="13970" refreshError="1"/>
      <sheetData sheetId="13971" refreshError="1"/>
      <sheetData sheetId="13972" refreshError="1"/>
      <sheetData sheetId="13973" refreshError="1"/>
      <sheetData sheetId="13974" refreshError="1"/>
      <sheetData sheetId="13975" refreshError="1"/>
      <sheetData sheetId="13976" refreshError="1"/>
      <sheetData sheetId="13977" refreshError="1"/>
      <sheetData sheetId="13978" refreshError="1"/>
      <sheetData sheetId="13979" refreshError="1"/>
      <sheetData sheetId="13980" refreshError="1"/>
      <sheetData sheetId="13981" refreshError="1"/>
      <sheetData sheetId="13982" refreshError="1"/>
      <sheetData sheetId="13983" refreshError="1"/>
      <sheetData sheetId="13984" refreshError="1"/>
      <sheetData sheetId="13985" refreshError="1"/>
      <sheetData sheetId="13986" refreshError="1"/>
      <sheetData sheetId="13987" refreshError="1"/>
      <sheetData sheetId="13988" refreshError="1"/>
      <sheetData sheetId="13989" refreshError="1"/>
      <sheetData sheetId="13990" refreshError="1"/>
      <sheetData sheetId="13991" refreshError="1"/>
      <sheetData sheetId="13992" refreshError="1"/>
      <sheetData sheetId="13993" refreshError="1"/>
      <sheetData sheetId="13994" refreshError="1"/>
      <sheetData sheetId="13995" refreshError="1"/>
      <sheetData sheetId="13996" refreshError="1"/>
      <sheetData sheetId="13997" refreshError="1"/>
      <sheetData sheetId="13998" refreshError="1"/>
      <sheetData sheetId="13999" refreshError="1"/>
      <sheetData sheetId="14000" refreshError="1"/>
      <sheetData sheetId="14001" refreshError="1"/>
      <sheetData sheetId="14002" refreshError="1"/>
      <sheetData sheetId="14003" refreshError="1"/>
      <sheetData sheetId="14004" refreshError="1"/>
      <sheetData sheetId="14005" refreshError="1"/>
      <sheetData sheetId="14006" refreshError="1"/>
      <sheetData sheetId="14007" refreshError="1"/>
      <sheetData sheetId="14008" refreshError="1"/>
      <sheetData sheetId="14009" refreshError="1"/>
      <sheetData sheetId="14010" refreshError="1"/>
      <sheetData sheetId="14011" refreshError="1"/>
      <sheetData sheetId="14012" refreshError="1"/>
      <sheetData sheetId="14013" refreshError="1"/>
      <sheetData sheetId="14014" refreshError="1"/>
      <sheetData sheetId="14015" refreshError="1"/>
      <sheetData sheetId="14016" refreshError="1"/>
      <sheetData sheetId="14017" refreshError="1"/>
      <sheetData sheetId="14018" refreshError="1"/>
      <sheetData sheetId="14019" refreshError="1"/>
      <sheetData sheetId="14020" refreshError="1"/>
      <sheetData sheetId="14021" refreshError="1"/>
      <sheetData sheetId="14022" refreshError="1"/>
      <sheetData sheetId="14023" refreshError="1"/>
      <sheetData sheetId="14024" refreshError="1"/>
      <sheetData sheetId="14025" refreshError="1"/>
      <sheetData sheetId="14026" refreshError="1"/>
      <sheetData sheetId="14027" refreshError="1"/>
      <sheetData sheetId="14028" refreshError="1"/>
      <sheetData sheetId="14029" refreshError="1"/>
      <sheetData sheetId="14030" refreshError="1"/>
      <sheetData sheetId="14031" refreshError="1"/>
      <sheetData sheetId="14032" refreshError="1"/>
      <sheetData sheetId="14033" refreshError="1"/>
      <sheetData sheetId="14034" refreshError="1"/>
      <sheetData sheetId="14035" refreshError="1"/>
      <sheetData sheetId="14036" refreshError="1"/>
      <sheetData sheetId="14037" refreshError="1"/>
      <sheetData sheetId="14038" refreshError="1"/>
      <sheetData sheetId="14039" refreshError="1"/>
      <sheetData sheetId="14040" refreshError="1"/>
      <sheetData sheetId="14041" refreshError="1"/>
      <sheetData sheetId="14042" refreshError="1"/>
      <sheetData sheetId="14043" refreshError="1"/>
      <sheetData sheetId="14044" refreshError="1"/>
      <sheetData sheetId="14045" refreshError="1"/>
      <sheetData sheetId="14046" refreshError="1"/>
      <sheetData sheetId="14047" refreshError="1"/>
      <sheetData sheetId="14048" refreshError="1"/>
      <sheetData sheetId="14049" refreshError="1"/>
      <sheetData sheetId="14050" refreshError="1"/>
      <sheetData sheetId="14051" refreshError="1"/>
      <sheetData sheetId="14052" refreshError="1"/>
      <sheetData sheetId="14053" refreshError="1"/>
      <sheetData sheetId="14054" refreshError="1"/>
      <sheetData sheetId="14055" refreshError="1"/>
      <sheetData sheetId="14056" refreshError="1"/>
      <sheetData sheetId="14057" refreshError="1"/>
      <sheetData sheetId="14058" refreshError="1"/>
      <sheetData sheetId="14059" refreshError="1"/>
      <sheetData sheetId="14060" refreshError="1"/>
      <sheetData sheetId="14061" refreshError="1"/>
      <sheetData sheetId="14062" refreshError="1"/>
      <sheetData sheetId="14063" refreshError="1"/>
      <sheetData sheetId="14064" refreshError="1"/>
      <sheetData sheetId="14065" refreshError="1"/>
      <sheetData sheetId="14066" refreshError="1"/>
      <sheetData sheetId="14067" refreshError="1"/>
      <sheetData sheetId="14068" refreshError="1"/>
      <sheetData sheetId="14069" refreshError="1"/>
      <sheetData sheetId="14070" refreshError="1"/>
      <sheetData sheetId="14071" refreshError="1"/>
      <sheetData sheetId="14072" refreshError="1"/>
      <sheetData sheetId="14073" refreshError="1"/>
      <sheetData sheetId="14074" refreshError="1"/>
      <sheetData sheetId="14075" refreshError="1"/>
      <sheetData sheetId="14076" refreshError="1"/>
      <sheetData sheetId="14077" refreshError="1"/>
      <sheetData sheetId="14078" refreshError="1"/>
      <sheetData sheetId="14079" refreshError="1"/>
      <sheetData sheetId="14080" refreshError="1"/>
      <sheetData sheetId="14081" refreshError="1"/>
      <sheetData sheetId="14082" refreshError="1"/>
      <sheetData sheetId="14083" refreshError="1"/>
      <sheetData sheetId="14084" refreshError="1"/>
      <sheetData sheetId="14085" refreshError="1"/>
      <sheetData sheetId="14086" refreshError="1"/>
      <sheetData sheetId="14087" refreshError="1"/>
      <sheetData sheetId="14088" refreshError="1"/>
      <sheetData sheetId="14089" refreshError="1"/>
      <sheetData sheetId="14090" refreshError="1"/>
      <sheetData sheetId="14091" refreshError="1"/>
      <sheetData sheetId="14092" refreshError="1"/>
      <sheetData sheetId="14093" refreshError="1"/>
      <sheetData sheetId="14094" refreshError="1"/>
      <sheetData sheetId="14095" refreshError="1"/>
      <sheetData sheetId="14096" refreshError="1"/>
      <sheetData sheetId="14097" refreshError="1"/>
      <sheetData sheetId="14098" refreshError="1"/>
      <sheetData sheetId="14099" refreshError="1"/>
      <sheetData sheetId="14100" refreshError="1"/>
      <sheetData sheetId="14101" refreshError="1"/>
      <sheetData sheetId="14102" refreshError="1"/>
      <sheetData sheetId="14103" refreshError="1"/>
      <sheetData sheetId="14104" refreshError="1"/>
      <sheetData sheetId="14105" refreshError="1"/>
      <sheetData sheetId="14106" refreshError="1"/>
      <sheetData sheetId="14107" refreshError="1"/>
      <sheetData sheetId="14108" refreshError="1"/>
      <sheetData sheetId="14109" refreshError="1"/>
      <sheetData sheetId="14110" refreshError="1"/>
      <sheetData sheetId="14111" refreshError="1"/>
      <sheetData sheetId="14112" refreshError="1"/>
      <sheetData sheetId="14113" refreshError="1"/>
      <sheetData sheetId="14114" refreshError="1"/>
      <sheetData sheetId="14115" refreshError="1"/>
      <sheetData sheetId="14116" refreshError="1"/>
      <sheetData sheetId="14117" refreshError="1"/>
      <sheetData sheetId="14118" refreshError="1"/>
      <sheetData sheetId="14119" refreshError="1"/>
      <sheetData sheetId="14120" refreshError="1"/>
      <sheetData sheetId="14121" refreshError="1"/>
      <sheetData sheetId="14122" refreshError="1"/>
      <sheetData sheetId="14123" refreshError="1"/>
      <sheetData sheetId="14124" refreshError="1"/>
      <sheetData sheetId="14125" refreshError="1"/>
      <sheetData sheetId="14126" refreshError="1"/>
      <sheetData sheetId="14127" refreshError="1"/>
      <sheetData sheetId="14128" refreshError="1"/>
      <sheetData sheetId="14129" refreshError="1"/>
      <sheetData sheetId="14130" refreshError="1"/>
      <sheetData sheetId="14131" refreshError="1"/>
      <sheetData sheetId="14132" refreshError="1"/>
      <sheetData sheetId="14133" refreshError="1"/>
      <sheetData sheetId="14134" refreshError="1"/>
      <sheetData sheetId="14135" refreshError="1"/>
      <sheetData sheetId="14136" refreshError="1"/>
      <sheetData sheetId="14137" refreshError="1"/>
      <sheetData sheetId="14138" refreshError="1"/>
      <sheetData sheetId="14139" refreshError="1"/>
      <sheetData sheetId="14140" refreshError="1"/>
      <sheetData sheetId="14141" refreshError="1"/>
      <sheetData sheetId="14142" refreshError="1"/>
      <sheetData sheetId="14143" refreshError="1"/>
      <sheetData sheetId="14144" refreshError="1"/>
      <sheetData sheetId="14145" refreshError="1"/>
      <sheetData sheetId="14146" refreshError="1"/>
      <sheetData sheetId="14147" refreshError="1"/>
      <sheetData sheetId="14148" refreshError="1"/>
      <sheetData sheetId="14149" refreshError="1"/>
      <sheetData sheetId="14150" refreshError="1"/>
      <sheetData sheetId="14151" refreshError="1"/>
      <sheetData sheetId="14152" refreshError="1"/>
      <sheetData sheetId="14153" refreshError="1"/>
      <sheetData sheetId="14154" refreshError="1"/>
      <sheetData sheetId="14155" refreshError="1"/>
      <sheetData sheetId="14156" refreshError="1"/>
      <sheetData sheetId="14157"/>
      <sheetData sheetId="14158" refreshError="1"/>
      <sheetData sheetId="14159" refreshError="1"/>
      <sheetData sheetId="14160" refreshError="1"/>
      <sheetData sheetId="14161" refreshError="1"/>
      <sheetData sheetId="14162" refreshError="1"/>
      <sheetData sheetId="14163" refreshError="1"/>
      <sheetData sheetId="14164" refreshError="1"/>
      <sheetData sheetId="14165" refreshError="1"/>
      <sheetData sheetId="14166" refreshError="1"/>
      <sheetData sheetId="14167" refreshError="1"/>
      <sheetData sheetId="14168" refreshError="1"/>
      <sheetData sheetId="14169" refreshError="1"/>
      <sheetData sheetId="14170" refreshError="1"/>
      <sheetData sheetId="14171" refreshError="1"/>
      <sheetData sheetId="14172" refreshError="1"/>
      <sheetData sheetId="14173" refreshError="1"/>
      <sheetData sheetId="14174" refreshError="1"/>
      <sheetData sheetId="14175"/>
      <sheetData sheetId="14176" refreshError="1"/>
      <sheetData sheetId="14177" refreshError="1"/>
      <sheetData sheetId="14178" refreshError="1"/>
      <sheetData sheetId="14179"/>
      <sheetData sheetId="14180"/>
      <sheetData sheetId="14181"/>
      <sheetData sheetId="14182"/>
      <sheetData sheetId="14183"/>
      <sheetData sheetId="14184" refreshError="1"/>
      <sheetData sheetId="14185" refreshError="1"/>
      <sheetData sheetId="14186" refreshError="1"/>
      <sheetData sheetId="14187" refreshError="1"/>
      <sheetData sheetId="14188"/>
      <sheetData sheetId="14189" refreshError="1"/>
      <sheetData sheetId="14190" refreshError="1"/>
      <sheetData sheetId="14191" refreshError="1"/>
      <sheetData sheetId="14192" refreshError="1"/>
      <sheetData sheetId="14193" refreshError="1"/>
      <sheetData sheetId="14194" refreshError="1"/>
      <sheetData sheetId="14195" refreshError="1"/>
      <sheetData sheetId="14196" refreshError="1"/>
      <sheetData sheetId="14197" refreshError="1"/>
      <sheetData sheetId="14198" refreshError="1"/>
      <sheetData sheetId="14199"/>
      <sheetData sheetId="14200" refreshError="1"/>
      <sheetData sheetId="14201" refreshError="1"/>
      <sheetData sheetId="14202" refreshError="1"/>
      <sheetData sheetId="14203" refreshError="1"/>
      <sheetData sheetId="14204" refreshError="1"/>
      <sheetData sheetId="14205" refreshError="1"/>
      <sheetData sheetId="14206"/>
      <sheetData sheetId="14207"/>
      <sheetData sheetId="14208"/>
      <sheetData sheetId="14209"/>
      <sheetData sheetId="14210"/>
      <sheetData sheetId="14211"/>
      <sheetData sheetId="14212"/>
      <sheetData sheetId="14213"/>
      <sheetData sheetId="14214"/>
      <sheetData sheetId="14215" refreshError="1"/>
      <sheetData sheetId="14216" refreshError="1"/>
      <sheetData sheetId="14217" refreshError="1"/>
      <sheetData sheetId="14218" refreshError="1"/>
      <sheetData sheetId="14219" refreshError="1"/>
      <sheetData sheetId="14220" refreshError="1"/>
      <sheetData sheetId="14221" refreshError="1"/>
      <sheetData sheetId="14222" refreshError="1"/>
      <sheetData sheetId="14223" refreshError="1"/>
      <sheetData sheetId="14224" refreshError="1"/>
      <sheetData sheetId="14225" refreshError="1"/>
      <sheetData sheetId="1422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ro giup"/>
      <sheetName val="THDZ0,4"/>
      <sheetName val="TH DZ35"/>
      <sheetName val="THTram"/>
      <sheetName val="조명시설"/>
      <sheetName val="Sheet1"/>
      <sheetName val="chi tiet TBA"/>
      <sheetName val="Don gia"/>
      <sheetName val="SILICATE"/>
      <sheetName val="DG"/>
      <sheetName val="DON GIA CAN THO"/>
      <sheetName val="Don gia chi tiet"/>
      <sheetName val="TinhGiaMTC"/>
      <sheetName val="TinhGiaNC"/>
      <sheetName val="RAB AR&amp;STR"/>
      <sheetName val="Earthwork"/>
      <sheetName val="Input"/>
      <sheetName val="DANHPHAP"/>
      <sheetName val="chi tiet C"/>
      <sheetName val="공통가설"/>
      <sheetName val="ptnc"/>
      <sheetName val="ptvl"/>
      <sheetName val="ptm"/>
      <sheetName val="물량표S"/>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침하계"/>
      <sheetName val="BETON"/>
      <sheetName val="24-ACMV"/>
      <sheetName val="Adix A"/>
      <sheetName val="PU_ITALY_2"/>
      <sheetName val="TH_DZ352"/>
      <sheetName val="Tro_giup2"/>
      <sheetName val="DON_GIA_CAN_THO2"/>
      <sheetName val="Don_gia_chi_tiet"/>
      <sheetName val="Don_gia"/>
      <sheetName val="DON_GIA_TRAM_(3)"/>
      <sheetName val="7606_DZ"/>
      <sheetName val="TONG_HOP_VL-NC_TT"/>
      <sheetName val="CHITIET_VL-NC-TT_-1p"/>
      <sheetName val="KPVC-BD_"/>
      <sheetName val="dg67-1"/>
      <sheetName val="chiet tinh"/>
      <sheetName val="BANCO (2)"/>
      <sheetName val="MT DPin (2)"/>
      <sheetName val="S-curve "/>
      <sheetName val="CTG"/>
      <sheetName val="Commercial value"/>
      <sheetName val="NC"/>
      <sheetName val="TONG HOP VL-NC"/>
      <sheetName val="lam-moi"/>
      <sheetName val="VL"/>
      <sheetName val="PTDG"/>
      <sheetName val="A1.CN"/>
      <sheetName val="phuluc1"/>
      <sheetName val="So doi chieu LC"/>
      <sheetName val="CBKC-110"/>
      <sheetName val="project management"/>
      <sheetName val="실행철강하도"/>
      <sheetName val="chitimc"/>
      <sheetName val="giathanh1"/>
      <sheetName val="Titles"/>
      <sheetName val="Rates 2009"/>
      <sheetName val="SL"/>
      <sheetName val="TH_CNO"/>
      <sheetName val="NK_CHUNG"/>
      <sheetName val="Ng.hàng xà+bulong"/>
      <sheetName val="366"/>
      <sheetName val="CT vat lieu"/>
      <sheetName val="vcdngan"/>
      <sheetName val="DM"/>
      <sheetName val="DG DZ"/>
      <sheetName val="DG TBA"/>
      <sheetName val="DGXD"/>
      <sheetName val="DM 6061"/>
      <sheetName val="Gia"/>
      <sheetName val="dm366"/>
      <sheetName val="DG thep ma kem"/>
      <sheetName val="Đầu vào"/>
      <sheetName val="Du_lieu"/>
      <sheetName val="THVT"/>
      <sheetName val="O20"/>
      <sheetName val="CAT_5"/>
      <sheetName val="BQMP"/>
      <sheetName val="산근"/>
      <sheetName val="inter"/>
      <sheetName val="대비"/>
      <sheetName val="REINF."/>
      <sheetName val="SKETCH"/>
      <sheetName val="LOADS"/>
      <sheetName val="P"/>
      <sheetName val="MAIN GATE HOUSE"/>
      <sheetName val="Keothep"/>
      <sheetName val="Re-bar"/>
      <sheetName val="집계표"/>
      <sheetName val="Dulieu"/>
      <sheetName val="DM1776"/>
      <sheetName val="DM228"/>
      <sheetName val="DM4970"/>
      <sheetName val="Camay_DP"/>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DG-VL"/>
      <sheetName val="PTDGCT"/>
      <sheetName val="Sheet2"/>
      <sheetName val="TBA"/>
      <sheetName val="7606-TBA"/>
      <sheetName val="7606-ĐZ"/>
      <sheetName val="DM 67"/>
      <sheetName val="Data Input"/>
      <sheetName val="Trạm biến áp"/>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7606"/>
      <sheetName val="Chi tiet XD TBA"/>
      <sheetName val="K95"/>
      <sheetName val="DG1426"/>
      <sheetName val="KH-Q1,Q2,01"/>
      <sheetName val="CT1"/>
      <sheetName val="SITE-E"/>
      <sheetName val="ALLOWANCE"/>
      <sheetName val="MH RATE"/>
      <sheetName val="K98"/>
      <sheetName val="KPTH-T12"/>
      <sheetName val="Thamgia-T10"/>
      <sheetName val="Ts"/>
      <sheetName val="4.PTDG"/>
      <sheetName val="May"/>
      <sheetName val="bt19"/>
      <sheetName val="Btr25"/>
      <sheetName val="Bang KL"/>
      <sheetName val="chiettinh"/>
      <sheetName val="Đơn Giá "/>
      <sheetName val="Sheet3"/>
      <sheetName val="DLDTLN"/>
      <sheetName val="차액보증"/>
      <sheetName val="TONG HOP T5 1998"/>
      <sheetName val="EXTERNAL"/>
      <sheetName val="Gia vat tu"/>
      <sheetName val="Config"/>
      <sheetName val="DMCP"/>
      <sheetName val="HS_TDT"/>
      <sheetName val="WT-LIST"/>
      <sheetName val="금융비용"/>
      <sheetName val="입찰안"/>
      <sheetName val="BGD"/>
      <sheetName val="KCS"/>
      <sheetName val="KD"/>
      <sheetName val="KT"/>
      <sheetName val="KTNL"/>
      <sheetName val="KH"/>
      <sheetName val="PX-SX"/>
      <sheetName val="TC"/>
      <sheetName val="Lcau - Lxuc"/>
      <sheetName val="LaborPY"/>
      <sheetName val="LaborKH"/>
      <sheetName val="Equip "/>
      <sheetName val="Material"/>
      <sheetName val="damgiua"/>
      <sheetName val="dgct"/>
      <sheetName val="Chenh lech vat tu"/>
      <sheetName val="Diện tích"/>
      <sheetName val="1_Khái toán"/>
      <sheetName val="ironmongery"/>
      <sheetName val="MTL$-INTER"/>
      <sheetName val="6PILE  (돌출)"/>
      <sheetName val="6MONTHS"/>
      <sheetName val="Bill 1_Quy dinh chung"/>
      <sheetName val="1.R18 BF"/>
      <sheetName val="A"/>
      <sheetName val="G"/>
      <sheetName val="F-B"/>
      <sheetName val="H-J"/>
      <sheetName val="6.External works-R18"/>
      <sheetName val="Giá"/>
      <sheetName val="DM6061"/>
      <sheetName val="Luong2"/>
      <sheetName val="????"/>
      <sheetName val="???S"/>
      <sheetName val="???"/>
      <sheetName val="??"/>
      <sheetName val="HÐ ngoài"/>
      <sheetName val="??????"/>
      <sheetName val="HÐ_ngoài"/>
      <sheetName val="DTXL"/>
      <sheetName val="EIRR&gt;1&lt;1"/>
      <sheetName val="EIRR&gt; 2"/>
      <sheetName val="EIRR&lt;2"/>
      <sheetName val="Cp&gt;10-Ln&lt;10"/>
      <sheetName val="Ln&lt;20"/>
      <sheetName val="CT-35"/>
      <sheetName val="CT-0.4KV"/>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DG7606DZ"/>
      <sheetName val="7606"/>
      <sheetName val="6787CWFASE2CASE2_00.xls"/>
      <sheetName val="T&amp;D"/>
      <sheetName val="list"/>
      <sheetName val="Income Statement"/>
      <sheetName val="Shareholders' Equity"/>
      <sheetName val="I-KAMAR"/>
      <sheetName val="DETAIL "/>
      <sheetName val="DTOAN"/>
      <sheetName val="rate material"/>
      <sheetName val="KL Chi tiết Xây tô"/>
      <sheetName val="Phan khai KLuong"/>
      <sheetName val="Duphong"/>
      <sheetName val="CE(E)"/>
      <sheetName val="CE(M)"/>
      <sheetName val="Project Data"/>
      <sheetName val="07Base Cost"/>
      <sheetName val="負荷集計（断熱不燃）"/>
      <sheetName val="Equipment"/>
      <sheetName val="DT_THAU"/>
      <sheetName val="말뚝지지력산정"/>
      <sheetName val="04 - XUONG DET B"/>
      <sheetName val="CTGX"/>
      <sheetName val="CTG-1"/>
      <sheetName val="BM"/>
      <sheetName val="Chi tiet KL"/>
      <sheetName val="Tổng hợp KL"/>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Barrem"/>
      <sheetName val="GTTBA"/>
      <sheetName val="____"/>
      <sheetName val="___S"/>
      <sheetName val="___"/>
      <sheetName val="__"/>
      <sheetName val="______"/>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XD"/>
      <sheetName val="Cuongricc"/>
      <sheetName val="DM7606"/>
      <sheetName val="XDM22"/>
      <sheetName val="A1, May"/>
      <sheetName val="Máy"/>
      <sheetName val="Vat lieu"/>
      <sheetName val="Xay lapduongR3"/>
      <sheetName val="CANDOI"/>
      <sheetName val="MATK"/>
      <sheetName val="NHATKY"/>
      <sheetName val="Standardwerte"/>
      <sheetName val="BKBANRA"/>
      <sheetName val="BKMUAVAO"/>
      <sheetName val="INFO"/>
      <sheetName val="Summary"/>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Duc_bk"/>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갑지1"/>
      <sheetName val="LEGEND"/>
      <sheetName val="gia cong tac"/>
      <sheetName val="Measure 1306"/>
      <sheetName val="0"/>
      <sheetName val="DTXD"/>
      <sheetName val="Door and Window"/>
      <sheetName val="Bang_KL"/>
      <sheetName val="Lcau_-_Lxuc"/>
      <sheetName val="PRI-LS"/>
      <sheetName val="NKC6"/>
      <sheetName val="Cước VC + ĐM CP Tư vấn"/>
      <sheetName val="Hệ số"/>
      <sheetName val="GV1-D13 (Casement door)"/>
      <sheetName val="JP_List"/>
      <sheetName val="SUBS"/>
      <sheetName val="Feeds"/>
      <sheetName val="final list 2005"/>
      <sheetName val="final_list_2005"/>
      <sheetName val="WORKINGS"/>
      <sheetName val="LV data"/>
      <sheetName val="ESTI."/>
      <sheetName val="CPDDII"/>
      <sheetName val="NVL"/>
      <sheetName val="Note"/>
      <sheetName val="DLdauvao"/>
      <sheetName val="CẤP THOÁT NƯỚC"/>
      <sheetName val="TH MTC"/>
      <sheetName val="TH N.Cong"/>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i tiet"/>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onGiaLD"/>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IBASE"/>
      <sheetName val="DANHMUC"/>
      <sheetName val="Chi tiet lan can"/>
      <sheetName val="project_management1"/>
      <sheetName val="REINF_1"/>
      <sheetName val="Rates_20091"/>
      <sheetName val="Du_toan1"/>
      <sheetName val="MAIN_GATE_HOUSE1"/>
      <sheetName val="Commercial_value1"/>
      <sheetName val="DinhMuc"/>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VC.xd"/>
      <sheetName val="Gia.VLTB"/>
      <sheetName val="B.Luong"/>
      <sheetName val="C.May"/>
      <sheetName val="DG 1426"/>
      <sheetName val="DM_336cai tao"/>
      <sheetName val="Dongia7606new"/>
      <sheetName val="Chenh_lech_ca_may"/>
      <sheetName val="TLg_CN&amp;Laixe"/>
      <sheetName val="TLg_CN&amp;Laixe_(2)"/>
      <sheetName val="TLg_Laitau"/>
      <sheetName val="TLg_Laitau_(2)"/>
      <sheetName val="Luong_NII"/>
      <sheetName val="DINH_MUC_THI_NGHIEM"/>
      <sheetName val="Luong_NI"/>
      <sheetName val="Theo doi Doanh thu 2017"/>
      <sheetName val="dgtn"/>
      <sheetName val="7606(TT01)"/>
      <sheetName val="7606TBA(TT01)"/>
      <sheetName val="DG7606TBA"/>
      <sheetName val="CTTN"/>
      <sheetName val="Luong_Cnhan"/>
      <sheetName val="DMTN"/>
      <sheetName val="VatTU"/>
      <sheetName val="Thongtin"/>
      <sheetName val="DGiaT"/>
      <sheetName val="DGiaTN"/>
      <sheetName val="Chi tiet -tong 9 thang"/>
      <sheetName val="BangMa"/>
      <sheetName val="dghn"/>
      <sheetName val="Formwork"/>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Main"/>
      <sheetName val="Pric塅䕃"/>
      <sheetName val="#REF!"/>
      <sheetName val="Ca máy"/>
      <sheetName val="Dự toán"/>
      <sheetName val="Đơn Giá TH"/>
      <sheetName val="Nhân công"/>
      <sheetName val="Phân tích"/>
      <sheetName val="C.P Thiết bị"/>
      <sheetName val="T.H Kinh phí"/>
      <sheetName val="Vật tư"/>
      <sheetName val="Trang bìa"/>
      <sheetName val="Don gia chi tiet DIEN 2"/>
      <sheetName val="NEW-PANEL"/>
      <sheetName val="Phan tich"/>
      <sheetName val="DL ĐẦU VÀO"/>
      <sheetName val="경비2내역"/>
      <sheetName val="BOQ THAN"/>
      <sheetName val="Analisa &amp; Upah"/>
      <sheetName val="CTEMCOST"/>
      <sheetName val="Unit_Div6"/>
      <sheetName val="Purchase Order"/>
      <sheetName val="D &amp; W sizes"/>
      <sheetName val="DETAIL_"/>
      <sheetName val="BOQ건축"/>
      <sheetName val="BocXep"/>
      <sheetName val="VCBo"/>
      <sheetName val="VCThuy"/>
      <sheetName val="Active"/>
      <sheetName val="PMS"/>
      <sheetName val="DongiaVL2"/>
      <sheetName val="1_MV"/>
      <sheetName val="Ktmo"/>
      <sheetName val="Du lieu"/>
      <sheetName val="Cash2"/>
      <sheetName val="Markup"/>
      <sheetName val="INPUT-STR"/>
      <sheetName val="REF"/>
      <sheetName val="CT Thang Mo"/>
      <sheetName val="CT  PL"/>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Bang_3_Chi_tiet_phan_Dz"/>
      <sheetName val="KHOI_LUONG"/>
      <sheetName val="TH_MTC"/>
      <sheetName val="TH_N_Cong"/>
      <sheetName val="Chi_tiet"/>
      <sheetName val="PRE_(E)"/>
      <sheetName val="subcon_sched"/>
      <sheetName val="HVAC_BLOCK_B4"/>
      <sheetName val="SORT"/>
      <sheetName val="DK1.Don gia"/>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外気負荷"/>
      <sheetName val="Don gia (khong in)"/>
      <sheetName val="1.MONG 1-2"/>
      <sheetName val="02. PTDG"/>
      <sheetName val="Chiết tính"/>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TB NẶNG"/>
      <sheetName val="Du tru CP-Bieu 01"/>
      <sheetName val="Dự thầu"/>
      <sheetName val="Nhap VT oto"/>
      <sheetName val="MTL(AG)"/>
      <sheetName val="Hao phí"/>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dutoan"/>
      <sheetName val="cuocbd"/>
      <sheetName val="CUOC"/>
      <sheetName val="CP HMC"/>
      <sheetName val="phan tic chi tiet"/>
      <sheetName val="Tổng hợp KPHM"/>
      <sheetName val="AG Pipe Qty Analysis"/>
      <sheetName val="Cong"/>
      <sheetName val="gtrinh"/>
      <sheetName val="đọc số"/>
      <sheetName val="PU_ITALY_5"/>
      <sheetName val="RAB_AR&amp;STR3"/>
      <sheetName val="chi_tiet_TBA3"/>
      <sheetName val="chi_tiet_C3"/>
      <sheetName val="Tro_giup5"/>
      <sheetName val="TH_DZ355"/>
      <sheetName val="Customize_Your_Purchase_Order3"/>
      <sheetName val="CHITIET_VL-NC-TT_-1p3"/>
      <sheetName val="CHITIET_VL-NC-TT-3p2"/>
      <sheetName val="TONG_HOP_VL-NC_TT3"/>
      <sheetName val="KPVC-BD_3"/>
      <sheetName val="Don_gia3"/>
      <sheetName val="DON_GIA_TRAM_(3)3"/>
      <sheetName val="DON_GIA_CAN_THO5"/>
      <sheetName val="HĐ_ngoài2"/>
      <sheetName val="XT_Buoc_32"/>
      <sheetName val="dongia_(2)2"/>
      <sheetName val="7606_DZ3"/>
      <sheetName val="project_management2"/>
      <sheetName val="Don_gia_chi_tiet3"/>
      <sheetName val="Adix_A2"/>
      <sheetName val="S-curve_2"/>
      <sheetName val="REINF_2"/>
      <sheetName val="Rates_20092"/>
      <sheetName val="So_doi_chieu_LC2"/>
      <sheetName val="MAIN_GATE_HOUSE2"/>
      <sheetName val="Du_toan2"/>
      <sheetName val="Commercial_value2"/>
      <sheetName val="Ky_Lam_Bridge2"/>
      <sheetName val="Provisional_Sums_Item2"/>
      <sheetName val="Gas_Pressure_Welding2"/>
      <sheetName val="General_Item&amp;General_Requireme2"/>
      <sheetName val="General_Items2"/>
      <sheetName val="Regenral_Requirements2"/>
      <sheetName val="TONG_HOP_VL-NC2"/>
      <sheetName val="MH_RATE2"/>
      <sheetName val="Ng_hàng_xà+bulong2"/>
      <sheetName val="chiet_tinh2"/>
      <sheetName val="Bang_KL2"/>
      <sheetName val="Equip_1"/>
      <sheetName val="A1_CN1"/>
      <sheetName val="DG_thep_ma_kem2"/>
      <sheetName val="Lcau_-_Lxuc2"/>
      <sheetName val="DM_60612"/>
      <sheetName val="Đầu_vào1"/>
      <sheetName val="CT_vat_lieu2"/>
      <sheetName val="Trạm_biến_áp1"/>
      <sheetName val="Đơn_Giá_1"/>
      <sheetName val="Chenh_lech_vat_tu1"/>
      <sheetName val="Diện_tích1"/>
      <sheetName val="1_Khái_toán1"/>
      <sheetName val="TONG_HOP_T5_19981"/>
      <sheetName val="Chi_tiet_XD_TBA1"/>
      <sheetName val="DG_DZ2"/>
      <sheetName val="DG_TBA2"/>
      <sheetName val="rate_material1"/>
      <sheetName val="CT-0_4KV1"/>
      <sheetName val="KL_Chi_tiết_Xây_tô1"/>
      <sheetName val="07Base_Cost1"/>
      <sheetName val="Chi_tiet_KL1"/>
      <sheetName val="Tổng_hợp_KL1"/>
      <sheetName val="Bill_1_Quy_dinh_chung1"/>
      <sheetName val="1_R18_BF1"/>
      <sheetName val="6_External_works-R181"/>
      <sheetName val="Phan_khai_KLuong1"/>
      <sheetName val="Measure_13061"/>
      <sheetName val="Area_Cal1"/>
      <sheetName val="gia_cong_tac1"/>
      <sheetName val="Isolasi_Luar_Dalam1"/>
      <sheetName val="Isolasi_Luar1"/>
      <sheetName val="Data_Input2"/>
      <sheetName val="Project_Data1"/>
      <sheetName val="GV1-D13_(Casement_door)1"/>
      <sheetName val="DM_671"/>
      <sheetName val="04_-_XUONG_DET_B1"/>
      <sheetName val="_031"/>
      <sheetName val="chieu_day_san1"/>
      <sheetName val="Podium_Concrete_Works1"/>
      <sheetName val="KLCT-_TOWER1"/>
      <sheetName val="KLCT-_PODIUM1"/>
      <sheetName val="Gia_thanh_chuoi_su1"/>
      <sheetName val="Tiep_dia1"/>
      <sheetName val="Don_gia_vung_III-Can_Tho1"/>
      <sheetName val="Elect_(3)1"/>
      <sheetName val="plan&amp;section_of_foundation1"/>
      <sheetName val="design_criteria1"/>
      <sheetName val="Bond_수수료_계산_포맷1"/>
      <sheetName val="ITB_COST1"/>
      <sheetName val="PAGE_11"/>
      <sheetName val="Đầu_tư1"/>
      <sheetName val="EIRR&gt;_21"/>
      <sheetName val="HÐ_ngoài2"/>
      <sheetName val="6PILE__(돌출)1"/>
      <sheetName val="Xay_lapduongR31"/>
      <sheetName val="dg_tphcm1"/>
      <sheetName val="Loại_Vật_tư1"/>
      <sheetName val="T_KÊ_K_CẤU1"/>
      <sheetName val="Analisa_Gabungan1"/>
      <sheetName val="Bill_01_-_CTN1"/>
      <sheetName val="Bill_2_2_Villa_2_beds1"/>
      <sheetName val="4_PTDG1"/>
      <sheetName val="6787CWFASE2CASE2_00_xls1"/>
      <sheetName val="Bill_02_-_Xay_gach-Pou_1"/>
      <sheetName val="Bill_03-Chống_thấm-Pou1"/>
      <sheetName val="Bill_04-Kim_loại-Pou1"/>
      <sheetName val="Bill_05_-_Hoan_thien-Pou_1"/>
      <sheetName val="Bill_02_-_Xay_gach-Tower1"/>
      <sheetName val="Bill_03-Chống_thấm-Tower1"/>
      <sheetName val="Bill_04-Kim_loại-Tower1"/>
      <sheetName val="Bill_05_-_Hoan_thien-Tower1"/>
      <sheetName val="KL-_KHAC1"/>
      <sheetName val="BILL_3_-_KẾT_CẤU_HẦM1"/>
      <sheetName val="PTĐG_LTBT1"/>
      <sheetName val="CTG-PRECHEx1_41"/>
      <sheetName val="CTG-AB_(2)1"/>
      <sheetName val="CTG-AB_(3)1"/>
      <sheetName val="CTG-PLP-1_081"/>
      <sheetName val="Pre_Đội_nhóm1"/>
      <sheetName val="Vat_tu_XD1"/>
      <sheetName val="Tower_-_Concrete_Works1"/>
      <sheetName val="Bill-04_ket_cau_thap-_UNI1"/>
      <sheetName val="A1,_May1"/>
      <sheetName val="Vat_lieu1"/>
      <sheetName val="TH_N_Cong1"/>
      <sheetName val="Harga_ME_1"/>
      <sheetName val="ESTI_1"/>
      <sheetName val="KL_san_lap1"/>
      <sheetName val="TH_Vat_tu1"/>
      <sheetName val="_Bill_5-Earthing_2_-_Add_Works1"/>
      <sheetName val="CẤP_THOÁT_NƯỚC1"/>
      <sheetName val="Cước_VC_+_ĐM_CP_Tư_vấn1"/>
      <sheetName val="Hệ_số1"/>
      <sheetName val="THDT_goi_thau_TB1"/>
      <sheetName val="Tien_do_TV1"/>
      <sheetName val="Bang_trong_luong_rieng_thep1"/>
      <sheetName val="DETAIL_1"/>
      <sheetName val="final_list_20052"/>
      <sheetName val="LV_data1"/>
      <sheetName val="TH_MTC1"/>
      <sheetName val="Chenh_lech_ca_may1"/>
      <sheetName val="TLg_CN&amp;Laixe1"/>
      <sheetName val="TLg_CN&amp;Laixe_(2)1"/>
      <sheetName val="TLg_Laitau1"/>
      <sheetName val="TLg_Laitau_(2)1"/>
      <sheetName val="Equipment_list_(PAC)1"/>
      <sheetName val="TINH_KHOI_LUONG1"/>
      <sheetName val="DATA_BASE1"/>
      <sheetName val="bridge_#_11"/>
      <sheetName val="Chi_tiet1"/>
      <sheetName val="Buy_vs__Lease_Car1"/>
      <sheetName val="subcon_sched1"/>
      <sheetName val="Bang_3_Chi_tiet_phan_Dz1"/>
      <sheetName val="KHOI_LUONG1"/>
      <sheetName val="HVAC_BLOCK_B41"/>
      <sheetName val="PRE_(E)1"/>
      <sheetName val="Tong_du_toan"/>
      <sheetName val="Bill_2_-_ketcau"/>
      <sheetName val="Chi_tiet_lan_can"/>
      <sheetName val="Analisa_&amp;_Upah"/>
      <sheetName val="13-Cốt_thép_(10mm&lt;D≤18mm)_FO16"/>
      <sheetName val="du_lieu_du_toan"/>
      <sheetName val="Purchase_Order"/>
      <sheetName val="DL_ĐẦU_VÀO"/>
      <sheetName val="BOQ_THAN"/>
      <sheetName val="D_&amp;_W_sizes"/>
      <sheetName val="Du_lieu1"/>
      <sheetName val="cash_budget"/>
      <sheetName val="Phan_tich"/>
      <sheetName val="CT_Thang_Mo"/>
      <sheetName val="CT__PL"/>
      <sheetName val="dongia__2_"/>
      <sheetName val="Thép_CKN"/>
      <sheetName val="GOC-KO_IN"/>
      <sheetName val="MAU_8A"/>
      <sheetName val="MAU_8B"/>
      <sheetName val="MAU_9"/>
      <sheetName val="MAU_10"/>
      <sheetName val="sochitiettaikhoan_"/>
      <sheetName val="Share_price_data"/>
      <sheetName val="19_3"/>
      <sheetName val="20_3"/>
      <sheetName val="Chieu_4_3"/>
      <sheetName val="Cow_req"/>
      <sheetName val="TỔNG_HỢP"/>
      <sheetName val="14-LẦN_3-CHIỀU"/>
      <sheetName val="14-LẦN_1-SÁNG"/>
      <sheetName val="14-LẦN_2-TRƯA"/>
      <sheetName val="1_3+1_4-TOTAL_-_Ko_IN"/>
      <sheetName val="2_1-LẦN_3-CHIỀU"/>
      <sheetName val="2_1-LẦN_1-SÁNG"/>
      <sheetName val="2_1-LẦN_2-TRƯA"/>
      <sheetName val="2_1-TOTAL-Ko_IN"/>
      <sheetName val="1_3(TMR_4)"/>
      <sheetName val="CHO_DE"/>
      <sheetName val="1_1+1_2+2_2+2_3(TMR_3)"/>
      <sheetName val="CK1+CK2_(VS_SAN_CHOI_23)"/>
      <sheetName val="CK1+CK2_(2)"/>
      <sheetName val="12-16_THÁNG"/>
      <sheetName val="CAN_SỮA"/>
      <sheetName val="54+55+56(SAU_CAI_SỮA-6)"/>
      <sheetName val="BÊ_71-90_NGÀY"/>
      <sheetName val="BÊ_12-16_tháng"/>
      <sheetName val="BÊ_6-12"/>
      <sheetName val="BÊ_1-3"/>
      <sheetName val="F01-BC_KHAU_PHAN_SANG_20_3"/>
      <sheetName val="F01-BC_KHAU_PHAN_CHIEU_19_3"/>
      <sheetName val="dinh_mưc_cty"/>
      <sheetName val="Giá_thành"/>
      <sheetName val="Thong_ke"/>
      <sheetName val="Energy_for_milk_prod"/>
      <sheetName val="DE_NGHI_XUAT_"/>
      <sheetName val="phieu_xuat_mau"/>
      <sheetName val="PHIEU_XUAT_CHIEU"/>
      <sheetName val="11_rai_them_cỏ"/>
      <sheetName val="PHU_LUC_02-_HDSD_CAC_BIEU_MAU"/>
      <sheetName val="PhU_LUC_01-_MA_CAC_NHOM_BO"/>
      <sheetName val="F03-BC_THUC_TRON_SANG_20_3"/>
      <sheetName val="F03-BC_THUC_TRON_CHIEU_19_3"/>
      <sheetName val="F02-BC_THEO_DOI_THUC_AN_DU"/>
      <sheetName val="Tham_khao-_Bao_cao_xuat_thuc_an"/>
      <sheetName val="Don_gia_(khong_in)"/>
      <sheetName val="Dlieu_dau_vao"/>
      <sheetName val="DK1_Don_gia"/>
      <sheetName val="1_MONG_1-2"/>
      <sheetName val="BANCO_(2)"/>
      <sheetName val="MT_DPin_(2)"/>
      <sheetName val="02__PTDG"/>
      <sheetName val="Chiết_tính"/>
      <sheetName val="PU_ITALY_6"/>
      <sheetName val="RAB_AR&amp;STR4"/>
      <sheetName val="chi_tiet_TBA4"/>
      <sheetName val="chi_tiet_C4"/>
      <sheetName val="Tro_giup6"/>
      <sheetName val="TH_DZ356"/>
      <sheetName val="Customize_Your_Purchase_Order4"/>
      <sheetName val="CHITIET_VL-NC-TT_-1p4"/>
      <sheetName val="CHITIET_VL-NC-TT-3p3"/>
      <sheetName val="TONG_HOP_VL-NC_TT4"/>
      <sheetName val="KPVC-BD_4"/>
      <sheetName val="Don_gia4"/>
      <sheetName val="DON_GIA_TRAM_(3)4"/>
      <sheetName val="DON_GIA_CAN_THO6"/>
      <sheetName val="HĐ_ngoài3"/>
      <sheetName val="XT_Buoc_33"/>
      <sheetName val="dongia_(2)3"/>
      <sheetName val="7606_DZ4"/>
      <sheetName val="project_management3"/>
      <sheetName val="Don_gia_chi_tiet4"/>
      <sheetName val="Adix_A3"/>
      <sheetName val="S-curve_3"/>
      <sheetName val="REINF_3"/>
      <sheetName val="Rates_20093"/>
      <sheetName val="So_doi_chieu_LC3"/>
      <sheetName val="MAIN_GATE_HOUSE3"/>
      <sheetName val="Commercial_value3"/>
      <sheetName val="Du_toan3"/>
      <sheetName val="Ky_Lam_Bridge3"/>
      <sheetName val="Provisional_Sums_Item3"/>
      <sheetName val="Gas_Pressure_Welding3"/>
      <sheetName val="General_Item&amp;General_Requireme3"/>
      <sheetName val="General_Items3"/>
      <sheetName val="Regenral_Requirements3"/>
      <sheetName val="chiet_tinh3"/>
      <sheetName val="Ng_hàng_xà+bulong3"/>
      <sheetName val="Bang_KL3"/>
      <sheetName val="TONG_HOP_VL-NC3"/>
      <sheetName val="MH_RATE3"/>
      <sheetName val="Đầu_vào2"/>
      <sheetName val="Lcau_-_Lxuc3"/>
      <sheetName val="DM_60613"/>
      <sheetName val="DG_thep_ma_kem3"/>
      <sheetName val="CT_vat_lieu3"/>
      <sheetName val="Equip_2"/>
      <sheetName val="A1_CN2"/>
      <sheetName val="Trạm_biến_áp2"/>
      <sheetName val="Đơn_Giá_2"/>
      <sheetName val="Chenh_lech_vat_tu2"/>
      <sheetName val="Diện_tích2"/>
      <sheetName val="1_Khái_toán2"/>
      <sheetName val="TONG_HOP_T5_19982"/>
      <sheetName val="Chi_tiet_XD_TBA2"/>
      <sheetName val="DG_DZ3"/>
      <sheetName val="DG_TBA3"/>
      <sheetName val="CT-0_4KV2"/>
      <sheetName val="rate_material2"/>
      <sheetName val="KL_Chi_tiết_Xây_tô2"/>
      <sheetName val="07Base_Cost2"/>
      <sheetName val="GV1-D13_(Casement_door)2"/>
      <sheetName val="Bill_1_Quy_dinh_chung2"/>
      <sheetName val="1_R18_BF2"/>
      <sheetName val="6_External_works-R182"/>
      <sheetName val="Phan_khai_KLuong2"/>
      <sheetName val="Chi_tiet_KL2"/>
      <sheetName val="Tổng_hợp_KL2"/>
      <sheetName val="Measure_13062"/>
      <sheetName val="Area_Cal2"/>
      <sheetName val="gia_cong_tac2"/>
      <sheetName val="Analisa_Gabungan2"/>
      <sheetName val="Isolasi_Luar_Dalam2"/>
      <sheetName val="Isolasi_Luar2"/>
      <sheetName val="04_-_XUONG_DET_B2"/>
      <sheetName val="_032"/>
      <sheetName val="chieu_day_san2"/>
      <sheetName val="Podium_Concrete_Works2"/>
      <sheetName val="KLCT-_TOWER2"/>
      <sheetName val="KLCT-_PODIUM2"/>
      <sheetName val="Gia_thanh_chuoi_su2"/>
      <sheetName val="Tiep_dia2"/>
      <sheetName val="Don_gia_vung_III-Can_Tho2"/>
      <sheetName val="Loại_Vật_tư2"/>
      <sheetName val="Elect_(3)2"/>
      <sheetName val="plan&amp;section_of_foundation2"/>
      <sheetName val="design_criteria2"/>
      <sheetName val="Bond_수수료_계산_포맷2"/>
      <sheetName val="ITB_COST2"/>
      <sheetName val="PAGE_12"/>
      <sheetName val="Xay_lapduongR32"/>
      <sheetName val="DM_672"/>
      <sheetName val="Project_Data2"/>
      <sheetName val="6787CWFASE2CASE2_00_xls2"/>
      <sheetName val="Đầu_tư2"/>
      <sheetName val="EIRR&gt;_22"/>
      <sheetName val="Bill_02_-_Xay_gach-Pou_2"/>
      <sheetName val="Bill_03-Chống_thấm-Pou2"/>
      <sheetName val="Bill_04-Kim_loại-Pou2"/>
      <sheetName val="Bill_05_-_Hoan_thien-Pou_2"/>
      <sheetName val="Bill_02_-_Xay_gach-Tower2"/>
      <sheetName val="Bill_03-Chống_thấm-Tower2"/>
      <sheetName val="Bill_04-Kim_loại-Tower2"/>
      <sheetName val="Bill_05_-_Hoan_thien-Tower2"/>
      <sheetName val="KL-_KHAC2"/>
      <sheetName val="BILL_3_-_KẾT_CẤU_HẦM2"/>
      <sheetName val="PTĐG_LTBT2"/>
      <sheetName val="CTG-PRECHEx1_42"/>
      <sheetName val="CTG-AB_(2)2"/>
      <sheetName val="CTG-AB_(3)2"/>
      <sheetName val="CTG-PLP-1_082"/>
      <sheetName val="Pre_Đội_nhóm2"/>
      <sheetName val="Vat_tu_XD2"/>
      <sheetName val="Tower_-_Concrete_Works2"/>
      <sheetName val="Bill-04_ket_cau_thap-_UNI2"/>
      <sheetName val="dg_tphcm2"/>
      <sheetName val="T_KÊ_K_CẤU2"/>
      <sheetName val="4_PTDG2"/>
      <sheetName val="A1,_May2"/>
      <sheetName val="Vat_lieu2"/>
      <sheetName val="Data_Input3"/>
      <sheetName val="HÐ_ngoài3"/>
      <sheetName val="6PILE__(돌출)2"/>
      <sheetName val="Bill_01_-_CTN2"/>
      <sheetName val="Bill_2_2_Villa_2_beds2"/>
      <sheetName val="ESTI_2"/>
      <sheetName val="KL_san_lap2"/>
      <sheetName val="TH_Vat_tu2"/>
      <sheetName val="_Bill_5-Earthing_2_-_Add_Works2"/>
      <sheetName val="Harga_ME_2"/>
      <sheetName val="TH_N_Cong2"/>
      <sheetName val="Bang_trong_luong_rieng_thep2"/>
      <sheetName val="CẤP_THOÁT_NƯỚC2"/>
      <sheetName val="Cước_VC_+_ĐM_CP_Tư_vấn2"/>
      <sheetName val="Hệ_số2"/>
      <sheetName val="bridge_#_12"/>
      <sheetName val="THDT_goi_thau_TB2"/>
      <sheetName val="Tien_do_TV2"/>
      <sheetName val="DETAIL_2"/>
      <sheetName val="final_list_20053"/>
      <sheetName val="LV_data2"/>
      <sheetName val="Gia_vat_tu2"/>
      <sheetName val="TH_MTC2"/>
      <sheetName val="Chenh_lech_ca_may2"/>
      <sheetName val="TLg_CN&amp;Laixe2"/>
      <sheetName val="TLg_CN&amp;Laixe_(2)2"/>
      <sheetName val="TLg_Laitau2"/>
      <sheetName val="TLg_Laitau_(2)2"/>
      <sheetName val="Equipment_list_(PAC)2"/>
      <sheetName val="TINH_KHOI_LUONG2"/>
      <sheetName val="DATA_BASE2"/>
      <sheetName val="Chi_tiet2"/>
      <sheetName val="Bang_3_Chi_tiet_phan_Dz2"/>
      <sheetName val="KHOI_LUONG2"/>
      <sheetName val="HVAC_BLOCK_B42"/>
      <sheetName val="Buy_vs__Lease_Car2"/>
      <sheetName val="subcon_sched2"/>
      <sheetName val="CP_Khac_cuoc_VC1"/>
      <sheetName val="Budget_Code1"/>
      <sheetName val="BẢNG_KHỐI_LƯỢNG_TỔNG_HỢP1"/>
      <sheetName val="CTKL_KTX_HT1"/>
      <sheetName val="PRE_(E)2"/>
      <sheetName val="2_Chiet_tinh1"/>
      <sheetName val="NHÀ_NHẬP_LIỆU1"/>
      <sheetName val="MÓNG_SILO1"/>
      <sheetName val="Tong_du_toan1"/>
      <sheetName val="Bill_2_-_ketcau1"/>
      <sheetName val="Chi_tiet_lan_can1"/>
      <sheetName val="Analisa_&amp;_Upah1"/>
      <sheetName val="Purchase_Order1"/>
      <sheetName val="13-Cốt_thép_(10mm&lt;D≤18mm)_FO161"/>
      <sheetName val="du_lieu_du_toan1"/>
      <sheetName val="DL_ĐẦU_VÀO1"/>
      <sheetName val="BOQ_THAN1"/>
      <sheetName val="D_&amp;_W_sizes1"/>
      <sheetName val="Du_lieu2"/>
      <sheetName val="cash_budget1"/>
      <sheetName val="Luong_NII1"/>
      <sheetName val="DINH_MUC_THI_NGHIEM1"/>
      <sheetName val="Luong_NI1"/>
      <sheetName val="Phan_tich1"/>
      <sheetName val="CT_Thang_Mo1"/>
      <sheetName val="CT__PL1"/>
      <sheetName val="dongia__2_1"/>
      <sheetName val="Thép_CKN1"/>
      <sheetName val="GOC-KO_IN1"/>
      <sheetName val="MAU_8A1"/>
      <sheetName val="MAU_8B1"/>
      <sheetName val="MAU_91"/>
      <sheetName val="MAU_101"/>
      <sheetName val="sochitiettaikhoan_1"/>
      <sheetName val="Share_price_data1"/>
      <sheetName val="19_31"/>
      <sheetName val="20_31"/>
      <sheetName val="Chieu_4_31"/>
      <sheetName val="Cow_req1"/>
      <sheetName val="TỔNG_HỢP1"/>
      <sheetName val="14-LẦN_3-CHIỀU1"/>
      <sheetName val="14-LẦN_1-SÁNG1"/>
      <sheetName val="14-LẦN_2-TRƯA1"/>
      <sheetName val="1_3+1_4-TOTAL_-_Ko_IN1"/>
      <sheetName val="2_1-LẦN_3-CHIỀU1"/>
      <sheetName val="2_1-LẦN_1-SÁNG1"/>
      <sheetName val="2_1-LẦN_2-TRƯA1"/>
      <sheetName val="2_1-TOTAL-Ko_IN1"/>
      <sheetName val="1_3(TMR_4)1"/>
      <sheetName val="CHO_DE1"/>
      <sheetName val="1_1+1_2+2_2+2_3(TMR_3)1"/>
      <sheetName val="CK1+CK2_(VS_SAN_CHOI_23)1"/>
      <sheetName val="CK1+CK2_(2)1"/>
      <sheetName val="12-16_THÁNG1"/>
      <sheetName val="CAN_SỮA1"/>
      <sheetName val="54+55+56(SAU_CAI_SỮA-6)1"/>
      <sheetName val="BÊ_71-90_NGÀY1"/>
      <sheetName val="BÊ_12-16_tháng1"/>
      <sheetName val="BÊ_6-121"/>
      <sheetName val="BÊ_1-31"/>
      <sheetName val="F01-BC_KHAU_PHAN_SANG_20_31"/>
      <sheetName val="F01-BC_KHAU_PHAN_CHIEU_19_31"/>
      <sheetName val="dinh_mưc_cty1"/>
      <sheetName val="Giá_thành1"/>
      <sheetName val="Thong_ke1"/>
      <sheetName val="Energy_for_milk_prod1"/>
      <sheetName val="DE_NGHI_XUAT_1"/>
      <sheetName val="phieu_xuat_mau1"/>
      <sheetName val="PHIEU_XUAT_CHIEU1"/>
      <sheetName val="11_rai_them_cỏ1"/>
      <sheetName val="PHU_LUC_02-_HDSD_CAC_BIEU_MAU1"/>
      <sheetName val="PhU_LUC_01-_MA_CAC_NHOM_BO1"/>
      <sheetName val="F03-BC_THUC_TRON_SANG_20_31"/>
      <sheetName val="F03-BC_THUC_TRON_CHIEU_19_31"/>
      <sheetName val="F02-BC_THEO_DOI_THUC_AN_DU1"/>
      <sheetName val="Tham_khao-_Bao_cao_xuat_thuc_a1"/>
      <sheetName val="Dlieu_dau_vao1"/>
      <sheetName val="DK1_Don_gia1"/>
      <sheetName val="1_MONG_1-21"/>
      <sheetName val="Don_gia_(khong_in)1"/>
      <sheetName val="BANCO_(2)1"/>
      <sheetName val="MT_DPin_(2)1"/>
      <sheetName val="02__PTDG1"/>
      <sheetName val="Chiết_tính1"/>
      <sheetName val="Bill No.3 - Prov. Sum (Ph2&amp;3)"/>
      <sheetName val="TH TN"/>
      <sheetName val="Ｎｏ.13"/>
      <sheetName val="tra_vat_lieu"/>
      <sheetName val="DGchitiet "/>
      <sheetName val="CP Du phong"/>
      <sheetName val="THCP Lap dat"/>
      <sheetName val="THCP xay dung"/>
      <sheetName val="Tong hop kinh phi"/>
      <sheetName val="QD79"/>
      <sheetName val="HỆ THỐNG PHÒNG CHÁY CHỮA CHÁY"/>
      <sheetName val="HỆ THỐNG CẤP THOÁT NƯỚC"/>
      <sheetName val="HỆ THỐNG ĐHKK"/>
      <sheetName val="MÁY PHÁT ĐIỆN"/>
      <sheetName val="HỆ THỐNG ĐIỆN"/>
      <sheetName val="Thiết bị chính"/>
      <sheetName val="Tongke"/>
      <sheetName val="2.1Warehouse 1"/>
      <sheetName val="CHI PHI"/>
      <sheetName val="MDA"/>
      <sheetName val="MKH"/>
      <sheetName val="DMNV"/>
      <sheetName val="DMNCC"/>
      <sheetName val="MHH"/>
      <sheetName val="Bill 2-Road HR2"/>
      <sheetName val="Bill 3 - Softscape HR2"/>
      <sheetName val="Brick"/>
      <sheetName val="見積書"/>
      <sheetName val="TNHC"/>
      <sheetName val="TK chi tiet"/>
      <sheetName val="CĂN HỘ T16-17 "/>
      <sheetName val="TRỤC ĐỨNG THOÁT BẨN T15-17"/>
      <sheetName val="TRỤC ĐỨNG TM T15-17"/>
      <sheetName val="trialth"/>
      <sheetName val="1"/>
      <sheetName val="PCCC"/>
      <sheetName val="Tổng GT"/>
      <sheetName val="GT"/>
      <sheetName val="KL"/>
      <sheetName val="Chi tiết KL"/>
      <sheetName val="khấu trừ phạt"/>
      <sheetName val="GT  KHAU TRU"/>
      <sheetName val="HAO HUT VAT TU (2)"/>
      <sheetName val="cao độ"/>
      <sheetName val="THEP TAM"/>
      <sheetName val="THEP HÌNH"/>
      <sheetName val="THEP HINH"/>
      <sheetName val="XA GO"/>
      <sheetName val="BANG TRA"/>
      <sheetName val="CDTK"/>
      <sheetName val="물량표"/>
      <sheetName val="NHATKYC"/>
      <sheetName val="BCX_NL"/>
      <sheetName val="Est"/>
      <sheetName val="E-Breakdown"/>
      <sheetName val="CostData"/>
      <sheetName val="costingsheet"/>
      <sheetName val="Wind"/>
      <sheetName val="Main Bldg-Rev02"/>
      <sheetName val="D&amp;W def."/>
      <sheetName val="Nhan cong"/>
      <sheetName val="Thiet bi"/>
      <sheetName val="Vat tu"/>
      <sheetName val="DM.ChiPhi"/>
      <sheetName val="May TC"/>
      <sheetName val="TH Kinh phi"/>
      <sheetName val="LKVL-CK-HT-GD1"/>
      <sheetName val="NhanCong"/>
      <sheetName val="TN"/>
      <sheetName val="ND"/>
      <sheetName val="Ptvl "/>
      <sheetName val="escon"/>
      <sheetName val="INSTR"/>
      <sheetName val="GiaVL"/>
      <sheetName val="노임단가"/>
      <sheetName val="Rebar"/>
      <sheetName val="KLT"/>
      <sheetName val="nkc"/>
      <sheetName val="Móng, nền "/>
      <sheetName val="1.Requisition(E)"/>
      <sheetName val="TONG HOP"/>
      <sheetName val="VT190111"/>
      <sheetName val="KHOI LUONG15-4"/>
      <sheetName val="HS"/>
      <sheetName val="gui BKCT"/>
      <sheetName val="A6,MAY"/>
      <sheetName val="Open"/>
      <sheetName val="Function"/>
      <sheetName val="Noisuy-LLL"/>
      <sheetName val="Bù giá CM"/>
      <sheetName val="Luong BN"/>
      <sheetName val="Luong TB"/>
      <sheetName val="Ca may TB"/>
      <sheetName val="Ca máy BN"/>
      <sheetName val="Vật liệu"/>
      <sheetName val="Gia vat lieu"/>
      <sheetName val="Precios unitarios AXH"/>
      <sheetName val=""/>
      <sheetName val="3. CNT"/>
      <sheetName val="unit price list(M)"/>
      <sheetName val="Rate1"/>
      <sheetName val="TH VL, NC, DDHT Thanhphuoc"/>
      <sheetName val="전기"/>
      <sheetName val="DMCT"/>
      <sheetName val="lam_moi"/>
      <sheetName val="So lieu chung"/>
      <sheetName val="BẢNG ÁP GIÁ (in)"/>
      <sheetName val="NT (KL) IN"/>
      <sheetName val="DOM D2"/>
      <sheetName val="nhà ăn"/>
      <sheetName val="Công nhật"/>
      <sheetName val="btkt cột"/>
      <sheetName val="THÉP"/>
      <sheetName val="Door_and_window1"/>
      <sheetName val="Ma_don_vi"/>
      <sheetName val="bang_cc"/>
      <sheetName val="유림콘도"/>
      <sheetName val="유림골조"/>
      <sheetName val="Btra"/>
      <sheetName val="Doi so"/>
      <sheetName val="Notes"/>
      <sheetName val="1.2 Staff Schedule"/>
      <sheetName val="SPEC"/>
      <sheetName val="VO-PS02-XD"/>
      <sheetName val="0. Input"/>
      <sheetName val="DANH MỤC HỒ SƠ"/>
      <sheetName val="GT PHÁT SINH NGOÀI HĐ"/>
      <sheetName val="KL PHÁT SINH "/>
      <sheetName val="PS NGOÀI HĐ"/>
      <sheetName val="GT PHÁT SINH VƯỢT HĐ"/>
      <sheetName val="PS TĂNG GIẢM TRONG HĐ"/>
      <sheetName val="DGCT PHÁT SINH"/>
      <sheetName val="DGCT TRẦN NLV"/>
      <sheetName val="DGKL chi tiết NLV"/>
      <sheetName val="DGKL chi tiết NHN,NK"/>
      <sheetName val="TG KL"/>
      <sheetName val="DGCT SƠN BẢ TƯỜNG NLV"/>
      <sheetName val="DGKL TRẦN NHN"/>
      <sheetName val="INF"/>
      <sheetName val="MTO REV.2(ARMOR)"/>
      <sheetName val="ReadFirst"/>
      <sheetName val="T2-3"/>
      <sheetName val="PNT_QUOT__3"/>
      <sheetName val="COAT_WRAP_QIOT__3"/>
      <sheetName val="TH các CC"/>
      <sheetName val="Bill Prelim-CDT"/>
      <sheetName val="Prelims"/>
      <sheetName val="Bill BPTC-CDT"/>
      <sheetName val="Chi tiết BPTC"/>
      <sheetName val="Bill BPTC-CDT (PA MCT CDT)"/>
      <sheetName val="Chi tiết BPTC (PA MCT CDT)"/>
      <sheetName val="KL THEP  GIAM DO DUNG COUPLER"/>
      <sheetName val="01.KL THÉP NHẬP VỀ"/>
      <sheetName val="BBLMHT"/>
      <sheetName val="2. NT VLDV"/>
      <sheetName val="GHI CHU"/>
      <sheetName val="1.BB LMHT"/>
      <sheetName val="Bê tông bảo vệ"/>
      <sheetName val="01. Data"/>
      <sheetName val="Neo, nối cốt thép dầm, cột"/>
      <sheetName val="Uốn móc cốt thép"/>
      <sheetName val="Tiêu chuẩn cốt thép"/>
      <sheetName val="BQ-E20-02(Rp)"/>
      <sheetName val="F4-F7"/>
      <sheetName val="날개벽수량표"/>
      <sheetName val="PERSONNELIST"/>
      <sheetName val="1. Office"/>
      <sheetName val="A6"/>
      <sheetName val="KL thep lam sat"/>
      <sheetName val="PU_ITALY_7"/>
      <sheetName val="RAB_AR&amp;STR5"/>
      <sheetName val="chi_tiet_TBA5"/>
      <sheetName val="chi_tiet_C5"/>
      <sheetName val="Tro_giup7"/>
      <sheetName val="TH_DZ357"/>
      <sheetName val="Customize_Your_Purchase_Order5"/>
      <sheetName val="CHITIET_VL-NC-TT_-1p5"/>
      <sheetName val="CHITIET_VL-NC-TT-3p4"/>
      <sheetName val="TONG_HOP_VL-NC_TT5"/>
      <sheetName val="KPVC-BD_5"/>
      <sheetName val="Don_gia5"/>
      <sheetName val="DON_GIA_TRAM_(3)5"/>
      <sheetName val="DON_GIA_CAN_THO7"/>
      <sheetName val="HĐ_ngoài4"/>
      <sheetName val="XT_Buoc_34"/>
      <sheetName val="dongia_(2)4"/>
      <sheetName val="7606_DZ5"/>
      <sheetName val="project_management4"/>
      <sheetName val="Don_gia_chi_tiet5"/>
      <sheetName val="Adix_A4"/>
      <sheetName val="S-curve_4"/>
      <sheetName val="REINF_4"/>
      <sheetName val="Rates_20094"/>
      <sheetName val="So_doi_chieu_LC4"/>
      <sheetName val="MAIN_GATE_HOUSE4"/>
      <sheetName val="Du_toan4"/>
      <sheetName val="Commercial_value4"/>
      <sheetName val="Ky_Lam_Bridge4"/>
      <sheetName val="Provisional_Sums_Item4"/>
      <sheetName val="Gas_Pressure_Welding4"/>
      <sheetName val="General_Item&amp;General_Requireme4"/>
      <sheetName val="General_Items4"/>
      <sheetName val="Regenral_Requirements4"/>
      <sheetName val="chiet_tinh4"/>
      <sheetName val="Ng_hàng_xà+bulong4"/>
      <sheetName val="Bang_KL4"/>
      <sheetName val="TONG_HOP_VL-NC4"/>
      <sheetName val="MH_RATE4"/>
      <sheetName val="DM_60614"/>
      <sheetName val="DG_thep_ma_kem4"/>
      <sheetName val="Lcau_-_Lxuc4"/>
      <sheetName val="Đầu_vào3"/>
      <sheetName val="Equip_3"/>
      <sheetName val="A1_CN3"/>
      <sheetName val="CT_vat_lieu4"/>
      <sheetName val="Trạm_biến_áp3"/>
      <sheetName val="Đơn_Giá_3"/>
      <sheetName val="Chi_tiet_XD_TBA3"/>
      <sheetName val="Chenh_lech_vat_tu3"/>
      <sheetName val="Diện_tích3"/>
      <sheetName val="1_Khái_toán3"/>
      <sheetName val="TONG_HOP_T5_19983"/>
      <sheetName val="CT-0_4KV3"/>
      <sheetName val="rate_material3"/>
      <sheetName val="KL_Chi_tiết_Xây_tô3"/>
      <sheetName val="DG_DZ4"/>
      <sheetName val="DG_TBA4"/>
      <sheetName val="04_-_XUONG_DET_B3"/>
      <sheetName val="Chi_tiet_KL3"/>
      <sheetName val="Tổng_hợp_KL3"/>
      <sheetName val="Bill_1_Quy_dinh_chung3"/>
      <sheetName val="1_R18_BF3"/>
      <sheetName val="6_External_works-R183"/>
      <sheetName val="07Base_Cost3"/>
      <sheetName val="_033"/>
      <sheetName val="chieu_day_san3"/>
      <sheetName val="Podium_Concrete_Works3"/>
      <sheetName val="KLCT-_TOWER3"/>
      <sheetName val="KLCT-_PODIUM3"/>
      <sheetName val="Gia_thanh_chuoi_su3"/>
      <sheetName val="Tiep_dia3"/>
      <sheetName val="Don_gia_vung_III-Can_Tho3"/>
      <sheetName val="Phan_khai_KLuong3"/>
      <sheetName val="Area_Cal3"/>
      <sheetName val="Elect_(3)3"/>
      <sheetName val="plan&amp;section_of_foundation3"/>
      <sheetName val="design_criteria3"/>
      <sheetName val="Bond_수수료_계산_포맷3"/>
      <sheetName val="ITB_COST3"/>
      <sheetName val="PAGE_13"/>
      <sheetName val="DM_673"/>
      <sheetName val="Đầu_tư3"/>
      <sheetName val="Loại_Vật_tư3"/>
      <sheetName val="EIRR&gt;_23"/>
      <sheetName val="Xay_lapduongR33"/>
      <sheetName val="dg_tphcm3"/>
      <sheetName val="T_KÊ_K_CẤU3"/>
      <sheetName val="Bill_01_-_CTN3"/>
      <sheetName val="Bill_2_2_Villa_2_beds3"/>
      <sheetName val="Data_Input4"/>
      <sheetName val="6787CWFASE2CASE2_00_xls3"/>
      <sheetName val="Project_Data3"/>
      <sheetName val="CẤP_THOÁT_NƯỚC3"/>
      <sheetName val="Cước_VC_+_ĐM_CP_Tư_vấn3"/>
      <sheetName val="Hệ_số3"/>
      <sheetName val="Vat_tu_XD3"/>
      <sheetName val="HÐ_ngoài4"/>
      <sheetName val="6PILE__(돌출)3"/>
      <sheetName val="THDT_goi_thau_TB3"/>
      <sheetName val="Tien_do_TV3"/>
      <sheetName val="Harga_ME_3"/>
      <sheetName val="Analisa_Gabungan3"/>
      <sheetName val="Bill_02_-_Xay_gach-Pou_3"/>
      <sheetName val="Bill_03-Chống_thấm-Pou3"/>
      <sheetName val="Bill_04-Kim_loại-Pou3"/>
      <sheetName val="Bill_05_-_Hoan_thien-Pou_3"/>
      <sheetName val="Bill_02_-_Xay_gach-Tower3"/>
      <sheetName val="Bill_03-Chống_thấm-Tower3"/>
      <sheetName val="Bill_04-Kim_loại-Tower3"/>
      <sheetName val="Bill_05_-_Hoan_thien-Tower3"/>
      <sheetName val="KL-_KHAC3"/>
      <sheetName val="BILL_3_-_KẾT_CẤU_HẦM3"/>
      <sheetName val="PTĐG_LTBT3"/>
      <sheetName val="CTG-PRECHEx1_43"/>
      <sheetName val="CTG-AB_(2)3"/>
      <sheetName val="CTG-AB_(3)3"/>
      <sheetName val="CTG-PLP-1_083"/>
      <sheetName val="Pre_Đội_nhóm3"/>
      <sheetName val="Tower_-_Concrete_Works3"/>
      <sheetName val="Bill-04_ket_cau_thap-_UNI3"/>
      <sheetName val="TH_Vat_tu3"/>
      <sheetName val="4_PTDG3"/>
      <sheetName val="A1,_May3"/>
      <sheetName val="Vat_lieu3"/>
      <sheetName val="Bang_trong_luong_rieng_thep3"/>
      <sheetName val="gia_cong_tac3"/>
      <sheetName val="Measure_13063"/>
      <sheetName val="GV1-D13_(Casement_door)3"/>
      <sheetName val="bridge_#_13"/>
      <sheetName val="final_list_20054"/>
      <sheetName val="LV_data3"/>
      <sheetName val="ESTI_3"/>
      <sheetName val="DETAIL_3"/>
      <sheetName val="Gia_vat_tu3"/>
      <sheetName val="Isolasi_Luar_Dalam3"/>
      <sheetName val="Isolasi_Luar3"/>
      <sheetName val="TH_MTC3"/>
      <sheetName val="TH_N_Cong3"/>
      <sheetName val="_Bill_5-Earthing_2_-_Add_Works3"/>
      <sheetName val="DATA_BASE3"/>
      <sheetName val="Equipment_list_(PAC)3"/>
      <sheetName val="KL_san_lap3"/>
      <sheetName val="Chenh_lech_ca_may3"/>
      <sheetName val="TLg_CN&amp;Laixe3"/>
      <sheetName val="TLg_CN&amp;Laixe_(2)3"/>
      <sheetName val="TLg_Laitau3"/>
      <sheetName val="TLg_Laitau_(2)3"/>
      <sheetName val="TINH_KHOI_LUONG3"/>
      <sheetName val="Buy_vs__Lease_Car3"/>
      <sheetName val="CP_Khac_cuoc_VC2"/>
      <sheetName val="Budget_Code2"/>
      <sheetName val="subcon_sched3"/>
      <sheetName val="Chi_tiet3"/>
      <sheetName val="Bang_3_Chi_tiet_phan_Dz3"/>
      <sheetName val="KHOI_LUONG3"/>
      <sheetName val="HVAC_BLOCK_B43"/>
      <sheetName val="PRE_(E)3"/>
      <sheetName val="BẢNG_KHỐI_LƯỢNG_TỔNG_HỢP2"/>
      <sheetName val="CTKL_KTX_HT2"/>
      <sheetName val="2_Chiet_tinh2"/>
      <sheetName val="NHÀ_NHẬP_LIỆU2"/>
      <sheetName val="MÓNG_SILO2"/>
      <sheetName val="Tong_du_toan2"/>
      <sheetName val="Bill_2_-_ketcau2"/>
      <sheetName val="Analisa_&amp;_Upah2"/>
      <sheetName val="BOQ_THAN2"/>
      <sheetName val="Chi_tiet_lan_can2"/>
      <sheetName val="13-Cốt_thép_(10mm&lt;D≤18mm)_FO162"/>
      <sheetName val="du_lieu_du_toan2"/>
      <sheetName val="Purchase_Order2"/>
      <sheetName val="D_&amp;_W_sizes2"/>
      <sheetName val="DL_ĐẦU_VÀO2"/>
      <sheetName val="Du_lieu3"/>
      <sheetName val="cash_budget2"/>
      <sheetName val="Phan_tich2"/>
      <sheetName val="Luong_NII2"/>
      <sheetName val="DINH_MUC_THI_NGHIEM2"/>
      <sheetName val="Luong_NI2"/>
      <sheetName val="CT_Thang_Mo2"/>
      <sheetName val="CT__PL2"/>
      <sheetName val="dongia__2_2"/>
      <sheetName val="Thép_CKN2"/>
      <sheetName val="GOC-KO_IN2"/>
      <sheetName val="MAU_8A2"/>
      <sheetName val="MAU_8B2"/>
      <sheetName val="MAU_92"/>
      <sheetName val="MAU_102"/>
      <sheetName val="sochitiettaikhoan_2"/>
      <sheetName val="Share_price_data2"/>
      <sheetName val="19_32"/>
      <sheetName val="20_32"/>
      <sheetName val="Chieu_4_32"/>
      <sheetName val="Cow_req2"/>
      <sheetName val="TỔNG_HỢP2"/>
      <sheetName val="14-LẦN_3-CHIỀU2"/>
      <sheetName val="14-LẦN_1-SÁNG2"/>
      <sheetName val="14-LẦN_2-TRƯA2"/>
      <sheetName val="1_3+1_4-TOTAL_-_Ko_IN2"/>
      <sheetName val="2_1-LẦN_3-CHIỀU2"/>
      <sheetName val="2_1-LẦN_1-SÁNG2"/>
      <sheetName val="2_1-LẦN_2-TRƯA2"/>
      <sheetName val="2_1-TOTAL-Ko_IN2"/>
      <sheetName val="1_3(TMR_4)2"/>
      <sheetName val="CHO_DE2"/>
      <sheetName val="1_1+1_2+2_2+2_3(TMR_3)2"/>
      <sheetName val="CK1+CK2_(VS_SAN_CHOI_23)2"/>
      <sheetName val="CK1+CK2_(2)2"/>
      <sheetName val="12-16_THÁNG2"/>
      <sheetName val="CAN_SỮA2"/>
      <sheetName val="54+55+56(SAU_CAI_SỮA-6)2"/>
      <sheetName val="BÊ_71-90_NGÀY2"/>
      <sheetName val="BÊ_12-16_tháng2"/>
      <sheetName val="BÊ_6-122"/>
      <sheetName val="BÊ_1-32"/>
      <sheetName val="F01-BC_KHAU_PHAN_SANG_20_32"/>
      <sheetName val="F01-BC_KHAU_PHAN_CHIEU_19_32"/>
      <sheetName val="dinh_mưc_cty2"/>
      <sheetName val="Giá_thành2"/>
      <sheetName val="Thong_ke2"/>
      <sheetName val="Energy_for_milk_prod2"/>
      <sheetName val="DE_NGHI_XUAT_2"/>
      <sheetName val="phieu_xuat_mau2"/>
      <sheetName val="PHIEU_XUAT_CHIEU2"/>
      <sheetName val="11_rai_them_cỏ2"/>
      <sheetName val="PHU_LUC_02-_HDSD_CAC_BIEU_MAU2"/>
      <sheetName val="PhU_LUC_01-_MA_CAC_NHOM_BO2"/>
      <sheetName val="F03-BC_THUC_TRON_SANG_20_32"/>
      <sheetName val="F03-BC_THUC_TRON_CHIEU_19_32"/>
      <sheetName val="F02-BC_THEO_DOI_THUC_AN_DU2"/>
      <sheetName val="Tham_khao-_Bao_cao_xuat_thuc_a2"/>
      <sheetName val="02__PTDG2"/>
      <sheetName val="BANCO_(2)2"/>
      <sheetName val="MT_DPin_(2)2"/>
      <sheetName val="Dlieu_dau_vao2"/>
      <sheetName val="Don_gia_(khong_in)2"/>
      <sheetName val="DK1_Don_gia2"/>
      <sheetName val="1_MONG_1-22"/>
      <sheetName val="Chiết_tính2"/>
      <sheetName val="wk_prgs"/>
      <sheetName val="TH_TN"/>
      <sheetName val="dm_366"/>
      <sheetName val="DM_6060"/>
      <sheetName val="Bill_No_3_-_Prov__Sum_(Ph2&amp;3)"/>
      <sheetName val="Du_tru_CP-Bieu_01"/>
      <sheetName val="TB_NẶNG"/>
      <sheetName val="Income_Statement2"/>
      <sheetName val="Shareholders'_Equity2"/>
      <sheetName val="VC_xd"/>
      <sheetName val="Gia_VLTB"/>
      <sheetName val="B_Luong"/>
      <sheetName val="C_May"/>
      <sheetName val="2_1Warehouse_1"/>
      <sheetName val="đọc_số"/>
      <sheetName val="Data_Wall"/>
      <sheetName val="Nhap_VT_oto"/>
      <sheetName val="AG_Pipe_Qty_Analysis"/>
      <sheetName val="Hao_phí"/>
      <sheetName val="THEP_TAM"/>
      <sheetName val="THEP_HÌNH"/>
      <sheetName val="THEP_HINH"/>
      <sheetName val="XA_GO"/>
      <sheetName val="BANG_TRA"/>
      <sheetName val="CP_HMC"/>
      <sheetName val="Ｎｏ_13"/>
      <sheetName val="DGchitiet_"/>
      <sheetName val="Bill_2-Road_HR2"/>
      <sheetName val="Bill_3_-_Softscape_HR2"/>
      <sheetName val="TK_chi_tiet"/>
      <sheetName val="CĂN_HỘ_T16-17_"/>
      <sheetName val="TRỤC_ĐỨNG_THOÁT_BẨN_T15-17"/>
      <sheetName val="TRỤC_ĐỨNG_TM_T15-17"/>
      <sheetName val="Chi_tiet_cong_no"/>
      <sheetName val="PHÁT_SINH_TẦNG_1_"/>
      <sheetName val="PHÁT_SINH_TẦNG_2"/>
      <sheetName val="Hầm_chuyển_psinh"/>
      <sheetName val="Ống_thẳng"/>
      <sheetName val="Côn_thu"/>
      <sheetName val="Vuông_tròn"/>
      <sheetName val="Chân_rẽ"/>
      <sheetName val="Chạc_ba"/>
      <sheetName val="Dự_thầu"/>
      <sheetName val="Structure_data"/>
      <sheetName val="CP_Du_phong"/>
      <sheetName val="THCP_Lap_dat"/>
      <sheetName val="THCP_xay_dung"/>
      <sheetName val="Tong_hop_kinh_phi"/>
      <sheetName val="HỆ_THỐNG_PHÒNG_CHÁY_CHỮA_CHÁY"/>
      <sheetName val="HỆ_THỐNG_CẤP_THOÁT_NƯỚC"/>
      <sheetName val="HỆ_THỐNG_ĐHKK"/>
      <sheetName val="MÁY_PHÁT_ĐIỆN"/>
      <sheetName val="HỆ_THỐNG_ĐIỆN"/>
      <sheetName val="Thiết_bị_chính"/>
      <sheetName val="CHI_PHI"/>
      <sheetName val="Main_Bldg-Rev02"/>
      <sheetName val="D&amp;W_def_"/>
      <sheetName val="Nhan_cong"/>
      <sheetName val="Thiet_bi"/>
      <sheetName val="Vat_tu"/>
      <sheetName val="DM_ChiPhi"/>
      <sheetName val="May_TC"/>
      <sheetName val="TH_Kinh_phi"/>
      <sheetName val="Ptvl_"/>
      <sheetName val="Móng,_nền_"/>
      <sheetName val="1_Requisition(E)"/>
      <sheetName val="TONG_HOP"/>
      <sheetName val="Tổng_GT"/>
      <sheetName val="Chi_tiết_KL"/>
      <sheetName val="ca_máy"/>
      <sheetName val="khấu_trừ_phạt"/>
      <sheetName val="GT__KHAU_TRU"/>
      <sheetName val="HAO_HUT_VAT_TU_(2)"/>
      <sheetName val="cao_độ"/>
      <sheetName val="Dự_toán"/>
      <sheetName val="Đơn_Giá_TH"/>
      <sheetName val="Nhân_công"/>
      <sheetName val="Phân_tích"/>
      <sheetName val="C_P_Thiết_bị"/>
      <sheetName val="T_H_Kinh_phí"/>
      <sheetName val="Vật_tư"/>
      <sheetName val="Trang_bìa"/>
      <sheetName val="phan_tic_chi_tiet"/>
      <sheetName val="Steel"/>
      <sheetName val="Order"/>
      <sheetName val="DM-VNT ko sd"/>
      <sheetName val="B3A - TOWER A"/>
      <sheetName val="Annex B"/>
      <sheetName val="Cotthep.NPT"/>
      <sheetName val="vl.nc.mtc"/>
      <sheetName val="TOSHIBA-Structure"/>
      <sheetName val="1.Civil (Org)"/>
      <sheetName val="villa"/>
      <sheetName val="Data-year2001i"/>
      <sheetName val="Tien Thuong"/>
      <sheetName val="NC XL 6T cuoi 01 CTy"/>
      <sheetName val="Data -6T dau"/>
      <sheetName val="Cong 6T"/>
      <sheetName val="125x125"/>
      <sheetName val="Bảng đo bóc KL OLK-09"/>
      <sheetName val="6.3 CHI TIET OLK-09"/>
      <sheetName val="음료실행"/>
      <sheetName val="내역서을지"/>
      <sheetName val="Assumptions"/>
      <sheetName val="Dot 4"/>
      <sheetName val="Chi phi van chuyen"/>
      <sheetName val="Tong hop vat tu"/>
      <sheetName val="XLR_NoRangeSheet"/>
      <sheetName val="工艺分类库"/>
      <sheetName val="1.San "/>
      <sheetName val="DT hợp đồng"/>
      <sheetName val="Bảng KL đợt 1"/>
      <sheetName val="DLDT"/>
      <sheetName val="Dgia vat tu"/>
      <sheetName val="Don gia_III"/>
      <sheetName val="D÷ liÖu"/>
      <sheetName val="TLG Type"/>
      <sheetName val="Duthau"/>
      <sheetName val="HRG BHN"/>
      <sheetName val="CĂN ĐH"/>
      <sheetName val="Div26 - Elect"/>
      <sheetName val="CAUDIT"/>
      <sheetName val="7.Khau tru "/>
      <sheetName val="DMSC"/>
      <sheetName val="Heso DZ"/>
      <sheetName val="DGiaDZ"/>
      <sheetName val="DG_BINH THUAN"/>
      <sheetName val="Inputs_Sens"/>
      <sheetName val="IS_Sum_CM"/>
      <sheetName val="gia vt,nc,may"/>
      <sheetName val="2.CDPS"/>
      <sheetName val="Q.A01.2-Sh"/>
      <sheetName val="개산공사비"/>
      <sheetName val="Gld"/>
      <sheetName val="Gxd"/>
      <sheetName val="4 CĂN"/>
      <sheetName val="Calculation"/>
      <sheetName val="Danh mục"/>
      <sheetName val="Financ. Overview"/>
      <sheetName val="Toolbox"/>
      <sheetName val="Dinh muc"/>
      <sheetName val="TDTKP"/>
      <sheetName val="DK-KH"/>
      <sheetName val="Bieu gia HD"/>
      <sheetName val="Summary Sheet"/>
      <sheetName val="Progress"/>
      <sheetName val="C&amp;S-sum"/>
      <sheetName val="Archi-sum"/>
      <sheetName val="MEP-sum"/>
      <sheetName val="Finishing-Tower A"/>
      <sheetName val="Finishing-Tower B"/>
      <sheetName val="Finishing-Tower C"/>
      <sheetName val="Finishing-Tower D"/>
      <sheetName val="PODIUM"/>
      <sheetName val="MEP-Tower A"/>
      <sheetName val="MEP-Tower B"/>
      <sheetName val="MEP-Tower C"/>
      <sheetName val="MEP-Tower D"/>
      <sheetName val="MEP-Podium"/>
      <sheetName val="Cost Report Sum"/>
      <sheetName val="Detail Cost Sum"/>
      <sheetName val="RVO-VO Sum"/>
      <sheetName val="Potential VOs Sum"/>
      <sheetName val="Cash Flow Sum"/>
      <sheetName val="gui_BKCT"/>
      <sheetName val="DG_1426"/>
      <sheetName val="1_2_Staff_Schedule"/>
      <sheetName val="BẢNG_ÁP_GIÁ_(in)"/>
      <sheetName val="NT_(KL)_IN"/>
      <sheetName val="DOM_D2"/>
      <sheetName val="nhà_ăn"/>
      <sheetName val="Công_nhật"/>
      <sheetName val="btkt_cột"/>
      <sheetName val="Chi_tiet_-tong_9_thang"/>
      <sheetName val="Don_gia_chi_tiet_DIEN_2"/>
      <sheetName val="0__Input"/>
      <sheetName val="Tong_hop_vat_tu"/>
      <sheetName val="Theo_doi_Doanh_thu_2017"/>
      <sheetName val="Gia_vat_lieu"/>
      <sheetName val="So_lieu_chung"/>
      <sheetName val="Precios_unitarios_AXH"/>
      <sheetName val="3__CNT"/>
      <sheetName val="unit_price_list(M)"/>
      <sheetName val="TH_VL,_NC,_DDHT_Thanhphuoc"/>
      <sheetName val="BTK-Dai Hoc Kien Giang"/>
      <sheetName val="PV Graph Data"/>
      <sheetName val="GJ_06"/>
      <sheetName val="doanh thu"/>
      <sheetName val="Dutoan KL"/>
      <sheetName val="Kyhieuloptratsonba"/>
      <sheetName val="Method_BouyancyFactor"/>
      <sheetName val="Method_PressureArea"/>
      <sheetName val="InputData"/>
      <sheetName val="B-2  (DPP)"/>
      <sheetName val="LX -TT05"/>
      <sheetName val="NC Moi TT05"/>
      <sheetName val="dulieumong"/>
      <sheetName val="DCQ"/>
      <sheetName val="DCS"/>
      <sheetName val="DD"/>
      <sheetName val="Gia VT-TB"/>
      <sheetName val="noi suy xa"/>
      <sheetName val="noi suy xa thu ho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DG Chi tiet"/>
      <sheetName val="DZ 22KV"/>
      <sheetName val="Giathau"/>
      <sheetName val="KS tuyen"/>
      <sheetName val="THTL"/>
      <sheetName val="CP(dz)"/>
      <sheetName val="DT"/>
      <sheetName val="Bia lot"/>
      <sheetName val="MB.DT.02"/>
      <sheetName val="01-&gt;12"/>
      <sheetName val="Article"/>
      <sheetName val="5.2.1 Đo bóc KL OLK-06"/>
      <sheetName val="Don gia NC"/>
      <sheetName val="PU_ITALY_8"/>
      <sheetName val="RAB_AR&amp;STR6"/>
      <sheetName val="chi_tiet_TBA6"/>
      <sheetName val="chi_tiet_C6"/>
      <sheetName val="Tro_giup8"/>
      <sheetName val="TH_DZ358"/>
      <sheetName val="Customize_Your_Purchase_Order6"/>
      <sheetName val="CHITIET_VL-NC-TT_-1p6"/>
      <sheetName val="CHITIET_VL-NC-TT-3p5"/>
      <sheetName val="TONG_HOP_VL-NC_TT6"/>
      <sheetName val="KPVC-BD_6"/>
      <sheetName val="Don_gia6"/>
      <sheetName val="DON_GIA_CAN_THO8"/>
      <sheetName val="DON_GIA_TRAM_(3)6"/>
      <sheetName val="HĐ_ngoài5"/>
      <sheetName val="XT_Buoc_35"/>
      <sheetName val="dongia_(2)5"/>
      <sheetName val="Don_gia_chi_tiet6"/>
      <sheetName val="7606_DZ6"/>
      <sheetName val="project_management5"/>
      <sheetName val="Adix_A5"/>
      <sheetName val="S-curve_5"/>
      <sheetName val="REINF_5"/>
      <sheetName val="Rates_20095"/>
      <sheetName val="So_doi_chieu_LC5"/>
      <sheetName val="MAIN_GATE_HOUSE5"/>
      <sheetName val="Du_toan5"/>
      <sheetName val="Commercial_value5"/>
      <sheetName val="Ky_Lam_Bridge5"/>
      <sheetName val="Provisional_Sums_Item5"/>
      <sheetName val="Gas_Pressure_Welding5"/>
      <sheetName val="General_Item&amp;General_Requireme5"/>
      <sheetName val="General_Items5"/>
      <sheetName val="Regenral_Requirements5"/>
      <sheetName val="TONG_HOP_VL-NC5"/>
      <sheetName val="MH_RATE5"/>
      <sheetName val="Ng_hàng_xà+bulong5"/>
      <sheetName val="chiet_tinh5"/>
      <sheetName val="Bang_KL5"/>
      <sheetName val="Đầu_vào4"/>
      <sheetName val="Equip_4"/>
      <sheetName val="A1_CN4"/>
      <sheetName val="DG_thep_ma_kem5"/>
      <sheetName val="Lcau_-_Lxuc5"/>
      <sheetName val="DM_60615"/>
      <sheetName val="CT_vat_lieu5"/>
      <sheetName val="Trạm_biến_áp4"/>
      <sheetName val="Đơn_Giá_4"/>
      <sheetName val="Chenh_lech_vat_tu4"/>
      <sheetName val="Diện_tích4"/>
      <sheetName val="1_Khái_toán4"/>
      <sheetName val="TONG_HOP_T5_19984"/>
      <sheetName val="Chi_tiet_XD_TBA4"/>
      <sheetName val="DG_DZ5"/>
      <sheetName val="DG_TBA5"/>
      <sheetName val="rate_material4"/>
      <sheetName val="CT-0_4KV4"/>
      <sheetName val="KL_Chi_tiết_Xây_tô4"/>
      <sheetName val="Bill_1_Quy_dinh_chung4"/>
      <sheetName val="1_R18_BF4"/>
      <sheetName val="6_External_works-R184"/>
      <sheetName val="Phan_khai_KLuong4"/>
      <sheetName val="Data_Input5"/>
      <sheetName val="Project_Data4"/>
      <sheetName val="07Base_Cost4"/>
      <sheetName val="Chi_tiet_KL4"/>
      <sheetName val="Tổng_hợp_KL4"/>
      <sheetName val="Measure_13064"/>
      <sheetName val="Area_Cal4"/>
      <sheetName val="04_-_XUONG_DET_B4"/>
      <sheetName val="dg_tphcm4"/>
      <sheetName val="_034"/>
      <sheetName val="chieu_day_san4"/>
      <sheetName val="Podium_Concrete_Works4"/>
      <sheetName val="KLCT-_TOWER4"/>
      <sheetName val="KLCT-_PODIUM4"/>
      <sheetName val="Gia_thanh_chuoi_su4"/>
      <sheetName val="Tiep_dia4"/>
      <sheetName val="Don_gia_vung_III-Can_Tho4"/>
      <sheetName val="Loại_Vật_tư4"/>
      <sheetName val="Elect_(3)4"/>
      <sheetName val="plan&amp;section_of_foundation4"/>
      <sheetName val="design_criteria4"/>
      <sheetName val="Bond_수수료_계산_포맷4"/>
      <sheetName val="ITB_COST4"/>
      <sheetName val="PAGE_14"/>
      <sheetName val="DM_674"/>
      <sheetName val="Đầu_tư4"/>
      <sheetName val="T_KÊ_K_CẤU4"/>
      <sheetName val="4_PTDG4"/>
      <sheetName val="A1,_May4"/>
      <sheetName val="Vat_lieu4"/>
      <sheetName val="ESTI_4"/>
      <sheetName val="EIRR&gt;_24"/>
      <sheetName val="KL_san_lap4"/>
      <sheetName val="Bill_01_-_CTN4"/>
      <sheetName val="Bill_2_2_Villa_2_beds4"/>
      <sheetName val="6787CWFASE2CASE2_00_xls4"/>
      <sheetName val="Xay_lapduongR34"/>
      <sheetName val="Bill_02_-_Xay_gach-Pou_4"/>
      <sheetName val="Bill_03-Chống_thấm-Pou4"/>
      <sheetName val="Bill_04-Kim_loại-Pou4"/>
      <sheetName val="Bill_05_-_Hoan_thien-Pou_4"/>
      <sheetName val="Bill_02_-_Xay_gach-Tower4"/>
      <sheetName val="Bill_03-Chống_thấm-Tower4"/>
      <sheetName val="Bill_04-Kim_loại-Tower4"/>
      <sheetName val="Bill_05_-_Hoan_thien-Tower4"/>
      <sheetName val="KL-_KHAC4"/>
      <sheetName val="BILL_3_-_KẾT_CẤU_HẦM4"/>
      <sheetName val="PTĐG_LTBT4"/>
      <sheetName val="CTG-PRECHEx1_44"/>
      <sheetName val="CTG-AB_(2)4"/>
      <sheetName val="CTG-AB_(3)4"/>
      <sheetName val="CTG-PLP-1_084"/>
      <sheetName val="Pre_Đội_nhóm4"/>
      <sheetName val="Vat_tu_XD4"/>
      <sheetName val="Tower_-_Concrete_Works4"/>
      <sheetName val="Bill-04_ket_cau_thap-_UNI4"/>
      <sheetName val="TH_Vat_tu4"/>
      <sheetName val="gia_cong_tac4"/>
      <sheetName val="_Bill_5-Earthing_2_-_Add_Works4"/>
      <sheetName val="Analisa_Gabungan4"/>
      <sheetName val="GV1-D13_(Casement_door)4"/>
      <sheetName val="Isolasi_Luar_Dalam4"/>
      <sheetName val="Isolasi_Luar4"/>
      <sheetName val="HÐ_ngoài5"/>
      <sheetName val="6PILE__(돌출)4"/>
      <sheetName val="TH_N_Cong4"/>
      <sheetName val="Bang_trong_luong_rieng_thep4"/>
      <sheetName val="Harga_ME_4"/>
      <sheetName val="Cước_VC_+_ĐM_CP_Tư_vấn4"/>
      <sheetName val="Hệ_số4"/>
      <sheetName val="DATA_BASE4"/>
      <sheetName val="Equipment_list_(PAC)4"/>
      <sheetName val="DETAIL_4"/>
      <sheetName val="TH_MTC4"/>
      <sheetName val="CẤP_THOÁT_NƯỚC4"/>
      <sheetName val="THDT_goi_thau_TB4"/>
      <sheetName val="Tien_do_TV4"/>
      <sheetName val="final_list_20055"/>
      <sheetName val="LV_data4"/>
      <sheetName val="Gia_vat_tu4"/>
      <sheetName val="TINH_KHOI_LUONG4"/>
      <sheetName val="Chenh_lech_ca_may4"/>
      <sheetName val="TLg_CN&amp;Laixe4"/>
      <sheetName val="TLg_CN&amp;Laixe_(2)4"/>
      <sheetName val="TLg_Laitau4"/>
      <sheetName val="TLg_Laitau_(2)4"/>
      <sheetName val="bridge_#_14"/>
      <sheetName val="Buy_vs__Lease_Car4"/>
      <sheetName val="CP_Khac_cuoc_VC3"/>
      <sheetName val="PRE_(E)4"/>
      <sheetName val="subcon_sched4"/>
      <sheetName val="Budget_Code3"/>
      <sheetName val="Chi_tiet4"/>
      <sheetName val="Bang_3_Chi_tiet_phan_Dz4"/>
      <sheetName val="KHOI_LUONG4"/>
      <sheetName val="HVAC_BLOCK_B44"/>
      <sheetName val="BẢNG_KHỐI_LƯỢNG_TỔNG_HỢP3"/>
      <sheetName val="CTKL_KTX_HT3"/>
      <sheetName val="2_Chiet_tinh3"/>
      <sheetName val="Tong_du_toan3"/>
      <sheetName val="Bill_2_-_ketcau3"/>
      <sheetName val="NHÀ_NHẬP_LIỆU3"/>
      <sheetName val="MÓNG_SILO3"/>
      <sheetName val="Chi_tiet_lan_can3"/>
      <sheetName val="Analisa_&amp;_Upah3"/>
      <sheetName val="Purchase_Order3"/>
      <sheetName val="13-Cốt_thép_(10mm&lt;D≤18mm)_FO163"/>
      <sheetName val="du_lieu_du_toan3"/>
      <sheetName val="DL_ĐẦU_VÀO3"/>
      <sheetName val="BOQ_THAN3"/>
      <sheetName val="D_&amp;_W_sizes3"/>
      <sheetName val="Du_lieu4"/>
      <sheetName val="cash_budget3"/>
      <sheetName val="Luong_NII3"/>
      <sheetName val="DINH_MUC_THI_NGHIEM3"/>
      <sheetName val="Luong_NI3"/>
      <sheetName val="Phan_tich3"/>
      <sheetName val="CT_Thang_Mo3"/>
      <sheetName val="CT__PL3"/>
      <sheetName val="dongia__2_3"/>
      <sheetName val="Thép_CKN3"/>
      <sheetName val="GOC-KO_IN3"/>
      <sheetName val="MAU_8A3"/>
      <sheetName val="MAU_8B3"/>
      <sheetName val="MAU_93"/>
      <sheetName val="MAU_103"/>
      <sheetName val="sochitiettaikhoan_3"/>
      <sheetName val="Share_price_data3"/>
      <sheetName val="19_33"/>
      <sheetName val="20_33"/>
      <sheetName val="Chieu_4_33"/>
      <sheetName val="Cow_req3"/>
      <sheetName val="TỔNG_HỢP3"/>
      <sheetName val="14-LẦN_3-CHIỀU3"/>
      <sheetName val="14-LẦN_1-SÁNG3"/>
      <sheetName val="14-LẦN_2-TRƯA3"/>
      <sheetName val="1_3+1_4-TOTAL_-_Ko_IN3"/>
      <sheetName val="2_1-LẦN_3-CHIỀU3"/>
      <sheetName val="2_1-LẦN_1-SÁNG3"/>
      <sheetName val="2_1-LẦN_2-TRƯA3"/>
      <sheetName val="2_1-TOTAL-Ko_IN3"/>
      <sheetName val="1_3(TMR_4)3"/>
      <sheetName val="CHO_DE3"/>
      <sheetName val="1_1+1_2+2_2+2_3(TMR_3)3"/>
      <sheetName val="CK1+CK2_(VS_SAN_CHOI_23)3"/>
      <sheetName val="CK1+CK2_(2)3"/>
      <sheetName val="12-16_THÁNG3"/>
      <sheetName val="CAN_SỮA3"/>
      <sheetName val="54+55+56(SAU_CAI_SỮA-6)3"/>
      <sheetName val="BÊ_71-90_NGÀY3"/>
      <sheetName val="BÊ_12-16_tháng3"/>
      <sheetName val="BÊ_6-123"/>
      <sheetName val="BÊ_1-33"/>
      <sheetName val="F01-BC_KHAU_PHAN_SANG_20_33"/>
      <sheetName val="F01-BC_KHAU_PHAN_CHIEU_19_33"/>
      <sheetName val="dinh_mưc_cty3"/>
      <sheetName val="Giá_thành3"/>
      <sheetName val="Thong_ke3"/>
      <sheetName val="Energy_for_milk_prod3"/>
      <sheetName val="DE_NGHI_XUAT_3"/>
      <sheetName val="phieu_xuat_mau3"/>
      <sheetName val="PHIEU_XUAT_CHIEU3"/>
      <sheetName val="11_rai_them_cỏ3"/>
      <sheetName val="PHU_LUC_02-_HDSD_CAC_BIEU_MAU3"/>
      <sheetName val="PhU_LUC_01-_MA_CAC_NHOM_BO3"/>
      <sheetName val="F03-BC_THUC_TRON_SANG_20_33"/>
      <sheetName val="F03-BC_THUC_TRON_CHIEU_19_33"/>
      <sheetName val="F02-BC_THEO_DOI_THUC_AN_DU3"/>
      <sheetName val="Tham_khao-_Bao_cao_xuat_thuc_a3"/>
      <sheetName val="Don_gia_(khong_in)3"/>
      <sheetName val="Dlieu_dau_vao3"/>
      <sheetName val="DK1_Don_gia3"/>
      <sheetName val="1_MONG_1-23"/>
      <sheetName val="BANCO_(2)3"/>
      <sheetName val="MT_DPin_(2)3"/>
      <sheetName val="02__PTDG3"/>
      <sheetName val="Chiết_tính3"/>
      <sheetName val="TK_chi_tiet1"/>
      <sheetName val="Income_Statement3"/>
      <sheetName val="Shareholders'_Equity3"/>
      <sheetName val="VC_xd1"/>
      <sheetName val="Gia_VLTB1"/>
      <sheetName val="B_Luong1"/>
      <sheetName val="C_May1"/>
      <sheetName val="TB_NẶNG1"/>
      <sheetName val="Du_tru_CP-Bieu_011"/>
      <sheetName val="dm_3661"/>
      <sheetName val="DM_60601"/>
      <sheetName val="Dự_thầu1"/>
      <sheetName val="Nhap_VT_oto1"/>
      <sheetName val="wk_prgs1"/>
      <sheetName val="Ma_don_vi1"/>
      <sheetName val="bang_cc1"/>
      <sheetName val="Bill_No_3_-_Prov__Sum_(Ph2&amp;3)1"/>
      <sheetName val="TH_TN1"/>
      <sheetName val="Bill_2-Road_HR21"/>
      <sheetName val="Bill_3_-_Softscape_HR21"/>
      <sheetName val="Ｎｏ_131"/>
      <sheetName val="DGchitiet_1"/>
      <sheetName val="AG_Pipe_Qty_Analysis1"/>
      <sheetName val="Tổng_GT1"/>
      <sheetName val="Chi_tiết_KL1"/>
      <sheetName val="ca_máy1"/>
      <sheetName val="khấu_trừ_phạt1"/>
      <sheetName val="GT__KHAU_TRU1"/>
      <sheetName val="HAO_HUT_VAT_TU_(2)1"/>
      <sheetName val="cao_độ1"/>
      <sheetName val="đọc_số1"/>
      <sheetName val="HỆ_THỐNG_PHÒNG_CHÁY_CHỮA_CHÁY1"/>
      <sheetName val="HỆ_THỐNG_CẤP_THOÁT_NƯỚC1"/>
      <sheetName val="HỆ_THỐNG_ĐHKK1"/>
      <sheetName val="MÁY_PHÁT_ĐIỆN1"/>
      <sheetName val="HỆ_THỐNG_ĐIỆN1"/>
      <sheetName val="Thiết_bị_chính1"/>
      <sheetName val="CP_HMC1"/>
      <sheetName val="2_1Warehouse_11"/>
      <sheetName val="Data_Wall1"/>
      <sheetName val="Hao_phí1"/>
      <sheetName val="THEP_TAM1"/>
      <sheetName val="THEP_HÌNH1"/>
      <sheetName val="THEP_HINH1"/>
      <sheetName val="XA_GO1"/>
      <sheetName val="BANG_TRA1"/>
      <sheetName val="CĂN_HỘ_T16-17_1"/>
      <sheetName val="TRỤC_ĐỨNG_THOÁT_BẨN_T15-171"/>
      <sheetName val="TRỤC_ĐỨNG_TM_T15-171"/>
      <sheetName val="Structure_data1"/>
      <sheetName val="Chi_tiet_cong_no1"/>
      <sheetName val="PHÁT_SINH_TẦNG_1_1"/>
      <sheetName val="PHÁT_SINH_TẦNG_21"/>
      <sheetName val="Hầm_chuyển_psinh1"/>
      <sheetName val="Ống_thẳng1"/>
      <sheetName val="Côn_thu1"/>
      <sheetName val="Vuông_tròn1"/>
      <sheetName val="Chân_rẽ1"/>
      <sheetName val="Chạc_ba1"/>
      <sheetName val="CP_Du_phong1"/>
      <sheetName val="THCP_Lap_dat1"/>
      <sheetName val="THCP_xay_dung1"/>
      <sheetName val="Tong_hop_kinh_phi1"/>
      <sheetName val="CHI_PHI1"/>
      <sheetName val="1_Requisition(E)1"/>
      <sheetName val="Móng,_nền_1"/>
      <sheetName val="Main_Bldg-Rev021"/>
      <sheetName val="D&amp;W_def_1"/>
      <sheetName val="Nhan_cong1"/>
      <sheetName val="Thiet_bi1"/>
      <sheetName val="Vat_tu1"/>
      <sheetName val="DM_ChiPhi1"/>
      <sheetName val="May_TC1"/>
      <sheetName val="TH_Kinh_phi1"/>
      <sheetName val="Ptvl_1"/>
      <sheetName val="Dự_toán1"/>
      <sheetName val="Đơn_Giá_TH1"/>
      <sheetName val="Nhân_công1"/>
      <sheetName val="Phân_tích1"/>
      <sheetName val="C_P_Thiết_bị1"/>
      <sheetName val="T_H_Kinh_phí1"/>
      <sheetName val="Vật_tư1"/>
      <sheetName val="Trang_bìa1"/>
      <sheetName val="TONG_HOP1"/>
      <sheetName val="phan_tic_chi_tiet1"/>
      <sheetName val="Bill_Prelim-CDT"/>
      <sheetName val="Bill_BPTC-CDT"/>
      <sheetName val="Chi_tiết_BPTC"/>
      <sheetName val="Bill_BPTC-CDT_(PA_MCT_CDT)"/>
      <sheetName val="Chi_tiết_BPTC_(PA_MCT_CDT)"/>
      <sheetName val="1__Office"/>
      <sheetName val="KHOI_LUONG15-4"/>
      <sheetName val="Doi_so"/>
      <sheetName val="DANH_MỤC_HỒ_SƠ"/>
      <sheetName val="GT_PHÁT_SINH_NGOÀI_HĐ"/>
      <sheetName val="KL_PHÁT_SINH_"/>
      <sheetName val="PS_NGOÀI_HĐ"/>
      <sheetName val="GT_PHÁT_SINH_VƯỢT_HĐ"/>
      <sheetName val="PS_TĂNG_GIẢM_TRONG_HĐ"/>
      <sheetName val="DGCT_PHÁT_SINH"/>
      <sheetName val="DGCT_TRẦN_NLV"/>
      <sheetName val="DGKL_chi_tiết_NLV"/>
      <sheetName val="DGKL_chi_tiết_NHN,NK"/>
      <sheetName val="TG_KL"/>
      <sheetName val="DGCT_SƠN_BẢ_TƯỜNG_NLV"/>
      <sheetName val="DGKL_TRẦN_NHN"/>
      <sheetName val="MTO_REV_2(ARMOR)"/>
      <sheetName val="KL_THEP__GIAM_DO_DUNG_COUPLER"/>
      <sheetName val="01_KL_THÉP_NHẬP_VỀ"/>
      <sheetName val="2__NT_VLDV"/>
      <sheetName val="GHI_CHU"/>
      <sheetName val="1_BB_LMHT"/>
      <sheetName val="Bê_tông_bảo_vệ"/>
      <sheetName val="01__Data"/>
      <sheetName val="Neo,_nối_cốt_thép_dầm,_cột"/>
      <sheetName val="Uốn_móc_cốt_thép"/>
      <sheetName val="Tiêu_chuẩn_cốt_thép"/>
      <sheetName val="Cotthep_NPT"/>
      <sheetName val="vl_nc_mtc"/>
      <sheetName val="DM-VNT_ko_sd"/>
      <sheetName val="Bảng_đo_bóc_KL_OLK-09"/>
      <sheetName val="6_3_CHI_TIET_OLK-09"/>
      <sheetName val="B3A_-_TOWER_A"/>
      <sheetName val="Annex_B"/>
      <sheetName val="TLG_Type"/>
      <sheetName val="1_Civil_(Org)"/>
      <sheetName val="Dot_4"/>
      <sheetName val="1_San_"/>
      <sheetName val="Thop_Ksat"/>
      <sheetName val="Thu_hoi_"/>
      <sheetName val="HM_chung"/>
      <sheetName val="CP_xd-thiet_bi"/>
      <sheetName val="TH-TN_LD_TB"/>
      <sheetName val="CP_xaydung"/>
      <sheetName val="Thao_ha_phu_kien"/>
      <sheetName val="VL-NC-MTC_ket_cau"/>
      <sheetName val="KHOI_LUONG_TONG"/>
      <sheetName val="TK_22KV"/>
      <sheetName val="DM_366-1777"/>
      <sheetName val="Thi_nhiem"/>
      <sheetName val="Gia_goc_VT-TB"/>
      <sheetName val="Gia_vc_den_chan_CT"/>
      <sheetName val="culy_22"/>
      <sheetName val="Luong_2050"/>
      <sheetName val="ca_may_QN"/>
      <sheetName val="TNHC1246_"/>
      <sheetName val="Ca_may_TT06_2010"/>
      <sheetName val="Don_gia_VLXD_dia_phuong"/>
      <sheetName val="Bang_luong_SCL"/>
      <sheetName val="Dinh_muc_TN1426"/>
      <sheetName val="KL_thep_lam_sat"/>
      <sheetName val="Tien_Thuong"/>
      <sheetName val="NC_XL_6T_cuoi_01_CTy"/>
      <sheetName val="Data_-6T_dau"/>
      <sheetName val="Cong_6T"/>
      <sheetName val="Dgia_vat_tu"/>
      <sheetName val="Don_gia_III"/>
      <sheetName val="D÷_liÖu"/>
      <sheetName val="Chi_phi_van_chuyen"/>
      <sheetName val="Div26_-_Elect"/>
      <sheetName val="Dây"/>
      <sheetName val="Nuoc5T"/>
      <sheetName val="Dien5T"/>
      <sheetName val="CAP NUOC"/>
      <sheetName val="cấp nước trục nhà vs"/>
      <sheetName val="THOAT NUOC"/>
      <sheetName val="TB"/>
      <sheetName val="THOAT MUA"/>
      <sheetName val="Cáp phòng"/>
      <sheetName val="TMC ĐIỆN_Phi"/>
      <sheetName val="TMC Tổng"/>
      <sheetName val="TH Đèn Phòng L1"/>
      <sheetName val="TH Đèn Hầm L1"/>
      <sheetName val="TỦ MODULE T1"/>
      <sheetName val="APTOMAT"/>
      <sheetName val="TINH GIA - SAN XUAT Vertico"/>
      <sheetName val="Huong dan"/>
      <sheetName val="13.BANG CT"/>
      <sheetName val="14.MMUS GIUA NHIP"/>
      <sheetName val="4.HSPBngang"/>
      <sheetName val="6.Tinh tai"/>
      <sheetName val="2 NSl"/>
      <sheetName val="17.US CHU tho a_b"/>
      <sheetName val="15.MMUS GOI"/>
      <sheetName val="DGIAgoi1"/>
      <sheetName val="Door_and_window2"/>
      <sheetName val="TH_các_CC"/>
      <sheetName val="Heso_DZ"/>
      <sheetName val="DM_336cai_tao"/>
      <sheetName val="DG_BINH_THUAN"/>
      <sheetName val="7_Khau_tru_"/>
      <sheetName val="4_CĂN"/>
      <sheetName val="2_CDPS"/>
      <sheetName val="HRG_BHN"/>
      <sheetName val="CĂN_ĐH"/>
      <sheetName val="Q_A01_2-Sh"/>
      <sheetName val="B-2__(DPP)"/>
      <sheetName val="Don_gia_NC"/>
      <sheetName val="COVER"/>
      <sheetName val="Classification"/>
      <sheetName val="BT3"/>
      <sheetName val="BANRA"/>
      <sheetName val="THKP957"/>
      <sheetName val="Tính giá NC"/>
      <sheetName val="Tiên lượng"/>
      <sheetName val="SL cước"/>
      <sheetName val="Annual_CFs_Asset"/>
      <sheetName val="QUO"/>
      <sheetName val="DSKH"/>
      <sheetName val="DT san XD-So lieu cu"/>
      <sheetName val="datatt"/>
      <sheetName val="PTVT"/>
      <sheetName val="GIÁ DỰ THẦU 30 CĂN"/>
      <sheetName val=" 1710 HOINGHINLD"/>
      <sheetName val="99"/>
      <sheetName val="99 (2)"/>
      <sheetName val="134 "/>
      <sheetName val="CTDZTA(5)"/>
      <sheetName val="THONG SO"/>
      <sheetName val="Đơn giá chi tiết TN 39"/>
      <sheetName val="Bang chiet tinh TBA"/>
      <sheetName val="EQT-ESTN"/>
      <sheetName val="DI_ESTI"/>
      <sheetName val="4.2.1 Đo bóc KL OLK-06"/>
      <sheetName val="4.1.1 CHI TIET OLK-06"/>
      <sheetName val="Hệ_qố2"/>
      <sheetName val="Electrical Works"/>
      <sheetName val="H_T_ INCOMING SYSTEM"/>
      <sheetName val="EQUIP LIST"/>
      <sheetName val="electrical"/>
      <sheetName val="So sanh"/>
      <sheetName val="HERD MOVEMENTFARM1"/>
      <sheetName val="HERD MOVEMENTFARM2"/>
      <sheetName val="A2TNTH"/>
      <sheetName val="CALVES 2-4"/>
      <sheetName val="Cavles 2-4"/>
      <sheetName val="CALVES 4-7"/>
      <sheetName val="HEIFER 7-12m"/>
      <sheetName val="HEIFER 12+"/>
      <sheetName val="FRESH COW 2017-18"/>
      <sheetName val="HP COW 2018"/>
      <sheetName val="LP COW 2017-18"/>
      <sheetName val="DRY COW"/>
      <sheetName val="TRANSITION"/>
      <sheetName val="FIELD CROPS"/>
      <sheetName val="FORAGE"/>
      <sheetName val="HERD_MOVEMENTFARM1"/>
      <sheetName val="HERD_MOVEMENTFARM2"/>
      <sheetName val="CALVES_2-4"/>
      <sheetName val="Cavles_2-4"/>
      <sheetName val="CALVES_4-7"/>
      <sheetName val="HEIFER_7-12m"/>
      <sheetName val="HEIFER_12+"/>
      <sheetName val="FRESH_COW_2017-18"/>
      <sheetName val="HP_COW_2018"/>
      <sheetName val="LP_COW_2017-18"/>
      <sheetName val="DRY_COW"/>
      <sheetName val="FIELD_CROPS"/>
      <sheetName val="HERD_MOVEMENTFARM11"/>
      <sheetName val="HERD_MOVEMENTFARM21"/>
      <sheetName val="CALVES_2-41"/>
      <sheetName val="Cavles_2-41"/>
      <sheetName val="CALVES_4-71"/>
      <sheetName val="HEIFER_7-12m1"/>
      <sheetName val="HEIFER_12+1"/>
      <sheetName val="FRESH_COW_2017-181"/>
      <sheetName val="HP_COW_20181"/>
      <sheetName val="LP_COW_2017-181"/>
      <sheetName val="DRY_COW1"/>
      <sheetName val="FIELD_CROPS1"/>
      <sheetName val="SUMDETAIL"/>
      <sheetName val="Factory"/>
      <sheetName val="Matchung"/>
      <sheetName val="BU LONG"/>
      <sheetName val="ĐNVT"/>
      <sheetName val="ĐNBL"/>
      <sheetName val="CTLK"/>
      <sheetName val="係数"/>
      <sheetName val="8521"/>
      <sheetName val="Package1"/>
      <sheetName val="Painting"/>
      <sheetName val="영동(D)"/>
      <sheetName val="Thuyết minh"/>
      <sheetName val="Đơn giá máy"/>
      <sheetName val="DT. NHA XUONG"/>
      <sheetName val="ABUT수량-A1"/>
      <sheetName val="Tong DT"/>
      <sheetName val="phan tich don gia"/>
      <sheetName val="Items"/>
      <sheetName val="Detail"/>
      <sheetName val="¥ "/>
      <sheetName val="KLall"/>
      <sheetName val="Chu dau tu"/>
      <sheetName val="Cash Flow"/>
      <sheetName val="Yield"/>
      <sheetName val="Bill No.1.6"/>
      <sheetName val="Bill No.1.10"/>
      <sheetName val="Bill No.3.3"/>
      <sheetName val="Bill No.1.4"/>
      <sheetName val="Bill No.1.7"/>
      <sheetName val="Summary Bill No. 3"/>
      <sheetName val="PU_ITALY_9"/>
      <sheetName val="RAB_AR&amp;STR7"/>
      <sheetName val="chi_tiet_TBA7"/>
      <sheetName val="chi_tiet_C7"/>
      <sheetName val="Tro_giup9"/>
      <sheetName val="TH_DZ359"/>
      <sheetName val="Customize_Your_Purchase_Order7"/>
      <sheetName val="CHITIET_VL-NC-TT_-1p7"/>
      <sheetName val="CHITIET_VL-NC-TT-3p6"/>
      <sheetName val="TONG_HOP_VL-NC_TT7"/>
      <sheetName val="KPVC-BD_7"/>
      <sheetName val="Don_gia7"/>
      <sheetName val="DON_GIA_TRAM_(3)7"/>
      <sheetName val="DON_GIA_CAN_THO9"/>
      <sheetName val="HĐ_ngoài6"/>
      <sheetName val="XT_Buoc_36"/>
      <sheetName val="dongia_(2)6"/>
      <sheetName val="7606_DZ7"/>
      <sheetName val="project_management6"/>
      <sheetName val="Don_gia_chi_tiet7"/>
      <sheetName val="Adix_A6"/>
      <sheetName val="S-curve_6"/>
      <sheetName val="REINF_6"/>
      <sheetName val="Rates_20096"/>
      <sheetName val="So_doi_chieu_LC6"/>
      <sheetName val="MAIN_GATE_HOUSE6"/>
      <sheetName val="Du_toan6"/>
      <sheetName val="Commercial_value6"/>
      <sheetName val="Ky_Lam_Bridge6"/>
      <sheetName val="Provisional_Sums_Item6"/>
      <sheetName val="Gas_Pressure_Welding6"/>
      <sheetName val="General_Item&amp;General_Requireme6"/>
      <sheetName val="General_Items6"/>
      <sheetName val="Regenral_Requirements6"/>
      <sheetName val="chiet_tinh6"/>
      <sheetName val="Ng_hàng_xà+bulong6"/>
      <sheetName val="TONG_HOP_VL-NC6"/>
      <sheetName val="Bang_KL6"/>
      <sheetName val="MH_RATE6"/>
      <sheetName val="Đầu_vào5"/>
      <sheetName val="Lcau_-_Lxuc6"/>
      <sheetName val="DM_60616"/>
      <sheetName val="DG_thep_ma_kem6"/>
      <sheetName val="Equip_5"/>
      <sheetName val="A1_CN5"/>
      <sheetName val="CT_vat_lieu6"/>
      <sheetName val="Trạm_biến_áp5"/>
      <sheetName val="Đơn_Giá_5"/>
      <sheetName val="Chi_tiet_XD_TBA5"/>
      <sheetName val="CT-0_4KV5"/>
      <sheetName val="Chenh_lech_vat_tu5"/>
      <sheetName val="Diện_tích5"/>
      <sheetName val="1_Khái_toán5"/>
      <sheetName val="TONG_HOP_T5_19985"/>
      <sheetName val="rate_material5"/>
      <sheetName val="KL_Chi_tiết_Xây_tô5"/>
      <sheetName val="DG_DZ6"/>
      <sheetName val="DG_TBA6"/>
      <sheetName val="07Base_Cost5"/>
      <sheetName val="04_-_XUONG_DET_B5"/>
      <sheetName val="Bill_1_Quy_dinh_chung5"/>
      <sheetName val="1_R18_BF5"/>
      <sheetName val="6_External_works-R185"/>
      <sheetName val="Chi_tiet_KL5"/>
      <sheetName val="Tổng_hợp_KL5"/>
      <sheetName val="_035"/>
      <sheetName val="chieu_day_san5"/>
      <sheetName val="Podium_Concrete_Works5"/>
      <sheetName val="KLCT-_TOWER5"/>
      <sheetName val="KLCT-_PODIUM5"/>
      <sheetName val="Gia_thanh_chuoi_su5"/>
      <sheetName val="Tiep_dia5"/>
      <sheetName val="Don_gia_vung_III-Can_Tho5"/>
      <sheetName val="Phan_khai_KLuong5"/>
      <sheetName val="Area_Cal5"/>
      <sheetName val="Elect_(3)5"/>
      <sheetName val="plan&amp;section_of_foundation5"/>
      <sheetName val="design_criteria5"/>
      <sheetName val="Bond_수수료_계산_포맷5"/>
      <sheetName val="ITB_COST5"/>
      <sheetName val="PAGE_15"/>
      <sheetName val="Loại_Vật_tư5"/>
      <sheetName val="DM_675"/>
      <sheetName val="Đầu_tư5"/>
      <sheetName val="Xay_lapduongR35"/>
      <sheetName val="KL-_KHAC5"/>
      <sheetName val="BILL_3_-_KẾT_CẤU_HẦM5"/>
      <sheetName val="Bill_02_-_Xay_gach-Pou_5"/>
      <sheetName val="Bill_03-Chống_thấm-Pou5"/>
      <sheetName val="Bill_05_-_Hoan_thien-Pou_5"/>
      <sheetName val="Bill_02_-_Xay_gach-Tower5"/>
      <sheetName val="Bill_03-Chống_thấm-Tower5"/>
      <sheetName val="Bill_05_-_Hoan_thien-Tower5"/>
      <sheetName val="PTĐG_LTBT5"/>
      <sheetName val="CTG-PRECHEx1_45"/>
      <sheetName val="CTG-AB_(2)5"/>
      <sheetName val="CTG-AB_(3)5"/>
      <sheetName val="CTG-PLP-1_085"/>
      <sheetName val="Pre_Đội_nhóm5"/>
      <sheetName val="Bill_04-Kim_loại-Pou5"/>
      <sheetName val="Bill_04-Kim_loại-Tower5"/>
      <sheetName val="Vat_tu_XD5"/>
      <sheetName val="Tower_-_Concrete_Works5"/>
      <sheetName val="GV1-D13_(Casement_door)5"/>
      <sheetName val="gia_cong_tac5"/>
      <sheetName val="Measure_13065"/>
      <sheetName val="EIRR&gt;_25"/>
      <sheetName val="4_PTDG5"/>
      <sheetName val="Analisa_Gabungan5"/>
      <sheetName val="Isolasi_Luar_Dalam5"/>
      <sheetName val="Isolasi_Luar5"/>
      <sheetName val="Data_Input6"/>
      <sheetName val="Project_Data5"/>
      <sheetName val="dg_tphcm5"/>
      <sheetName val="Bill_01_-_CTN5"/>
      <sheetName val="Bill_2_2_Villa_2_beds5"/>
      <sheetName val="HÐ_ngoài6"/>
      <sheetName val="6PILE__(돌출)5"/>
      <sheetName val="Harga_ME_5"/>
      <sheetName val="T_KÊ_K_CẤU5"/>
      <sheetName val="A1,_May5"/>
      <sheetName val="Vat_lieu5"/>
      <sheetName val="TH_N_Cong5"/>
      <sheetName val="ESTI_5"/>
      <sheetName val="KL_san_lap5"/>
      <sheetName val="6787CWFASE2CASE2_00_xls5"/>
      <sheetName val="Bill-04_ket_cau_thap-_UNI5"/>
      <sheetName val="TH_Vat_tu5"/>
      <sheetName val="_Bill_5-Earthing_2_-_Add_Works5"/>
      <sheetName val="CẤP_THOÁT_NƯỚC5"/>
      <sheetName val="Cước_VC_+_ĐM_CP_Tư_vấn5"/>
      <sheetName val="Hệ_số5"/>
      <sheetName val="THDT_goi_thau_TB5"/>
      <sheetName val="Tien_do_TV5"/>
      <sheetName val="Bang_trong_luong_rieng_thep5"/>
      <sheetName val="DETAIL_5"/>
      <sheetName val="final_list_20056"/>
      <sheetName val="LV_data5"/>
      <sheetName val="Gia_vat_tu5"/>
      <sheetName val="TH_MTC5"/>
      <sheetName val="Chenh_lech_ca_may5"/>
      <sheetName val="TLg_CN&amp;Laixe5"/>
      <sheetName val="TLg_CN&amp;Laixe_(2)5"/>
      <sheetName val="TLg_Laitau5"/>
      <sheetName val="TLg_Laitau_(2)5"/>
      <sheetName val="Equipment_list_(PAC)5"/>
      <sheetName val="TINH_KHOI_LUONG5"/>
      <sheetName val="DATA_BASE5"/>
      <sheetName val="bridge_#_15"/>
      <sheetName val="Buy_vs__Lease_Car5"/>
      <sheetName val="Chi_tiet5"/>
      <sheetName val="Budget_Code4"/>
      <sheetName val="CP_Khac_cuoc_VC4"/>
      <sheetName val="subcon_sched5"/>
      <sheetName val="PRE_(E)5"/>
      <sheetName val="Bang_3_Chi_tiet_phan_Dz5"/>
      <sheetName val="KHOI_LUONG5"/>
      <sheetName val="HVAC_BLOCK_B45"/>
      <sheetName val="BẢNG_KHỐI_LƯỢNG_TỔNG_HỢP4"/>
      <sheetName val="CTKL_KTX_HT4"/>
      <sheetName val="2_Chiet_tinh4"/>
      <sheetName val="Tong_du_toan4"/>
      <sheetName val="Bill_2_-_ketcau4"/>
      <sheetName val="Analisa_&amp;_Upah4"/>
      <sheetName val="NHÀ_NHẬP_LIỆU4"/>
      <sheetName val="MÓNG_SILO4"/>
      <sheetName val="Chi_tiet_lan_can4"/>
      <sheetName val="13-Cốt_thép_(10mm&lt;D≤18mm)_FO164"/>
      <sheetName val="du_lieu_du_toan4"/>
      <sheetName val="Purchase_Order4"/>
      <sheetName val="DL_ĐẦU_VÀO4"/>
      <sheetName val="BOQ_THAN4"/>
      <sheetName val="D_&amp;_W_sizes4"/>
      <sheetName val="Du_lieu5"/>
      <sheetName val="cash_budget4"/>
      <sheetName val="Luong_NII4"/>
      <sheetName val="DINH_MUC_THI_NGHIEM4"/>
      <sheetName val="Luong_NI4"/>
      <sheetName val="Phan_tich4"/>
      <sheetName val="CT_Thang_Mo4"/>
      <sheetName val="CT__PL4"/>
      <sheetName val="BANCO_(2)4"/>
      <sheetName val="MT_DPin_(2)4"/>
      <sheetName val="dongia__2_4"/>
      <sheetName val="Thép_CKN4"/>
      <sheetName val="GOC-KO_IN4"/>
      <sheetName val="MAU_8A4"/>
      <sheetName val="MAU_8B4"/>
      <sheetName val="MAU_94"/>
      <sheetName val="MAU_104"/>
      <sheetName val="sochitiettaikhoan_4"/>
      <sheetName val="Share_price_data4"/>
      <sheetName val="19_34"/>
      <sheetName val="20_34"/>
      <sheetName val="Chieu_4_34"/>
      <sheetName val="Cow_req4"/>
      <sheetName val="TỔNG_HỢP4"/>
      <sheetName val="14-LẦN_3-CHIỀU4"/>
      <sheetName val="14-LẦN_1-SÁNG4"/>
      <sheetName val="14-LẦN_2-TRƯA4"/>
      <sheetName val="1_3+1_4-TOTAL_-_Ko_IN4"/>
      <sheetName val="2_1-LẦN_3-CHIỀU4"/>
      <sheetName val="2_1-LẦN_1-SÁNG4"/>
      <sheetName val="2_1-LẦN_2-TRƯA4"/>
      <sheetName val="2_1-TOTAL-Ko_IN4"/>
      <sheetName val="1_3(TMR_4)4"/>
      <sheetName val="CHO_DE4"/>
      <sheetName val="1_1+1_2+2_2+2_3(TMR_3)4"/>
      <sheetName val="CK1+CK2_(VS_SAN_CHOI_23)4"/>
      <sheetName val="CK1+CK2_(2)4"/>
      <sheetName val="12-16_THÁNG4"/>
      <sheetName val="CAN_SỮA4"/>
      <sheetName val="54+55+56(SAU_CAI_SỮA-6)4"/>
      <sheetName val="BÊ_71-90_NGÀY4"/>
      <sheetName val="BÊ_12-16_tháng4"/>
      <sheetName val="BÊ_6-124"/>
      <sheetName val="BÊ_1-34"/>
      <sheetName val="F01-BC_KHAU_PHAN_SANG_20_34"/>
      <sheetName val="F01-BC_KHAU_PHAN_CHIEU_19_34"/>
      <sheetName val="dinh_mưc_cty4"/>
      <sheetName val="Giá_thành4"/>
      <sheetName val="Thong_ke4"/>
      <sheetName val="Energy_for_milk_prod4"/>
      <sheetName val="DE_NGHI_XUAT_4"/>
      <sheetName val="phieu_xuat_mau4"/>
      <sheetName val="PHIEU_XUAT_CHIEU4"/>
      <sheetName val="11_rai_them_cỏ4"/>
      <sheetName val="PHU_LUC_02-_HDSD_CAC_BIEU_MAU4"/>
      <sheetName val="PhU_LUC_01-_MA_CAC_NHOM_BO4"/>
      <sheetName val="F03-BC_THUC_TRON_SANG_20_34"/>
      <sheetName val="F03-BC_THUC_TRON_CHIEU_19_34"/>
      <sheetName val="F02-BC_THEO_DOI_THUC_AN_DU4"/>
      <sheetName val="Tham_khao-_Bao_cao_xuat_thuc_a4"/>
      <sheetName val="Dlieu_dau_vao4"/>
      <sheetName val="DK1_Don_gia4"/>
      <sheetName val="Don_gia_(khong_in)4"/>
      <sheetName val="1_MONG_1-24"/>
      <sheetName val="02__PTDG4"/>
      <sheetName val="Chiết_tính4"/>
      <sheetName val="TK_chi_tiet2"/>
      <sheetName val="Income_Statement4"/>
      <sheetName val="Shareholders'_Equity4"/>
      <sheetName val="VC_xd2"/>
      <sheetName val="Gia_VLTB2"/>
      <sheetName val="B_Luong2"/>
      <sheetName val="C_May2"/>
      <sheetName val="wk_prgs2"/>
      <sheetName val="Ma_don_vi2"/>
      <sheetName val="bang_cc2"/>
      <sheetName val="TH_TN2"/>
      <sheetName val="dm_3662"/>
      <sheetName val="DM_60602"/>
      <sheetName val="Bill_No_3_-_Prov__Sum_(Ph2&amp;3)2"/>
      <sheetName val="Du_tru_CP-Bieu_012"/>
      <sheetName val="TB_NẶNG2"/>
      <sheetName val="CĂN_HỘ_T16-17_2"/>
      <sheetName val="TRỤC_ĐỨNG_THOÁT_BẨN_T15-172"/>
      <sheetName val="TRỤC_ĐỨNG_TM_T15-172"/>
      <sheetName val="Bill_2-Road_HR22"/>
      <sheetName val="Bill_3_-_Softscape_HR22"/>
      <sheetName val="Ｎｏ_132"/>
      <sheetName val="DGchitiet_2"/>
      <sheetName val="AG_Pipe_Qty_Analysis2"/>
      <sheetName val="Dự_thầu2"/>
      <sheetName val="Nhap_VT_oto2"/>
      <sheetName val="đọc_số2"/>
      <sheetName val="CP_HMC2"/>
      <sheetName val="2_1Warehouse_12"/>
      <sheetName val="Data_Wall2"/>
      <sheetName val="Hao_phí2"/>
      <sheetName val="THEP_TAM2"/>
      <sheetName val="THEP_HÌNH2"/>
      <sheetName val="THEP_HINH2"/>
      <sheetName val="XA_GO2"/>
      <sheetName val="BANG_TRA2"/>
      <sheetName val="Tổng_GT2"/>
      <sheetName val="Chi_tiết_KL2"/>
      <sheetName val="ca_máy2"/>
      <sheetName val="khấu_trừ_phạt2"/>
      <sheetName val="GT__KHAU_TRU2"/>
      <sheetName val="HAO_HUT_VAT_TU_(2)2"/>
      <sheetName val="cao_độ2"/>
      <sheetName val="HỆ_THỐNG_PHÒNG_CHÁY_CHỮA_CHÁY2"/>
      <sheetName val="HỆ_THỐNG_CẤP_THOÁT_NƯỚC2"/>
      <sheetName val="HỆ_THỐNG_ĐHKK2"/>
      <sheetName val="MÁY_PHÁT_ĐIỆN2"/>
      <sheetName val="HỆ_THỐNG_ĐIỆN2"/>
      <sheetName val="Thiết_bị_chính2"/>
      <sheetName val="gui_BKCT1"/>
      <sheetName val="Chi_tiet_cong_no2"/>
      <sheetName val="PHÁT_SINH_TẦNG_1_2"/>
      <sheetName val="PHÁT_SINH_TẦNG_22"/>
      <sheetName val="Hầm_chuyển_psinh2"/>
      <sheetName val="Ống_thẳng2"/>
      <sheetName val="Côn_thu2"/>
      <sheetName val="Vuông_tròn2"/>
      <sheetName val="Chân_rẽ2"/>
      <sheetName val="Chạc_ba2"/>
      <sheetName val="Structure_data2"/>
      <sheetName val="CP_Du_phong2"/>
      <sheetName val="THCP_Lap_dat2"/>
      <sheetName val="THCP_xay_dung2"/>
      <sheetName val="Tong_hop_kinh_phi2"/>
      <sheetName val="CHI_PHI2"/>
      <sheetName val="1_Requisition(E)2"/>
      <sheetName val="Móng,_nền_2"/>
      <sheetName val="Main_Bldg-Rev022"/>
      <sheetName val="D&amp;W_def_2"/>
      <sheetName val="Nhan_cong2"/>
      <sheetName val="Thiet_bi2"/>
      <sheetName val="Vat_tu2"/>
      <sheetName val="DM_ChiPhi2"/>
      <sheetName val="May_TC2"/>
      <sheetName val="TH_Kinh_phi2"/>
      <sheetName val="Ptvl_2"/>
      <sheetName val="Dự_toán2"/>
      <sheetName val="Đơn_Giá_TH2"/>
      <sheetName val="Nhân_công2"/>
      <sheetName val="Phân_tích2"/>
      <sheetName val="C_P_Thiết_bị2"/>
      <sheetName val="T_H_Kinh_phí2"/>
      <sheetName val="Vật_tư2"/>
      <sheetName val="Trang_bìa2"/>
      <sheetName val="Don_gia_chi_tiet_DIEN_21"/>
      <sheetName val="TONG_HOP2"/>
      <sheetName val="DG_14261"/>
      <sheetName val="Theo_doi_Doanh_thu_20171"/>
      <sheetName val="phan_tic_chi_tiet2"/>
      <sheetName val="1_2_Staff_Schedule1"/>
      <sheetName val="1_San_1"/>
      <sheetName val="BẢNG_ÁP_GIÁ_(in)1"/>
      <sheetName val="NT_(KL)_IN1"/>
      <sheetName val="DOM_D21"/>
      <sheetName val="nhà_ăn1"/>
      <sheetName val="Công_nhật1"/>
      <sheetName val="btkt_cột1"/>
      <sheetName val="Chi_tiet_-tong_9_thang1"/>
      <sheetName val="0__Input1"/>
      <sheetName val="Gia_vat_lieu1"/>
      <sheetName val="Precios_unitarios_AXH1"/>
      <sheetName val="3__CNT1"/>
      <sheetName val="unit_price_list(M)1"/>
      <sheetName val="TH_VL,_NC,_DDHT_Thanhphuoc1"/>
      <sheetName val="So_lieu_chung1"/>
      <sheetName val="Doi_so1"/>
      <sheetName val="MTO_REV_2(ARMOR)1"/>
      <sheetName val="DANH_MỤC_HỒ_SƠ1"/>
      <sheetName val="GT_PHÁT_SINH_NGOÀI_HĐ1"/>
      <sheetName val="KL_PHÁT_SINH_1"/>
      <sheetName val="PS_NGOÀI_HĐ1"/>
      <sheetName val="GT_PHÁT_SINH_VƯỢT_HĐ1"/>
      <sheetName val="PS_TĂNG_GIẢM_TRONG_HĐ1"/>
      <sheetName val="DGCT_PHÁT_SINH1"/>
      <sheetName val="DGCT_TRẦN_NLV1"/>
      <sheetName val="DGKL_chi_tiết_NLV1"/>
      <sheetName val="DGKL_chi_tiết_NHN,NK1"/>
      <sheetName val="TG_KL1"/>
      <sheetName val="DGCT_SƠN_BẢ_TƯỜNG_NLV1"/>
      <sheetName val="DGKL_TRẦN_NHN1"/>
      <sheetName val="Bill_Prelim-CDT1"/>
      <sheetName val="Bill_BPTC-CDT1"/>
      <sheetName val="Chi_tiết_BPTC1"/>
      <sheetName val="Bill_BPTC-CDT_(PA_MCT_CDT)1"/>
      <sheetName val="Chi_tiết_BPTC_(PA_MCT_CDT)1"/>
      <sheetName val="KL_THEP__GIAM_DO_DUNG_COUPLER1"/>
      <sheetName val="01_KL_THÉP_NHẬP_VỀ1"/>
      <sheetName val="2__NT_VLDV1"/>
      <sheetName val="GHI_CHU1"/>
      <sheetName val="1_BB_LMHT1"/>
      <sheetName val="Tong_hop_vat_tu1"/>
      <sheetName val="DM-VNT_ko_sd1"/>
      <sheetName val="Bảng_đo_bóc_KL_OLK-091"/>
      <sheetName val="6_3_CHI_TIET_OLK-091"/>
      <sheetName val="1__Office1"/>
      <sheetName val="Cotthep_NPT1"/>
      <sheetName val="vl_nc_mtc1"/>
      <sheetName val="1_Civil_(Org)1"/>
      <sheetName val="Bê_tông_bảo_vệ1"/>
      <sheetName val="01__Data1"/>
      <sheetName val="Neo,_nối_cốt_thép_dầm,_cột1"/>
      <sheetName val="Uốn_móc_cốt_thép1"/>
      <sheetName val="Tiêu_chuẩn_cốt_thép1"/>
      <sheetName val="B3A_-_TOWER_A1"/>
      <sheetName val="Annex_B1"/>
      <sheetName val="TLG_Type1"/>
      <sheetName val="Dot_41"/>
      <sheetName val="KHOI_LUONG15-41"/>
      <sheetName val="KL_thep_lam_sat1"/>
      <sheetName val="Tien_Thuong1"/>
      <sheetName val="NC_XL_6T_cuoi_01_CTy1"/>
      <sheetName val="Data_-6T_dau1"/>
      <sheetName val="Cong_6T1"/>
      <sheetName val="Thop_Ksat1"/>
      <sheetName val="Thu_hoi_1"/>
      <sheetName val="HM_chung1"/>
      <sheetName val="CP_xd-thiet_bi1"/>
      <sheetName val="TH-TN_LD_TB1"/>
      <sheetName val="CP_xaydung1"/>
      <sheetName val="Thao_ha_phu_kien1"/>
      <sheetName val="VL-NC-MTC_ket_cau1"/>
      <sheetName val="KHOI_LUONG_TONG1"/>
      <sheetName val="TK_22KV1"/>
      <sheetName val="DM_366-17771"/>
      <sheetName val="Thi_nhiem1"/>
      <sheetName val="Gia_goc_VT-TB1"/>
      <sheetName val="Gia_vc_den_chan_CT1"/>
      <sheetName val="culy_221"/>
      <sheetName val="Luong_20501"/>
      <sheetName val="ca_may_QN1"/>
      <sheetName val="TNHC1246_1"/>
      <sheetName val="Ca_may_TT06_20101"/>
      <sheetName val="Don_gia_VLXD_dia_phuong1"/>
      <sheetName val="Bang_luong_SCL1"/>
      <sheetName val="Dinh_muc_TN14261"/>
      <sheetName val="Chi_phi_van_chuyen1"/>
      <sheetName val="Dgia_vat_tu1"/>
      <sheetName val="Don_gia_III1"/>
      <sheetName val="D÷_liÖu1"/>
      <sheetName val="2_CDPS1"/>
      <sheetName val="Q_A01_2-Sh1"/>
      <sheetName val="DM_336cai_tao1"/>
      <sheetName val="TH_các_CC1"/>
      <sheetName val="Heso_DZ1"/>
      <sheetName val="Danh_mục"/>
      <sheetName val="HRG_BHN1"/>
      <sheetName val="CĂN_ĐH1"/>
      <sheetName val="4_CĂN1"/>
      <sheetName val="Div26_-_Elect1"/>
      <sheetName val="DG_BINH_THUAN1"/>
      <sheetName val="Don_gia_NC1"/>
      <sheetName val="7_Khau_tru_1"/>
      <sheetName val="DT_hợp_đồng"/>
      <sheetName val="Bảng_KL_đợt_1"/>
      <sheetName val="B-2__(DPP)1"/>
      <sheetName val="Bieu_gia_HD"/>
      <sheetName val="Summary_Sheet"/>
      <sheetName val="Finishing-Tower_A"/>
      <sheetName val="Finishing-Tower_B"/>
      <sheetName val="Finishing-Tower_C"/>
      <sheetName val="Finishing-Tower_D"/>
      <sheetName val="MEP-Tower_A"/>
      <sheetName val="MEP-Tower_B"/>
      <sheetName val="MEP-Tower_C"/>
      <sheetName val="MEP-Tower_D"/>
      <sheetName val="Cost_Report_Sum"/>
      <sheetName val="Detail_Cost_Sum"/>
      <sheetName val="RVO-VO_Sum"/>
      <sheetName val="Potential_VOs_Sum"/>
      <sheetName val="Cash_Flow_Sum"/>
      <sheetName val="CAP_NUOC"/>
      <sheetName val="cấp_nước_trục_nhà_vs"/>
      <sheetName val="THOAT_NUOC"/>
      <sheetName val="THOAT_MUA"/>
      <sheetName val="Cáp_phòng"/>
      <sheetName val="TMC_ĐIỆN_Phi"/>
      <sheetName val="TMC_Tổng"/>
      <sheetName val="TH_Đèn_Phòng_L1"/>
      <sheetName val="TH_Đèn_Hầm_L1"/>
      <sheetName val="TỦ_MODULE_T1"/>
      <sheetName val="Financ__Overview"/>
      <sheetName val="TINH_GIA_-_SAN_XUAT_Vertico"/>
      <sheetName val="Huong_dan"/>
      <sheetName val="13_BANG_CT"/>
      <sheetName val="14_MMUS_GIUA_NHIP"/>
      <sheetName val="4_HSPBngang"/>
      <sheetName val="6_Tinh_tai"/>
      <sheetName val="2_NSl"/>
      <sheetName val="17_US_CHU_tho_a_b"/>
      <sheetName val="15_MMUS_GOI"/>
      <sheetName val="gia_vt,nc,may"/>
      <sheetName val="DZ_22KV"/>
      <sheetName val="BTK-Dai_Hoc_Kien_Giang"/>
      <sheetName val="PV_Graph_Data"/>
      <sheetName val="doanh_thu"/>
      <sheetName val="Dutoan_KL"/>
      <sheetName val="Kê_0,4"/>
      <sheetName val="TH_0,4"/>
      <sheetName val="Kê_22"/>
      <sheetName val="TH_22"/>
      <sheetName val="TBA_CAI_TAO"/>
      <sheetName val="TBA_XDM"/>
      <sheetName val="TONG_HOP_DU_TOAN"/>
      <sheetName val="Thop_XAY_DUNG"/>
      <sheetName val="CP_HANG_MUC_CHUNG"/>
      <sheetName val="CHI_PHI_XD"/>
      <sheetName val="CHI_PHI_THI_NGHIEM"/>
      <sheetName val="VLDIEN_22"/>
      <sheetName val="Dao_dat"/>
      <sheetName val="TH_Denbu"/>
      <sheetName val="Do_ve_DC"/>
      <sheetName val="TH_Bommin"/>
      <sheetName val="CHI_PHI_THI_NGHIEM-LD_thiet_bi"/>
      <sheetName val="Luong_TT01"/>
      <sheetName val="Camay_QB"/>
      <sheetName val="gia_ca_may_BXD"/>
      <sheetName val="BANG_LUONG_KY_SU"/>
      <sheetName val="Bang_luong_NHOM_I"/>
      <sheetName val="Bangluong_NHOM_II_"/>
      <sheetName val="09-GIA_nhien_lieu-ko_in"/>
      <sheetName val="Tinh_V_cot_chiem_cho"/>
      <sheetName val="ĐM_1354"/>
      <sheetName val="KHOAN_MAU"/>
      <sheetName val="ĐO_ĐỊA_VẬT_LÝ"/>
      <sheetName val="khoan_tiep_dia"/>
      <sheetName val="5_2_1_Đo_bóc_KL_OLK-06"/>
      <sheetName val="Tổng_hợp_KPHM"/>
      <sheetName val="Dinh_muc"/>
      <sheetName val="GIÁ_DỰ_THẦU_30_CĂN"/>
      <sheetName val="KS_tuyen"/>
      <sheetName val="Bang_chiet_tinh_TBA"/>
      <sheetName val="MB_DT_02"/>
      <sheetName val="HERD_MOVEMENTFARM12"/>
      <sheetName val="HERD_MOVEMENTFARM22"/>
      <sheetName val="CALVES_2-42"/>
      <sheetName val="Cavles_2-42"/>
      <sheetName val="CALVES_4-72"/>
      <sheetName val="HEIFER_7-12m2"/>
      <sheetName val="HEIFER_12+2"/>
      <sheetName val="FRESH_COW_2017-182"/>
      <sheetName val="HP_COW_20182"/>
      <sheetName val="LP_COW_2017-182"/>
      <sheetName val="DRY_COW2"/>
      <sheetName val="FIELD_CROPS2"/>
      <sheetName val="4_2_1_Đo_bóc_KL_OLK-06"/>
      <sheetName val="4_1_1_CHI_TIET_OLK-06"/>
      <sheetName val="Gia_VT-TB"/>
      <sheetName val="noi_suy_xa"/>
      <sheetName val="noi_suy_xa_thu_hoi"/>
      <sheetName val="EQUIP_LIST"/>
      <sheetName val="So_sanh"/>
      <sheetName val="BU_LONG"/>
      <sheetName val="DG_Chi_tiet"/>
      <sheetName val="_1710_HOINGHINLD"/>
      <sheetName val="99_(2)"/>
      <sheetName val="134_"/>
      <sheetName val="DG_4970"/>
      <sheetName val="Electrical_Works"/>
      <sheetName val="H_T__INCOMING_SYSTEM"/>
      <sheetName val="THONG_SO"/>
      <sheetName val="Đơn_giá_chi_tiết_TN_39"/>
      <sheetName val="DT__NHA_XUONG"/>
      <sheetName val="Cash_Flow"/>
      <sheetName val="Thuyết_minh"/>
      <sheetName val="Đơn_giá_máy"/>
      <sheetName val="Tính_giá_NC"/>
      <sheetName val="SL_cước"/>
      <sheetName val="Tiên_lượng"/>
      <sheetName val="Bill_No_1_6"/>
      <sheetName val="Bill_No_1_10"/>
      <sheetName val="Bill_No_3_3"/>
      <sheetName val="Bill_No_1_4"/>
      <sheetName val="Bill_No_1_7"/>
      <sheetName val="Summary_Bill_No__3"/>
      <sheetName val="¥_"/>
      <sheetName val="Unit price"/>
      <sheetName val="현장별"/>
      <sheetName val="112016"/>
      <sheetName val="Bán đợt 1 trang"/>
      <sheetName val="DI-ESTI"/>
      <sheetName val="3. KC - PODIUM"/>
      <sheetName val="說明"/>
      <sheetName val="dg-VTu"/>
      <sheetName val="데리네이타현황"/>
      <sheetName val="BID"/>
      <sheetName val="Chiet tinh dz35"/>
      <sheetName val="DG3285"/>
      <sheetName val="Tien Luong"/>
      <sheetName val="Breakdown (B)"/>
      <sheetName val="U.P_Breakdown"/>
      <sheetName val="기안"/>
      <sheetName val="DW"/>
      <sheetName val="DWD"/>
      <sheetName val="DW1"/>
      <sheetName val="pctg"/>
      <sheetName val="M-work"/>
      <sheetName val="WORK"/>
      <sheetName val="DWi"/>
      <sheetName val="PC=FLAT"/>
      <sheetName val="Cert1"/>
      <sheetName val="설계내역서"/>
      <sheetName val="AASHTO92"/>
      <sheetName val="g-vl"/>
      <sheetName val="tuong"/>
      <sheetName val="dats"/>
      <sheetName val="CHITIET VL-NCHT1 (2)"/>
      <sheetName val="Links"/>
      <sheetName val="Lead"/>
      <sheetName val="Unit price(Updateting)"/>
      <sheetName val="基本"/>
      <sheetName val="149-2"/>
      <sheetName val="IMF Code"/>
      <sheetName val="Main_Mech"/>
      <sheetName val="Sub_Mech"/>
      <sheetName val="Cost List"/>
      <sheetName val="Detail Cost"/>
      <sheetName val="IC Price New"/>
      <sheetName val="QUOTE-IC"/>
      <sheetName val="Summary Table"/>
      <sheetName val="Sales Person"/>
      <sheetName val="Bidding Entity"/>
      <sheetName val="DOA"/>
      <sheetName val="Subsidiary Calculation"/>
      <sheetName val="CashFlows"/>
      <sheetName val="갑지(추정)"/>
      <sheetName val="5.2.1 Đo bóc KL OLK-10"/>
      <sheetName val="tifico"/>
      <sheetName val="CTDZ6kv (gd1) "/>
      <sheetName val="CTDZ 0.4+cto (GD1)"/>
      <sheetName val="CTTBA (gd1)"/>
      <sheetName val="선가03C"/>
      <sheetName val="03 Detailed"/>
      <sheetName val="01 Bid Price summary"/>
      <sheetName val="Home Office Manhours"/>
      <sheetName val="Field SPV Barchart"/>
      <sheetName val="95D"/>
      <sheetName val="94D"/>
      <sheetName val="COAT&amp;WRAP-QIOT-#3"/>
      <sheetName val="Abutment"/>
      <sheetName val="STATC"/>
      <sheetName val="FF-2 (1)"/>
      <sheetName val="FSA"/>
      <sheetName val="KCCP"/>
      <sheetName val="Contents"/>
      <sheetName val="Factor_sheet"/>
      <sheetName val="Labour Summary"/>
      <sheetName val="CWN_Consol"/>
      <sheetName val="Labour_Summary"/>
      <sheetName val="final_list_20059"/>
      <sheetName val="final_list_20057"/>
      <sheetName val="final_list_20058"/>
      <sheetName val="Deff_Tax_Sept01"/>
      <sheetName val="custScore"/>
      <sheetName val="corpGoalsSchedule0708"/>
      <sheetName val="1999"/>
      <sheetName val="2000"/>
      <sheetName val="2001"/>
      <sheetName val="2002"/>
      <sheetName val="YTD 12'2003"/>
      <sheetName val="YTD 06'2003"/>
      <sheetName val="YTD 03'2003"/>
      <sheetName val="YTD 09'2003"/>
      <sheetName val="PU_ITALY_10"/>
      <sheetName val="final_list_200510"/>
      <sheetName val="Labour_Summary1"/>
      <sheetName val="PU_ITALY_11"/>
      <sheetName val="final_list_200511"/>
      <sheetName val="Tro_giup10"/>
      <sheetName val="Labour_Summary2"/>
      <sheetName val="PU_ITALY_12"/>
      <sheetName val="final_list_200512"/>
      <sheetName val="Tro_giup11"/>
      <sheetName val="Labour_Summary3"/>
      <sheetName val="PU_ITALY_13"/>
      <sheetName val="final_list_200513"/>
      <sheetName val="Tro_giup12"/>
      <sheetName val="Labour_Summary4"/>
      <sheetName val="PU_ITALY_14"/>
      <sheetName val="final_list_200514"/>
      <sheetName val="Tro_giup13"/>
      <sheetName val="Labour_Summary5"/>
      <sheetName val="PU_ITALY_15"/>
      <sheetName val="final_list_200515"/>
      <sheetName val="Tro_giup14"/>
      <sheetName val="Labour_Summary6"/>
      <sheetName val="PU_ITALY_21"/>
      <sheetName val="final_list_200521"/>
      <sheetName val="Tro_giup20"/>
      <sheetName val="Labour_Summary12"/>
      <sheetName val="PU_ITALY_16"/>
      <sheetName val="final_list_200516"/>
      <sheetName val="Tro_giup15"/>
      <sheetName val="Labour_Summary7"/>
      <sheetName val="PU_ITALY_17"/>
      <sheetName val="final_list_200517"/>
      <sheetName val="Tro_giup16"/>
      <sheetName val="Labour_Summary8"/>
      <sheetName val="PU_ITALY_18"/>
      <sheetName val="final_list_200518"/>
      <sheetName val="Tro_giup17"/>
      <sheetName val="Labour_Summary9"/>
      <sheetName val="PU_ITALY_19"/>
      <sheetName val="final_list_200519"/>
      <sheetName val="Tro_giup18"/>
      <sheetName val="Labour_Summary10"/>
      <sheetName val="PU_ITALY_20"/>
      <sheetName val="final_list_200520"/>
      <sheetName val="Tro_giup19"/>
      <sheetName val="Labour_Summary11"/>
      <sheetName val="deferred taxes"/>
      <sheetName val="Macrow"/>
      <sheetName val="console"/>
      <sheetName val="Ratios"/>
      <sheetName val="_Parameters"/>
      <sheetName val="Eqpmnt Plng"/>
      <sheetName val="TRIAL BALANCE"/>
      <sheetName val="DPR 31st march"/>
      <sheetName val="current month"/>
      <sheetName val="Blng. Vs Coll."/>
      <sheetName val="GRN"/>
      <sheetName val="CRITERIA1"/>
      <sheetName val="Design"/>
      <sheetName val="Blore"/>
      <sheetName val="Chnai"/>
      <sheetName val="Pune"/>
      <sheetName val="CoverSheet"/>
      <sheetName val="H"/>
      <sheetName val="DSUM2004"/>
      <sheetName val="dwbulk"/>
      <sheetName val="NTCV1"/>
      <sheetName val="THÔNG TIN"/>
      <sheetName val="SGC RATE"/>
      <sheetName val="DSNV"/>
      <sheetName val="ThongtinDN"/>
      <sheetName val="DM DU AN"/>
      <sheetName val="DM TP."/>
      <sheetName val="File Chi tiet"/>
      <sheetName val="Bangia"/>
      <sheetName val="D+W"/>
      <sheetName val="Cau tao gia xay to"/>
      <sheetName val="inputcua"/>
      <sheetName val="Phu Bai Bridge"/>
      <sheetName val="beam"/>
      <sheetName val="Gia-VL"/>
      <sheetName val="chitiet"/>
      <sheetName val="chitietCS"/>
      <sheetName val="chitietTD"/>
      <sheetName val="CauHinh"/>
      <sheetName val="PL02"/>
      <sheetName val="don gia 1426"/>
      <sheetName val="TM"/>
      <sheetName val="DG "/>
      <sheetName val="Y-WORK"/>
      <sheetName val="Khai toan"/>
      <sheetName val="Phu luc 01.1 EPC P11-14"/>
      <sheetName val="Bìa"/>
      <sheetName val="TH"/>
      <sheetName val="TDT P11-P14"/>
      <sheetName val="CPXD"/>
      <sheetName val="Chi phi khac "/>
      <sheetName val="Hang muc Chung"/>
      <sheetName val="ĐGNC"/>
      <sheetName val="DGMTC"/>
      <sheetName val="Bia Phu Luc"/>
      <sheetName val="DATA.1 CHUNG"/>
      <sheetName val="Muc luc"/>
      <sheetName val="Tra cuu 957"/>
      <sheetName val="NTKL"/>
      <sheetName val="Luong (TP Việt Trì)"/>
      <sheetName val="HSTV"/>
      <sheetName val="GCM"/>
      <sheetName val="GVT"/>
      <sheetName val="NC CU"/>
      <sheetName val="PLV"/>
      <sheetName val="DNDN"/>
      <sheetName val="toyota"/>
      <sheetName val="Solieu"/>
      <sheetName val="주식"/>
      <sheetName val="Tru TT"/>
      <sheetName val="Thg 04"/>
      <sheetName val="Thg 05"/>
      <sheetName val="Thg 06"/>
      <sheetName val="Thg 07"/>
      <sheetName val="Thg 08"/>
      <sheetName val="Thg 09"/>
      <sheetName val="Thg 10"/>
      <sheetName val="Thg 11"/>
      <sheetName val="Thg 12"/>
      <sheetName val="CTGS"/>
      <sheetName val="Dashboard - BQL - VHL"/>
      <sheetName val="kl3p"/>
      <sheetName val="kl3pct"/>
      <sheetName val="kl3pcto"/>
      <sheetName val="ERECIN"/>
      <sheetName val="DG05new"/>
      <sheetName val="DLTA"/>
      <sheetName val="BẢNG DIỄN GIẢI KL (7)"/>
      <sheetName val="THPDMoi  (2)"/>
      <sheetName val="thao-go"/>
      <sheetName val="t-h HA THE"/>
      <sheetName val="TH XL"/>
      <sheetName val="Tiepdia"/>
      <sheetName val="CHITIET VL-NC"/>
      <sheetName val="Breakdown"/>
      <sheetName val="DTCT"/>
      <sheetName val="TKXM"/>
      <sheetName val="변경내역"/>
      <sheetName val="Takeoff"/>
      <sheetName val="Bán_đợt_1_trang"/>
      <sheetName val="Tong_DT"/>
      <sheetName val="phan_tich_don_gia"/>
      <sheetName val="Cost_List"/>
      <sheetName val="Detail_Cost"/>
      <sheetName val="IC_Price_New"/>
      <sheetName val="Summary_Table"/>
      <sheetName val="Sales_Person"/>
      <sheetName val="Bidding_Entity"/>
      <sheetName val="Tcd"/>
      <sheetName val="Cuoc "/>
      <sheetName val="gia chao"/>
      <sheetName val="Vat lieu BTN"/>
      <sheetName val="TCVN 1651-2008"/>
      <sheetName val="Da xay dung"/>
      <sheetName val="Bordereau"/>
      <sheetName val="MTO REV.0"/>
      <sheetName val="TH khoi luong"/>
      <sheetName val="Chi tiet khoi luong"/>
      <sheetName val="TK thep"/>
      <sheetName val="CT THOÁT WC VP"/>
      <sheetName val="CT CẤP WC VP"/>
      <sheetName val="CT THOÁT MƯA VP TRỤC LỚN"/>
      <sheetName val="CT THOÁT MƯA VP TRỤC NHỎ"/>
      <sheetName val="Menu"/>
      <sheetName val="Chênh lệch máy thi công"/>
      <sheetName val="Chênh lệch nhân công"/>
      <sheetName val="Chênh lệch vật liệu"/>
      <sheetName val="DO AM DT"/>
      <sheetName val="BANGTRA"/>
      <sheetName val="QMCT"/>
      <sheetName val="COST_ACC"/>
      <sheetName val="Probbl - Production"/>
      <sheetName val="Backup"/>
      <sheetName val="내역"/>
      <sheetName val="CHI PHÍ NHÔM"/>
      <sheetName val="TABLE-A"/>
      <sheetName val="w't table"/>
      <sheetName val="Danh mục khối"/>
      <sheetName val="Danh mục đơn vị -phòng chức năn"/>
      <sheetName val="Door_and_window3"/>
      <sheetName val="RAB_AR&amp;STR8"/>
      <sheetName val="chi_tiet_TBA8"/>
      <sheetName val="chi_tiet_C8"/>
      <sheetName val="TH_DZ3510"/>
      <sheetName val="Customize_Your_Purchase_Order8"/>
      <sheetName val="CHITIET_VL-NC-TT_-1p8"/>
      <sheetName val="CHITIET_VL-NC-TT-3p7"/>
      <sheetName val="TONG_HOP_VL-NC_TT8"/>
      <sheetName val="KPVC-BD_8"/>
      <sheetName val="Don_gia8"/>
      <sheetName val="DON_GIA_TRAM_(3)8"/>
      <sheetName val="DON_GIA_CAN_THO10"/>
      <sheetName val="HĐ_ngoài7"/>
      <sheetName val="XT_Buoc_37"/>
      <sheetName val="dongia_(2)7"/>
      <sheetName val="Don_gia_chi_tiet8"/>
      <sheetName val="7606_DZ8"/>
      <sheetName val="project_management7"/>
      <sheetName val="Adix_A7"/>
      <sheetName val="S-curve_7"/>
      <sheetName val="REINF_7"/>
      <sheetName val="Rates_20097"/>
      <sheetName val="Commercial_value7"/>
      <sheetName val="So_doi_chieu_LC7"/>
      <sheetName val="MAIN_GATE_HOUSE7"/>
      <sheetName val="Du_toan7"/>
      <sheetName val="Ky_Lam_Bridge7"/>
      <sheetName val="Provisional_Sums_Item7"/>
      <sheetName val="Gas_Pressure_Welding7"/>
      <sheetName val="General_Item&amp;General_Requireme7"/>
      <sheetName val="General_Items7"/>
      <sheetName val="Regenral_Requirements7"/>
      <sheetName val="TONG_HOP_VL-NC7"/>
      <sheetName val="MH_RATE7"/>
      <sheetName val="Ng_hàng_xà+bulong7"/>
      <sheetName val="chiet_tinh7"/>
      <sheetName val="Bang_KL7"/>
      <sheetName val="Lcau_-_Lxuc7"/>
      <sheetName val="Equip_6"/>
      <sheetName val="A1_CN6"/>
      <sheetName val="DG_thep_ma_kem7"/>
      <sheetName val="Đầu_vào6"/>
      <sheetName val="Chi_tiet_XD_TBA6"/>
      <sheetName val="DM_60617"/>
      <sheetName val="CT_vat_lieu7"/>
      <sheetName val="Trạm_biến_áp6"/>
      <sheetName val="Đơn_Giá_6"/>
      <sheetName val="TONG_HOP_T5_19986"/>
      <sheetName val="Chenh_lech_vat_tu6"/>
      <sheetName val="Diện_tích6"/>
      <sheetName val="1_Khái_toán6"/>
      <sheetName val="CT-0_4KV6"/>
      <sheetName val="rate_material6"/>
      <sheetName val="DG_DZ7"/>
      <sheetName val="DG_TBA7"/>
      <sheetName val="KL_Chi_tiết_Xây_tô6"/>
      <sheetName val="Bill_01_-_CTN6"/>
      <sheetName val="Bill_1_Quy_dinh_chung6"/>
      <sheetName val="1_R18_BF6"/>
      <sheetName val="6_External_works-R186"/>
      <sheetName val="Chi_tiet_KL6"/>
      <sheetName val="Tổng_hợp_KL6"/>
      <sheetName val="04_-_XUONG_DET_B6"/>
      <sheetName val="07Base_Cost6"/>
      <sheetName val="_036"/>
      <sheetName val="chieu_day_san6"/>
      <sheetName val="Podium_Concrete_Works6"/>
      <sheetName val="KLCT-_TOWER6"/>
      <sheetName val="KLCT-_PODIUM6"/>
      <sheetName val="Gia_thanh_chuoi_su6"/>
      <sheetName val="Tiep_dia6"/>
      <sheetName val="Don_gia_vung_III-Can_Tho6"/>
      <sheetName val="Bill_2_2_Villa_2_beds6"/>
      <sheetName val="Elect_(3)6"/>
      <sheetName val="plan&amp;section_of_foundation6"/>
      <sheetName val="design_criteria6"/>
      <sheetName val="Bond_수수료_계산_포맷6"/>
      <sheetName val="ITB_COST6"/>
      <sheetName val="PAGE_16"/>
      <sheetName val="Phan_khai_KLuong6"/>
      <sheetName val="Loại_Vật_tư6"/>
      <sheetName val="Area_Cal6"/>
      <sheetName val="gia_cong_tac6"/>
      <sheetName val="EIRR&gt;_26"/>
      <sheetName val="dg_tphcm6"/>
      <sheetName val="Xay_lapduongR36"/>
      <sheetName val="DM_676"/>
      <sheetName val="Đầu_tư6"/>
      <sheetName val="6787CWFASE2CASE2_00_xls6"/>
      <sheetName val="Project_Data6"/>
      <sheetName val="Harga_ME_6"/>
      <sheetName val="Analisa_Gabungan6"/>
      <sheetName val="Data_Input7"/>
      <sheetName val="T_KÊ_K_CẤU6"/>
      <sheetName val="CẤP_THOÁT_NƯỚC6"/>
      <sheetName val="Cước_VC_+_ĐM_CP_Tư_vấn6"/>
      <sheetName val="Hệ_số6"/>
      <sheetName val="Vat_tu_XD6"/>
      <sheetName val="HÐ_ngoài7"/>
      <sheetName val="6PILE__(돌출)6"/>
      <sheetName val="THDT_goi_thau_TB6"/>
      <sheetName val="Tien_do_TV6"/>
      <sheetName val="Bill_02_-_Xay_gach-Pou_6"/>
      <sheetName val="Bill_03-Chống_thấm-Pou6"/>
      <sheetName val="Bill_04-Kim_loại-Pou6"/>
      <sheetName val="Bill_05_-_Hoan_thien-Pou_6"/>
      <sheetName val="Bill_02_-_Xay_gach-Tower6"/>
      <sheetName val="Bill_03-Chống_thấm-Tower6"/>
      <sheetName val="Bill_04-Kim_loại-Tower6"/>
      <sheetName val="Bill_05_-_Hoan_thien-Tower6"/>
      <sheetName val="KL-_KHAC6"/>
      <sheetName val="BILL_3_-_KẾT_CẤU_HẦM6"/>
      <sheetName val="PTĐG_LTBT6"/>
      <sheetName val="CTG-PRECHEx1_46"/>
      <sheetName val="CTG-AB_(2)6"/>
      <sheetName val="CTG-AB_(3)6"/>
      <sheetName val="CTG-PLP-1_086"/>
      <sheetName val="Pre_Đội_nhóm6"/>
      <sheetName val="Tower_-_Concrete_Works6"/>
      <sheetName val="Bill-04_ket_cau_thap-_UNI6"/>
      <sheetName val="TH_Vat_tu6"/>
      <sheetName val="4_PTDG6"/>
      <sheetName val="A1,_May6"/>
      <sheetName val="Vat_lieu6"/>
      <sheetName val="Bang_trong_luong_rieng_thep6"/>
      <sheetName val="Measure_13066"/>
      <sheetName val="Door_and_window4"/>
      <sheetName val="DETAIL_6"/>
      <sheetName val="GV1-D13_(Casement_door)6"/>
      <sheetName val="Gia_vat_tu6"/>
      <sheetName val="TH_MTC6"/>
      <sheetName val="TH_N_Cong6"/>
      <sheetName val="Isolasi_Luar_Dalam6"/>
      <sheetName val="Isolasi_Luar6"/>
      <sheetName val="LV_data6"/>
      <sheetName val="ESTI_6"/>
      <sheetName val="_Bill_5-Earthing_2_-_Add_Works6"/>
      <sheetName val="bridge_#_16"/>
      <sheetName val="Buy_vs__Lease_Car6"/>
      <sheetName val="PRE_(E)6"/>
      <sheetName val="Equipment_list_(PAC)6"/>
      <sheetName val="TINH_KHOI_LUONG6"/>
      <sheetName val="DATA_BASE6"/>
      <sheetName val="KL_san_lap6"/>
      <sheetName val="Chenh_lech_ca_may6"/>
      <sheetName val="TLg_CN&amp;Laixe6"/>
      <sheetName val="TLg_CN&amp;Laixe_(2)6"/>
      <sheetName val="TLg_Laitau6"/>
      <sheetName val="TLg_Laitau_(2)6"/>
      <sheetName val="CTKL_KTX_HT5"/>
      <sheetName val="Chi_tiet6"/>
      <sheetName val="Bang_3_Chi_tiet_phan_Dz6"/>
      <sheetName val="KHOI_LUONG6"/>
      <sheetName val="subcon_sched6"/>
      <sheetName val="NHÀ_NHẬP_LIỆU5"/>
      <sheetName val="MÓNG_SILO5"/>
      <sheetName val="HVAC_BLOCK_B46"/>
      <sheetName val="2_Chiet_tinh5"/>
      <sheetName val="BẢNG_KHỐI_LƯỢNG_TỔNG_HỢP5"/>
      <sheetName val="CP_Khac_cuoc_VC5"/>
      <sheetName val="Budget_Code5"/>
      <sheetName val="Tong_du_toan5"/>
      <sheetName val="Bill_2_-_ketcau5"/>
      <sheetName val="13-Cốt_thép_(10mm&lt;D≤18mm)_FO165"/>
      <sheetName val="du_lieu_du_toan5"/>
      <sheetName val="Chi_tiet_lan_can5"/>
      <sheetName val="D_&amp;_W_sizes5"/>
      <sheetName val="BOQ_THAN5"/>
      <sheetName val="Purchase_Order5"/>
      <sheetName val="Analisa_&amp;_Upah5"/>
      <sheetName val="DL_ĐẦU_VÀO5"/>
      <sheetName val="Du_lieu6"/>
      <sheetName val="cash_budget5"/>
      <sheetName val="1_MONG_1-25"/>
      <sheetName val="Luong_NII5"/>
      <sheetName val="DINH_MUC_THI_NGHIEM5"/>
      <sheetName val="Luong_NI5"/>
      <sheetName val="Phan_tich5"/>
      <sheetName val="CT_Thang_Mo5"/>
      <sheetName val="CT__PL5"/>
      <sheetName val="dongia__2_5"/>
      <sheetName val="Thép_CKN5"/>
      <sheetName val="GOC-KO_IN5"/>
      <sheetName val="MAU_8A5"/>
      <sheetName val="MAU_8B5"/>
      <sheetName val="MAU_95"/>
      <sheetName val="MAU_105"/>
      <sheetName val="sochitiettaikhoan_5"/>
      <sheetName val="Share_price_data5"/>
      <sheetName val="19_35"/>
      <sheetName val="20_35"/>
      <sheetName val="Chieu_4_35"/>
      <sheetName val="Cow_req5"/>
      <sheetName val="TỔNG_HỢP5"/>
      <sheetName val="14-LẦN_3-CHIỀU5"/>
      <sheetName val="14-LẦN_1-SÁNG5"/>
      <sheetName val="14-LẦN_2-TRƯA5"/>
      <sheetName val="1_3+1_4-TOTAL_-_Ko_IN5"/>
      <sheetName val="2_1-LẦN_3-CHIỀU5"/>
      <sheetName val="2_1-LẦN_1-SÁNG5"/>
      <sheetName val="2_1-LẦN_2-TRƯA5"/>
      <sheetName val="2_1-TOTAL-Ko_IN5"/>
      <sheetName val="1_3(TMR_4)5"/>
      <sheetName val="CHO_DE5"/>
      <sheetName val="1_1+1_2+2_2+2_3(TMR_3)5"/>
      <sheetName val="CK1+CK2_(VS_SAN_CHOI_23)5"/>
      <sheetName val="CK1+CK2_(2)5"/>
      <sheetName val="12-16_THÁNG5"/>
      <sheetName val="CAN_SỮA5"/>
      <sheetName val="54+55+56(SAU_CAI_SỮA-6)5"/>
      <sheetName val="BÊ_71-90_NGÀY5"/>
      <sheetName val="BÊ_12-16_tháng5"/>
      <sheetName val="BÊ_6-125"/>
      <sheetName val="BÊ_1-35"/>
      <sheetName val="F01-BC_KHAU_PHAN_SANG_20_35"/>
      <sheetName val="F01-BC_KHAU_PHAN_CHIEU_19_35"/>
      <sheetName val="dinh_mưc_cty5"/>
      <sheetName val="Giá_thành5"/>
      <sheetName val="Thong_ke5"/>
      <sheetName val="Energy_for_milk_prod5"/>
      <sheetName val="DE_NGHI_XUAT_5"/>
      <sheetName val="phieu_xuat_mau5"/>
      <sheetName val="PHIEU_XUAT_CHIEU5"/>
      <sheetName val="11_rai_them_cỏ5"/>
      <sheetName val="PHU_LUC_02-_HDSD_CAC_BIEU_MAU5"/>
      <sheetName val="PhU_LUC_01-_MA_CAC_NHOM_BO5"/>
      <sheetName val="F03-BC_THUC_TRON_SANG_20_35"/>
      <sheetName val="F03-BC_THUC_TRON_CHIEU_19_35"/>
      <sheetName val="F02-BC_THEO_DOI_THUC_AN_DU5"/>
      <sheetName val="Tham_khao-_Bao_cao_xuat_thuc_a5"/>
      <sheetName val="02__PTDG5"/>
      <sheetName val="Bill_2-Road_HR23"/>
      <sheetName val="Bill_3_-_Softscape_HR23"/>
      <sheetName val="Nhap_VT_oto3"/>
      <sheetName val="dm_3663"/>
      <sheetName val="DM_60603"/>
      <sheetName val="Dự_thầu3"/>
      <sheetName val="DK1_Don_gia5"/>
      <sheetName val="Don_gia_(khong_in)5"/>
      <sheetName val="Dlieu_dau_vao5"/>
      <sheetName val="BANCO_(2)5"/>
      <sheetName val="MT_DPin_(2)5"/>
      <sheetName val="Chiết_tính5"/>
      <sheetName val="Du_tru_CP-Bieu_013"/>
      <sheetName val="TB_NẶNG3"/>
      <sheetName val="Bill_No_3_-_Prov__Sum_(Ph2&amp;3)3"/>
      <sheetName val="TH_TN3"/>
      <sheetName val="Income_Statement5"/>
      <sheetName val="Shareholders'_Equity5"/>
      <sheetName val="VC_xd3"/>
      <sheetName val="Gia_VLTB3"/>
      <sheetName val="B_Luong3"/>
      <sheetName val="C_May3"/>
      <sheetName val="AG_Pipe_Qty_Analysis3"/>
      <sheetName val="TK_chi_tiet3"/>
      <sheetName val="wk_prgs3"/>
      <sheetName val="Ma_don_vi3"/>
      <sheetName val="bang_cc3"/>
      <sheetName val="DG_14262"/>
      <sheetName val="Hao_phí3"/>
      <sheetName val="BẢNG_ÁP_GIÁ_(in)2"/>
      <sheetName val="NT_(KL)_IN2"/>
      <sheetName val="DOM_D22"/>
      <sheetName val="nhà_ăn2"/>
      <sheetName val="Công_nhật2"/>
      <sheetName val="btkt_cột2"/>
      <sheetName val="Ｎｏ_133"/>
      <sheetName val="DGchitiet_3"/>
      <sheetName val="CP_HMC3"/>
      <sheetName val="gui_BKCT2"/>
      <sheetName val="đọc_số3"/>
      <sheetName val="TH_các_CC2"/>
      <sheetName val="HỆ_THỐNG_PHÒNG_CHÁY_CHỮA_CHÁY3"/>
      <sheetName val="HỆ_THỐNG_CẤP_THOÁT_NƯỚC3"/>
      <sheetName val="HỆ_THỐNG_ĐHKK3"/>
      <sheetName val="MÁY_PHÁT_ĐIỆN3"/>
      <sheetName val="HỆ_THỐNG_ĐIỆN3"/>
      <sheetName val="Thiết_bị_chính3"/>
      <sheetName val="Structure_data3"/>
      <sheetName val="CP_Du_phong3"/>
      <sheetName val="THCP_Lap_dat3"/>
      <sheetName val="THCP_xay_dung3"/>
      <sheetName val="Tong_hop_kinh_phi3"/>
      <sheetName val="2_1Warehouse_13"/>
      <sheetName val="CHI_PHI3"/>
      <sheetName val="THEP_TAM3"/>
      <sheetName val="THEP_HÌNH3"/>
      <sheetName val="THEP_HINH3"/>
      <sheetName val="XA_GO3"/>
      <sheetName val="BANG_TRA3"/>
      <sheetName val="CĂN_HỘ_T16-17_3"/>
      <sheetName val="TRỤC_ĐỨNG_THOÁT_BẨN_T15-173"/>
      <sheetName val="TRỤC_ĐỨNG_TM_T15-173"/>
      <sheetName val="Móng,_nền_3"/>
      <sheetName val="Main_Bldg-Rev023"/>
      <sheetName val="D&amp;W_def_3"/>
      <sheetName val="Nhan_cong3"/>
      <sheetName val="Thiet_bi3"/>
      <sheetName val="Vat_tu3"/>
      <sheetName val="DM_ChiPhi3"/>
      <sheetName val="May_TC3"/>
      <sheetName val="TH_Kinh_phi3"/>
      <sheetName val="Ptvl_3"/>
      <sheetName val="1_Requisition(E)3"/>
      <sheetName val="TONG_HOP3"/>
      <sheetName val="Tổng_GT3"/>
      <sheetName val="Chi_tiết_KL3"/>
      <sheetName val="ca_máy3"/>
      <sheetName val="khấu_trừ_phạt3"/>
      <sheetName val="GT__KHAU_TRU3"/>
      <sheetName val="HAO_HUT_VAT_TU_(2)3"/>
      <sheetName val="cao_độ3"/>
      <sheetName val="Data_Wall3"/>
      <sheetName val="Dự_toán3"/>
      <sheetName val="Đơn_Giá_TH3"/>
      <sheetName val="Nhân_công3"/>
      <sheetName val="Phân_tích3"/>
      <sheetName val="C_P_Thiết_bị3"/>
      <sheetName val="T_H_Kinh_phí3"/>
      <sheetName val="Vật_tư3"/>
      <sheetName val="Trang_bìa3"/>
      <sheetName val="phan_tic_chi_tiet3"/>
      <sheetName val="Chi_tiet_cong_no3"/>
      <sheetName val="PHÁT_SINH_TẦNG_1_3"/>
      <sheetName val="PHÁT_SINH_TẦNG_23"/>
      <sheetName val="Hầm_chuyển_psinh3"/>
      <sheetName val="Ống_thẳng3"/>
      <sheetName val="Côn_thu3"/>
      <sheetName val="Vuông_tròn3"/>
      <sheetName val="Chân_rẽ3"/>
      <sheetName val="Chạc_ba3"/>
      <sheetName val="Don_gia_chi_tiet_DIEN_22"/>
      <sheetName val="0__Input2"/>
      <sheetName val="3__CNT2"/>
      <sheetName val="unit_price_list(M)2"/>
      <sheetName val="Theo_doi_Doanh_thu_20172"/>
      <sheetName val="Gia_vat_lieu2"/>
      <sheetName val="Chi_tiet_-tong_9_thang2"/>
      <sheetName val="1_2_Staff_Schedule2"/>
      <sheetName val="TH_VL,_NC,_DDHT_Thanhphuoc2"/>
      <sheetName val="1__Office2"/>
      <sheetName val="KL_THEP__GIAM_DO_DUNG_COUPLER2"/>
      <sheetName val="01_KL_THÉP_NHẬP_VỀ2"/>
      <sheetName val="2__NT_VLDV2"/>
      <sheetName val="GHI_CHU2"/>
      <sheetName val="1_BB_LMHT2"/>
      <sheetName val="Bê_tông_bảo_vệ2"/>
      <sheetName val="01__Data2"/>
      <sheetName val="Neo,_nối_cốt_thép_dầm,_cột2"/>
      <sheetName val="Uốn_móc_cốt_thép2"/>
      <sheetName val="Tiêu_chuẩn_cốt_thép2"/>
      <sheetName val="Doi_so2"/>
      <sheetName val="1_Civil_(Org)2"/>
      <sheetName val="Precios_unitarios_AXH2"/>
      <sheetName val="So_lieu_chung2"/>
      <sheetName val="Bill_Prelim-CDT2"/>
      <sheetName val="Bill_BPTC-CDT2"/>
      <sheetName val="Chi_tiết_BPTC2"/>
      <sheetName val="Bill_BPTC-CDT_(PA_MCT_CDT)2"/>
      <sheetName val="Chi_tiết_BPTC_(PA_MCT_CDT)2"/>
      <sheetName val="Thop_Ksat2"/>
      <sheetName val="Thu_hoi_2"/>
      <sheetName val="HM_chung2"/>
      <sheetName val="CP_xd-thiet_bi2"/>
      <sheetName val="TH-TN_LD_TB2"/>
      <sheetName val="CP_xaydung2"/>
      <sheetName val="Thao_ha_phu_kien2"/>
      <sheetName val="VL-NC-MTC_ket_cau2"/>
      <sheetName val="KHOI_LUONG_TONG2"/>
      <sheetName val="TK_22KV2"/>
      <sheetName val="DM_366-17772"/>
      <sheetName val="Thi_nhiem2"/>
      <sheetName val="Gia_goc_VT-TB2"/>
      <sheetName val="Gia_vc_den_chan_CT2"/>
      <sheetName val="culy_222"/>
      <sheetName val="Luong_20502"/>
      <sheetName val="ca_may_QN2"/>
      <sheetName val="TNHC1246_2"/>
      <sheetName val="Ca_may_TT06_20102"/>
      <sheetName val="Don_gia_VLXD_dia_phuong2"/>
      <sheetName val="Bang_luong_SCL2"/>
      <sheetName val="Dinh_muc_TN14262"/>
      <sheetName val="DM_336cai_tao2"/>
      <sheetName val="DANH_MỤC_HỒ_SƠ2"/>
      <sheetName val="GT_PHÁT_SINH_NGOÀI_HĐ2"/>
      <sheetName val="KL_PHÁT_SINH_2"/>
      <sheetName val="PS_NGOÀI_HĐ2"/>
      <sheetName val="GT_PHÁT_SINH_VƯỢT_HĐ2"/>
      <sheetName val="PS_TĂNG_GIẢM_TRONG_HĐ2"/>
      <sheetName val="DGCT_PHÁT_SINH2"/>
      <sheetName val="DGCT_TRẦN_NLV2"/>
      <sheetName val="DGKL_chi_tiết_NLV2"/>
      <sheetName val="DGKL_chi_tiết_NHN,NK2"/>
      <sheetName val="TG_KL2"/>
      <sheetName val="DGCT_SƠN_BẢ_TƯỜNG_NLV2"/>
      <sheetName val="DGKL_TRẦN_NHN2"/>
      <sheetName val="MTO_REV_2(ARMOR)2"/>
      <sheetName val="Cotthep_NPT2"/>
      <sheetName val="vl_nc_mtc2"/>
      <sheetName val="KL_thep_lam_sat2"/>
      <sheetName val="Tien_Thuong2"/>
      <sheetName val="NC_XL_6T_cuoi_01_CTy2"/>
      <sheetName val="Data_-6T_dau2"/>
      <sheetName val="Cong_6T2"/>
      <sheetName val="DM-VNT_ko_sd2"/>
      <sheetName val="Bảng_đo_bóc_KL_OLK-092"/>
      <sheetName val="6_3_CHI_TIET_OLK-092"/>
      <sheetName val="Tong_hop_vat_tu2"/>
      <sheetName val="PV_Graph_Data1"/>
      <sheetName val="Danh_mục1"/>
      <sheetName val="Q_A01_2-Sh2"/>
      <sheetName val="Dutoan_KL1"/>
      <sheetName val="doanh_thu1"/>
      <sheetName val="BTK-Dai_Hoc_Kien_Giang1"/>
      <sheetName val="1_San_2"/>
      <sheetName val="Chi_phi_van_chuyen2"/>
      <sheetName val="TLG_Type2"/>
      <sheetName val="KHOI_LUONG15-42"/>
      <sheetName val="B3A_-_TOWER_A2"/>
      <sheetName val="Annex_B2"/>
      <sheetName val="Dot_42"/>
      <sheetName val="4_CĂN2"/>
      <sheetName val="Dgia_vat_tu2"/>
      <sheetName val="Don_gia_III2"/>
      <sheetName val="D÷_liÖu2"/>
      <sheetName val="GIÁ_DỰ_THẦU_30_CĂN1"/>
      <sheetName val="Div26_-_Elect2"/>
      <sheetName val="2_CDPS2"/>
      <sheetName val="Heso_DZ2"/>
      <sheetName val="HRG_BHN2"/>
      <sheetName val="CĂN_ĐH2"/>
      <sheetName val="Don_gia_NC2"/>
      <sheetName val="DG_BINH_THUAN2"/>
      <sheetName val="7_Khau_tru_2"/>
      <sheetName val="DT_hợp_đồng1"/>
      <sheetName val="Bảng_KL_đợt_11"/>
      <sheetName val="DG_Chi_tiet1"/>
      <sheetName val="Kê_0,41"/>
      <sheetName val="TH_0,41"/>
      <sheetName val="Kê_221"/>
      <sheetName val="TH_221"/>
      <sheetName val="TBA_CAI_TAO1"/>
      <sheetName val="TBA_XDM1"/>
      <sheetName val="TONG_HOP_DU_TOAN1"/>
      <sheetName val="Thop_XAY_DUNG1"/>
      <sheetName val="CP_HANG_MUC_CHUNG1"/>
      <sheetName val="CHI_PHI_XD1"/>
      <sheetName val="CHI_PHI_THI_NGHIEM1"/>
      <sheetName val="VLDIEN_221"/>
      <sheetName val="Dao_dat1"/>
      <sheetName val="TH_Denbu1"/>
      <sheetName val="Do_ve_DC1"/>
      <sheetName val="TH_Bommin1"/>
      <sheetName val="CHI_PHI_THI_NGHIEM-LD_thiet_bi1"/>
      <sheetName val="Luong_TT011"/>
      <sheetName val="Camay_QB1"/>
      <sheetName val="gia_ca_may_BXD1"/>
      <sheetName val="BANG_LUONG_KY_SU1"/>
      <sheetName val="Bang_luong_NHOM_I1"/>
      <sheetName val="Bangluong_NHOM_II_1"/>
      <sheetName val="09-GIA_nhien_lieu-ko_in1"/>
      <sheetName val="Tinh_V_cot_chiem_cho1"/>
      <sheetName val="ĐM_13541"/>
      <sheetName val="KHOAN_MAU1"/>
      <sheetName val="ĐO_ĐỊA_VẬT_LÝ1"/>
      <sheetName val="khoan_tiep_dia1"/>
      <sheetName val="DZ_22KV1"/>
      <sheetName val="_1710_HOINGHINLD1"/>
      <sheetName val="99_(2)1"/>
      <sheetName val="134_1"/>
      <sheetName val="DG_49701"/>
      <sheetName val="Financ__Overview1"/>
      <sheetName val="TINH_GIA_-_SAN_XUAT_Vertico1"/>
      <sheetName val="13_BANG_CT1"/>
      <sheetName val="14_MMUS_GIUA_NHIP1"/>
      <sheetName val="4_HSPBngang1"/>
      <sheetName val="6_Tinh_tai1"/>
      <sheetName val="2_NSl1"/>
      <sheetName val="17_US_CHU_tho_a_b1"/>
      <sheetName val="15_MMUS_GOI1"/>
      <sheetName val="Summary_Sheet1"/>
      <sheetName val="Finishing-Tower_A1"/>
      <sheetName val="Finishing-Tower_B1"/>
      <sheetName val="Finishing-Tower_C1"/>
      <sheetName val="Finishing-Tower_D1"/>
      <sheetName val="MEP-Tower_A1"/>
      <sheetName val="MEP-Tower_B1"/>
      <sheetName val="MEP-Tower_C1"/>
      <sheetName val="MEP-Tower_D1"/>
      <sheetName val="Cost_Report_Sum1"/>
      <sheetName val="Detail_Cost_Sum1"/>
      <sheetName val="RVO-VO_Sum1"/>
      <sheetName val="Potential_VOs_Sum1"/>
      <sheetName val="Cash_Flow_Sum1"/>
      <sheetName val="B-2__(DPP)2"/>
      <sheetName val="CAP_NUOC1"/>
      <sheetName val="cấp_nước_trục_nhà_vs1"/>
      <sheetName val="THOAT_NUOC1"/>
      <sheetName val="THOAT_MUA1"/>
      <sheetName val="Cáp_phòng1"/>
      <sheetName val="TMC_ĐIỆN_Phi1"/>
      <sheetName val="TMC_Tổng1"/>
      <sheetName val="TH_Đèn_Phòng_L11"/>
      <sheetName val="TH_Đèn_Hầm_L11"/>
      <sheetName val="TỦ_MODULE_T11"/>
      <sheetName val="Huong_dan1"/>
      <sheetName val="gia_vt,nc,may1"/>
      <sheetName val="Bieu_gia_HD1"/>
      <sheetName val="Tổng_hợp_KPHM1"/>
      <sheetName val="5_2_1_Đo_bóc_KL_OLK-061"/>
      <sheetName val="Dinh_muc1"/>
      <sheetName val="KS_tuyen1"/>
      <sheetName val="Bang_chiet_tinh_TBA1"/>
      <sheetName val="MB_DT_021"/>
      <sheetName val="So_sanh1"/>
      <sheetName val="EQUIP_LIST1"/>
      <sheetName val="Electrical_Works1"/>
      <sheetName val="H_T__INCOMING_SYSTEM1"/>
      <sheetName val="THONG_SO1"/>
      <sheetName val="Đơn_giá_chi_tiết_TN_391"/>
      <sheetName val="DT__NHA_XUONG1"/>
      <sheetName val="4_2_1_Đo_bóc_KL_OLK-061"/>
      <sheetName val="4_1_1_CHI_TIET_OLK-061"/>
      <sheetName val="BU_LONG1"/>
      <sheetName val="Cash_Flow1"/>
      <sheetName val="Thuyết_minh1"/>
      <sheetName val="Đơn_giá_máy1"/>
      <sheetName val="Tính_giá_NC1"/>
      <sheetName val="SL_cước1"/>
      <sheetName val="Currency Rate"/>
      <sheetName val="BQ"/>
      <sheetName val="KEILA TP 2020-07"/>
      <sheetName val="lookups"/>
      <sheetName val="BILL 34Āᐁë"/>
      <sheetName val="BILL 34Āᐁë_x0000__x0000__x0001__x0000__x0000__x0000_ HẦM"/>
      <sheetName val="CFA (ME)"/>
      <sheetName val="MEP Building"/>
      <sheetName val="Cot"/>
      <sheetName val="2. BBNT KLHT"/>
      <sheetName val="QSUM"/>
      <sheetName val="SucChiuTaiCuaCoc"/>
      <sheetName val="CHITIET VL-NC-TT1p"/>
      <sheetName val="CFA"/>
      <sheetName val="TKLD"/>
      <sheetName val="NHOM KINH"/>
      <sheetName val="Share Price 2002"/>
      <sheetName val="Case"/>
      <sheetName val="SumVal"/>
      <sheetName val="LUONG SCL"/>
      <sheetName val="HERD_MOVEMENTFARM13"/>
      <sheetName val="HERD_MOVEMENTFARM23"/>
      <sheetName val="CALVES_2-43"/>
      <sheetName val="Cavles_2-43"/>
      <sheetName val="CALVES_4-73"/>
      <sheetName val="HEIFER_7-12m3"/>
      <sheetName val="HEIFER_12+3"/>
      <sheetName val="FRESH_COW_2017-183"/>
      <sheetName val="HP_COW_20183"/>
      <sheetName val="LP_COW_2017-183"/>
      <sheetName val="DRY_COW3"/>
      <sheetName val="FIELD_CROPS3"/>
      <sheetName val="Gia_VT-TB1"/>
      <sheetName val="noi_suy_xa1"/>
      <sheetName val="noi_suy_xa_thu_hoi1"/>
      <sheetName val="¥_1"/>
      <sheetName val="CHITIET_VL-NCHT1_(2)"/>
      <sheetName val="Unit_price"/>
      <sheetName val="Bill_No_1_61"/>
      <sheetName val="Bill_No_1_101"/>
      <sheetName val="Bill_No_3_31"/>
      <sheetName val="Bill_No_1_41"/>
      <sheetName val="Bill_No_1_71"/>
      <sheetName val="Summary_Bill_No__31"/>
      <sheetName val="3__KC_-_PODIUM"/>
      <sheetName val="Tien_Luong"/>
      <sheetName val="Chiet_tinh_dz35"/>
      <sheetName val="Bù_giá_CM"/>
      <sheetName val="B3A-APARTMENT"/>
      <sheetName val="Auto Monthly Inputs "/>
      <sheetName val="CFS3"/>
      <sheetName val="재료비단가(VALVE)"/>
      <sheetName val="BOM-13.11-Other(PS1+PS2)"/>
      <sheetName val="Tra_thep"/>
      <sheetName val="PAINT_SPEC"/>
      <sheetName val="SCHEDULE"/>
      <sheetName val="MSB-DB"/>
      <sheetName val="BP"/>
      <sheetName val="Tiên_lượng1"/>
      <sheetName val="Breakdown_(B)"/>
      <sheetName val="U_P_Breakdown"/>
      <sheetName val="Unit_price(Updateting)"/>
      <sheetName val="CTDZ6kv_(gd1)_"/>
      <sheetName val="CTDZ_0_4+cto_(GD1)"/>
      <sheetName val="CTTBA_(gd1)"/>
      <sheetName val="03_Detailed"/>
      <sheetName val="01_Bid_Price_summary"/>
      <sheetName val="Home_Office_Manhours"/>
      <sheetName val="Field_SPV_Barchart"/>
      <sheetName val="IMF_Code"/>
      <sheetName val="Subsidiary_Calculation"/>
      <sheetName val="DEF"/>
      <sheetName val="01. Nha xuong"/>
      <sheetName val="ChiTietDZ"/>
      <sheetName val="VuaBT"/>
      <sheetName val="Nhập liệu"/>
      <sheetName val="Dinh Muc Vat Tu"/>
      <sheetName val="mã "/>
      <sheetName val="Chao gia T12_RE"/>
      <sheetName val="Tabela1"/>
      <sheetName val="Bech_Lab"/>
      <sheetName val="Service Cost "/>
      <sheetName val="Don gia Tay Ninh"/>
      <sheetName val="Don gia Dak Lak"/>
      <sheetName val="做法表"/>
      <sheetName val="진주방향"/>
      <sheetName val="2BOX본체"/>
      <sheetName val="마산방향"/>
      <sheetName val="MB-D2"/>
      <sheetName val="Bearing"/>
      <sheetName val="MB-D3"/>
      <sheetName val="MB-D8"/>
      <sheetName val="MB-D9"/>
      <sheetName val="Manhole"/>
      <sheetName val="MB-D4"/>
      <sheetName val="MB-D12"/>
      <sheetName val="streeta and cacth pit"/>
      <sheetName val="MB-D7"/>
      <sheetName val="Pipe"/>
      <sheetName val="MB-D6"/>
      <sheetName val="Daf 1"/>
      <sheetName val="SLabs"/>
      <sheetName val="CTtr"/>
      <sheetName val="Gia NC theo TT05"/>
      <sheetName val="KUNGDEVI"/>
      <sheetName val="기본DATA"/>
      <sheetName val="caocot"/>
      <sheetName val="Bia1"/>
      <sheetName val="Don gia XD"/>
      <sheetName val="DSV6 Summ"/>
      <sheetName val="Luong_BN"/>
      <sheetName val="Luong_TB"/>
      <sheetName val="Ca_may_TB"/>
      <sheetName val="Ca_máy_BN"/>
      <sheetName val="Vật_liệu"/>
      <sheetName val="DS_GioiTinh"/>
      <sheetName val="DS_LoaiNhanVien"/>
      <sheetName val="DS_QuocTich"/>
      <sheetName val="DS_TinhTrangGiaDinh"/>
      <sheetName val="DS_TonGiao"/>
      <sheetName val="Currency"/>
      <sheetName val="Land Dev't. Ph-1"/>
      <sheetName val="Hac.Lots"/>
      <sheetName val="4-Lane bridge"/>
      <sheetName val="Res.Lots"/>
      <sheetName val="Spine Road"/>
      <sheetName val="tra-vat-lieu"/>
      <sheetName val="BAG-2"/>
      <sheetName val="COPING"/>
      <sheetName val="datta"/>
      <sheetName val="GIAVLIEU"/>
      <sheetName val="BTH"/>
      <sheetName val="264"/>
      <sheetName val="TienLuong"/>
      <sheetName val="Para"/>
      <sheetName val="PNTEXT"/>
      <sheetName val="DFA"/>
      <sheetName val="sortÔ"/>
      <sheetName val="BangQuiDoi"/>
      <sheetName val="5.2.1 Đo bóc KL OLK-07"/>
      <sheetName val="Boc KL DAT+CAT+BT"/>
      <sheetName val="Boc KL thép"/>
      <sheetName val="Bieu do nhan luc"/>
      <sheetName val="B1_HT"/>
      <sheetName val="PU_ITALY_22"/>
      <sheetName val="TH_DZ3511"/>
      <sheetName val="Tro_giup21"/>
      <sheetName val="RAB_AR&amp;STR9"/>
      <sheetName val="chi_tiet_TBA9"/>
      <sheetName val="chi_tiet_C9"/>
      <sheetName val="Customize_Your_Purchase_Order9"/>
      <sheetName val="Don_gia9"/>
      <sheetName val="CHITIET_VL-NC-TT_-1p9"/>
      <sheetName val="CHITIET_VL-NC-TT-3p8"/>
      <sheetName val="TONG_HOP_VL-NC_TT9"/>
      <sheetName val="KPVC-BD_9"/>
      <sheetName val="DON_GIA_TRAM_(3)9"/>
      <sheetName val="DON_GIA_CAN_THO11"/>
      <sheetName val="HĐ_ngoài8"/>
      <sheetName val="XT_Buoc_38"/>
      <sheetName val="dongia_(2)8"/>
      <sheetName val="Don_gia_chi_tiet9"/>
      <sheetName val="7606_DZ9"/>
      <sheetName val="project_management8"/>
      <sheetName val="Adix_A8"/>
      <sheetName val="REINF_8"/>
      <sheetName val="Rates_20098"/>
      <sheetName val="S-curve_8"/>
      <sheetName val="Du_toan8"/>
      <sheetName val="So_doi_chieu_LC8"/>
      <sheetName val="MAIN_GATE_HOUSE8"/>
      <sheetName val="Commercial_value8"/>
      <sheetName val="Ky_Lam_Bridge8"/>
      <sheetName val="Provisional_Sums_Item8"/>
      <sheetName val="Gas_Pressure_Welding8"/>
      <sheetName val="General_Item&amp;General_Requireme8"/>
      <sheetName val="General_Items8"/>
      <sheetName val="Regenral_Requirements8"/>
      <sheetName val="chiet_tinh8"/>
      <sheetName val="Ng_hàng_xà+bulong8"/>
      <sheetName val="TONG_HOP_VL-NC8"/>
      <sheetName val="MH_RATE8"/>
      <sheetName val="Bang_KL8"/>
      <sheetName val="Đầu_vào7"/>
      <sheetName val="Equip_7"/>
      <sheetName val="A1_CN7"/>
      <sheetName val="DG_thep_ma_kem8"/>
      <sheetName val="Lcau_-_Lxuc8"/>
      <sheetName val="CT_vat_lieu8"/>
      <sheetName val="Trạm_biến_áp7"/>
      <sheetName val="Đơn_Giá_7"/>
      <sheetName val="DM_60618"/>
      <sheetName val="TONG_HOP_T5_19987"/>
      <sheetName val="Chenh_lech_vat_tu7"/>
      <sheetName val="Diện_tích7"/>
      <sheetName val="1_Khái_toán7"/>
      <sheetName val="Chi_tiet_XD_TBA7"/>
      <sheetName val="DG_DZ8"/>
      <sheetName val="DG_TBA8"/>
      <sheetName val="CT-0_4KV7"/>
      <sheetName val="rate_material7"/>
      <sheetName val="KL_Chi_tiết_Xây_tô7"/>
      <sheetName val="04_-_XUONG_DET_B7"/>
      <sheetName val="Loại_Vật_tư7"/>
      <sheetName val="Bill_1_Quy_dinh_chung7"/>
      <sheetName val="1_R18_BF7"/>
      <sheetName val="6_External_works-R187"/>
      <sheetName val="07Base_Cost7"/>
      <sheetName val="Chi_tiet_KL7"/>
      <sheetName val="Tổng_hợp_KL7"/>
      <sheetName val="_037"/>
      <sheetName val="chieu_day_san7"/>
      <sheetName val="Podium_Concrete_Works7"/>
      <sheetName val="KLCT-_TOWER7"/>
      <sheetName val="KLCT-_PODIUM7"/>
      <sheetName val="Gia_thanh_chuoi_su7"/>
      <sheetName val="Tiep_dia7"/>
      <sheetName val="Don_gia_vung_III-Can_Tho7"/>
      <sheetName val="Phan_khai_KLuong7"/>
      <sheetName val="Area_Cal7"/>
      <sheetName val="Bill_01_-_CTN7"/>
      <sheetName val="Bill_2_2_Villa_2_beds7"/>
      <sheetName val="Elect_(3)7"/>
      <sheetName val="plan&amp;section_of_foundation7"/>
      <sheetName val="design_criteria7"/>
      <sheetName val="Bond_수수료_계산_포맷7"/>
      <sheetName val="ITB_COST7"/>
      <sheetName val="PAGE_17"/>
      <sheetName val="DM_677"/>
      <sheetName val="Project_Data7"/>
      <sheetName val="6787CWFASE2CASE2_00_xls7"/>
      <sheetName val="Xay_lapduongR37"/>
      <sheetName val="Đầu_tư7"/>
      <sheetName val="gia_cong_tac7"/>
      <sheetName val="EIRR&gt;_27"/>
      <sheetName val="dg_tphcm7"/>
      <sheetName val="T_KÊ_K_CẤU7"/>
      <sheetName val="4_PTDG7"/>
      <sheetName val="A1,_May7"/>
      <sheetName val="Vat_lieu7"/>
      <sheetName val="Data_Input8"/>
      <sheetName val="Measure_13067"/>
      <sheetName val="Bill_02_-_Xay_gach-Pou_7"/>
      <sheetName val="Bill_03-Chống_thấm-Pou7"/>
      <sheetName val="Bill_04-Kim_loại-Pou7"/>
      <sheetName val="Bill_05_-_Hoan_thien-Pou_7"/>
      <sheetName val="Bill_02_-_Xay_gach-Tower7"/>
      <sheetName val="Bill_03-Chống_thấm-Tower7"/>
      <sheetName val="Bill_04-Kim_loại-Tower7"/>
      <sheetName val="Bill_05_-_Hoan_thien-Tower7"/>
      <sheetName val="KL-_KHAC7"/>
      <sheetName val="BILL_3_-_KẾT_CẤU_HẦM7"/>
      <sheetName val="PTĐG_LTBT7"/>
      <sheetName val="CTG-PRECHEx1_47"/>
      <sheetName val="CTG-AB_(2)7"/>
      <sheetName val="CTG-AB_(3)7"/>
      <sheetName val="CTG-PLP-1_087"/>
      <sheetName val="Pre_Đội_nhóm7"/>
      <sheetName val="Vat_tu_XD7"/>
      <sheetName val="Tower_-_Concrete_Works7"/>
      <sheetName val="Bill-04_ket_cau_thap-_UNI7"/>
      <sheetName val="TH_Vat_tu7"/>
      <sheetName val="HÐ_ngoài8"/>
      <sheetName val="6PILE__(돌출)7"/>
      <sheetName val="DETAIL_7"/>
      <sheetName val="GV1-D13_(Casement_door)7"/>
      <sheetName val="Harga_ME_7"/>
      <sheetName val="Analisa_Gabungan7"/>
      <sheetName val="_Bill_5-Earthing_2_-_Add_Works7"/>
      <sheetName val="Isolasi_Luar_Dalam7"/>
      <sheetName val="Isolasi_Luar7"/>
      <sheetName val="Bang_trong_luong_rieng_thep7"/>
      <sheetName val="final_list_200522"/>
      <sheetName val="LV_data7"/>
      <sheetName val="CẤP_THOÁT_NƯỚC7"/>
      <sheetName val="Cước_VC_+_ĐM_CP_Tư_vấn7"/>
      <sheetName val="Hệ_số7"/>
      <sheetName val="ESTI_7"/>
      <sheetName val="Gia_vat_tu7"/>
      <sheetName val="bridge_#_17"/>
      <sheetName val="THDT_goi_thau_TB7"/>
      <sheetName val="Tien_do_TV7"/>
      <sheetName val="Chenh_lech_ca_may7"/>
      <sheetName val="TLg_CN&amp;Laixe7"/>
      <sheetName val="TLg_CN&amp;Laixe_(2)7"/>
      <sheetName val="TLg_Laitau7"/>
      <sheetName val="TLg_Laitau_(2)7"/>
      <sheetName val="KHOI_LUONG7"/>
      <sheetName val="Bang_3_Chi_tiet_phan_Dz7"/>
      <sheetName val="DATA_BASE7"/>
      <sheetName val="Equipment_list_(PAC)7"/>
      <sheetName val="KL_san_lap7"/>
      <sheetName val="TH_N_Cong7"/>
      <sheetName val="TH_MTC7"/>
      <sheetName val="TINH_KHOI_LUONG7"/>
      <sheetName val="Chi_tiet7"/>
      <sheetName val="Buy_vs__Lease_Car7"/>
      <sheetName val="PRE_(E)7"/>
      <sheetName val="CTKL_KTX_HT6"/>
      <sheetName val="subcon_sched7"/>
      <sheetName val="Tong_du_toan6"/>
      <sheetName val="Bill_2_-_ketcau6"/>
      <sheetName val="Budget_Code6"/>
      <sheetName val="CP_Khac_cuoc_VC6"/>
      <sheetName val="NHÀ_NHẬP_LIỆU6"/>
      <sheetName val="MÓNG_SILO6"/>
      <sheetName val="HVAC_BLOCK_B47"/>
      <sheetName val="2_Chiet_tinh6"/>
      <sheetName val="BẢNG_KHỐI_LƯỢNG_TỔNG_HỢP6"/>
      <sheetName val="Chi_tiet_lan_can6"/>
      <sheetName val="13-Cốt_thép_(10mm&lt;D≤18mm)_FO166"/>
      <sheetName val="du_lieu_du_toan6"/>
      <sheetName val="BOQ_THAN6"/>
      <sheetName val="DL_ĐẦU_VÀO6"/>
      <sheetName val="Analisa_&amp;_Upah6"/>
      <sheetName val="Purchase_Order6"/>
      <sheetName val="D_&amp;_W_sizes6"/>
      <sheetName val="Du_lieu7"/>
      <sheetName val="cash_budget6"/>
      <sheetName val="Luong_NII6"/>
      <sheetName val="DINH_MUC_THI_NGHIEM6"/>
      <sheetName val="Luong_NI6"/>
      <sheetName val="Phan_tich6"/>
      <sheetName val="CT_Thang_Mo6"/>
      <sheetName val="CT__PL6"/>
      <sheetName val="dongia__2_6"/>
      <sheetName val="Thép_CKN6"/>
      <sheetName val="GOC-KO_IN6"/>
      <sheetName val="MAU_8A6"/>
      <sheetName val="MAU_8B6"/>
      <sheetName val="MAU_96"/>
      <sheetName val="MAU_106"/>
      <sheetName val="sochitiettaikhoan_6"/>
      <sheetName val="Share_price_data6"/>
      <sheetName val="19_36"/>
      <sheetName val="20_36"/>
      <sheetName val="Chieu_4_36"/>
      <sheetName val="Cow_req6"/>
      <sheetName val="TỔNG_HỢP6"/>
      <sheetName val="14-LẦN_3-CHIỀU6"/>
      <sheetName val="14-LẦN_1-SÁNG6"/>
      <sheetName val="14-LẦN_2-TRƯA6"/>
      <sheetName val="1_3+1_4-TOTAL_-_Ko_IN6"/>
      <sheetName val="2_1-LẦN_3-CHIỀU6"/>
      <sheetName val="2_1-LẦN_1-SÁNG6"/>
      <sheetName val="2_1-LẦN_2-TRƯA6"/>
      <sheetName val="2_1-TOTAL-Ko_IN6"/>
      <sheetName val="1_3(TMR_4)6"/>
      <sheetName val="CHO_DE6"/>
      <sheetName val="1_1+1_2+2_2+2_3(TMR_3)6"/>
      <sheetName val="CK1+CK2_(VS_SAN_CHOI_23)6"/>
      <sheetName val="CK1+CK2_(2)6"/>
      <sheetName val="12-16_THÁNG6"/>
      <sheetName val="CAN_SỮA6"/>
      <sheetName val="54+55+56(SAU_CAI_SỮA-6)6"/>
      <sheetName val="BÊ_71-90_NGÀY6"/>
      <sheetName val="BÊ_12-16_tháng6"/>
      <sheetName val="BÊ_6-126"/>
      <sheetName val="BÊ_1-36"/>
      <sheetName val="F01-BC_KHAU_PHAN_SANG_20_36"/>
      <sheetName val="F01-BC_KHAU_PHAN_CHIEU_19_36"/>
      <sheetName val="dinh_mưc_cty6"/>
      <sheetName val="Giá_thành6"/>
      <sheetName val="Thong_ke6"/>
      <sheetName val="Energy_for_milk_prod6"/>
      <sheetName val="DE_NGHI_XUAT_6"/>
      <sheetName val="phieu_xuat_mau6"/>
      <sheetName val="PHIEU_XUAT_CHIEU6"/>
      <sheetName val="11_rai_them_cỏ6"/>
      <sheetName val="PHU_LUC_02-_HDSD_CAC_BIEU_MAU6"/>
      <sheetName val="PhU_LUC_01-_MA_CAC_NHOM_BO6"/>
      <sheetName val="F03-BC_THUC_TRON_SANG_20_36"/>
      <sheetName val="F03-BC_THUC_TRON_CHIEU_19_36"/>
      <sheetName val="F02-BC_THEO_DOI_THUC_AN_DU6"/>
      <sheetName val="Tham_khao-_Bao_cao_xuat_thuc_a6"/>
      <sheetName val="Don_gia_(khong_in)6"/>
      <sheetName val="Dlieu_dau_vao6"/>
      <sheetName val="DK1_Don_gia6"/>
      <sheetName val="1_MONG_1-26"/>
      <sheetName val="BANCO_(2)6"/>
      <sheetName val="MT_DPin_(2)6"/>
      <sheetName val="dm_3664"/>
      <sheetName val="DM_60604"/>
      <sheetName val="02__PTDG6"/>
      <sheetName val="Chiết_tính6"/>
      <sheetName val="2_1Warehouse_14"/>
      <sheetName val="Income_Statement6"/>
      <sheetName val="Shareholders'_Equity6"/>
      <sheetName val="VC_xd4"/>
      <sheetName val="Gia_VLTB4"/>
      <sheetName val="B_Luong4"/>
      <sheetName val="C_May4"/>
      <sheetName val="TB_NẶNG4"/>
      <sheetName val="Du_tru_CP-Bieu_014"/>
      <sheetName val="Dự_thầu4"/>
      <sheetName val="Nhap_VT_oto4"/>
      <sheetName val="TH_TN4"/>
      <sheetName val="Bill_No_3_-_Prov__Sum_(Ph2&amp;3)4"/>
      <sheetName val="Hao_phí4"/>
      <sheetName val="Structure_data4"/>
      <sheetName val="đọc_số4"/>
      <sheetName val="Ma_don_vi4"/>
      <sheetName val="bang_cc4"/>
      <sheetName val="CP_Du_phong4"/>
      <sheetName val="THCP_Lap_dat4"/>
      <sheetName val="THCP_xay_dung4"/>
      <sheetName val="Tong_hop_kinh_phi4"/>
      <sheetName val="CP_HMC4"/>
      <sheetName val="HỆ_THỐNG_PHÒNG_CHÁY_CHỮA_CHÁY4"/>
      <sheetName val="HỆ_THỐNG_CẤP_THOÁT_NƯỚC4"/>
      <sheetName val="HỆ_THỐNG_ĐHKK4"/>
      <sheetName val="MÁY_PHÁT_ĐIỆN4"/>
      <sheetName val="HỆ_THỐNG_ĐIỆN4"/>
      <sheetName val="Thiết_bị_chính4"/>
      <sheetName val="Ｎｏ_134"/>
      <sheetName val="DGchitiet_4"/>
      <sheetName val="wk_prgs4"/>
      <sheetName val="AG_Pipe_Qty_Analysis4"/>
      <sheetName val="CHI_PHI4"/>
      <sheetName val="TK_chi_tiet4"/>
      <sheetName val="Bill_2-Road_HR24"/>
      <sheetName val="Bill_3_-_Softscape_HR24"/>
      <sheetName val="THEP_TAM4"/>
      <sheetName val="THEP_HÌNH4"/>
      <sheetName val="THEP_HINH4"/>
      <sheetName val="XA_GO4"/>
      <sheetName val="BANG_TRA4"/>
      <sheetName val="CĂN_HỘ_T16-17_4"/>
      <sheetName val="TRỤC_ĐỨNG_THOÁT_BẨN_T15-174"/>
      <sheetName val="TRỤC_ĐỨNG_TM_T15-174"/>
      <sheetName val="Móng,_nền_4"/>
      <sheetName val="Main_Bldg-Rev024"/>
      <sheetName val="D&amp;W_def_4"/>
      <sheetName val="Nhan_cong4"/>
      <sheetName val="Thiet_bi4"/>
      <sheetName val="Vat_tu4"/>
      <sheetName val="DM_ChiPhi4"/>
      <sheetName val="May_TC4"/>
      <sheetName val="TH_Kinh_phi4"/>
      <sheetName val="Ptvl_4"/>
      <sheetName val="1_Requisition(E)4"/>
      <sheetName val="TONG_HOP4"/>
      <sheetName val="Tổng_GT4"/>
      <sheetName val="Chi_tiết_KL4"/>
      <sheetName val="ca_máy4"/>
      <sheetName val="khấu_trừ_phạt4"/>
      <sheetName val="GT__KHAU_TRU4"/>
      <sheetName val="HAO_HUT_VAT_TU_(2)4"/>
      <sheetName val="cao_độ4"/>
      <sheetName val="Data_Wall4"/>
      <sheetName val="Dự_toán4"/>
      <sheetName val="Đơn_Giá_TH4"/>
      <sheetName val="Nhân_công4"/>
      <sheetName val="Phân_tích4"/>
      <sheetName val="C_P_Thiết_bị4"/>
      <sheetName val="T_H_Kinh_phí4"/>
      <sheetName val="Vật_tư4"/>
      <sheetName val="Trang_bìa4"/>
      <sheetName val="phan_tic_chi_tiet4"/>
      <sheetName val="Gia_vat_lieu3"/>
      <sheetName val="DG_14263"/>
      <sheetName val="Theo_doi_Doanh_thu_20173"/>
      <sheetName val="gui_BKCT3"/>
      <sheetName val="Precios_unitarios_AXH3"/>
      <sheetName val="Chi_tiet_cong_no4"/>
      <sheetName val="PHÁT_SINH_TẦNG_1_4"/>
      <sheetName val="PHÁT_SINH_TẦNG_24"/>
      <sheetName val="Hầm_chuyển_psinh4"/>
      <sheetName val="Ống_thẳng4"/>
      <sheetName val="Côn_thu4"/>
      <sheetName val="Vuông_tròn4"/>
      <sheetName val="Chân_rẽ4"/>
      <sheetName val="Chạc_ba4"/>
      <sheetName val="3__CNT3"/>
      <sheetName val="unit_price_list(M)3"/>
      <sheetName val="TH_VL,_NC,_DDHT_Thanhphuoc3"/>
      <sheetName val="Don_gia_chi_tiet_DIEN_23"/>
      <sheetName val="So_lieu_chung3"/>
      <sheetName val="BẢNG_ÁP_GIÁ_(in)3"/>
      <sheetName val="NT_(KL)_IN3"/>
      <sheetName val="DOM_D23"/>
      <sheetName val="nhà_ăn3"/>
      <sheetName val="Công_nhật3"/>
      <sheetName val="btkt_cột3"/>
      <sheetName val="1_2_Staff_Schedule3"/>
      <sheetName val="Chi_tiet_-tong_9_thang3"/>
      <sheetName val="0__Input3"/>
      <sheetName val="Doi_so3"/>
      <sheetName val="MTO_REV_2(ARMOR)3"/>
      <sheetName val="DANH_MỤC_HỒ_SƠ3"/>
      <sheetName val="GT_PHÁT_SINH_NGOÀI_HĐ3"/>
      <sheetName val="KL_PHÁT_SINH_3"/>
      <sheetName val="PS_NGOÀI_HĐ3"/>
      <sheetName val="GT_PHÁT_SINH_VƯỢT_HĐ3"/>
      <sheetName val="PS_TĂNG_GIẢM_TRONG_HĐ3"/>
      <sheetName val="DGCT_PHÁT_SINH3"/>
      <sheetName val="DGCT_TRẦN_NLV3"/>
      <sheetName val="DGKL_chi_tiết_NLV3"/>
      <sheetName val="DGKL_chi_tiết_NHN,NK3"/>
      <sheetName val="TG_KL3"/>
      <sheetName val="DGCT_SƠN_BẢ_TƯỜNG_NLV3"/>
      <sheetName val="DGKL_TRẦN_NHN3"/>
      <sheetName val="Cotthep_NPT3"/>
      <sheetName val="vl_nc_mtc3"/>
      <sheetName val="KL_THEP__GIAM_DO_DUNG_COUPLER3"/>
      <sheetName val="01_KL_THÉP_NHẬP_VỀ3"/>
      <sheetName val="2__NT_VLDV3"/>
      <sheetName val="GHI_CHU3"/>
      <sheetName val="1_BB_LMHT3"/>
      <sheetName val="Bê_tông_bảo_vệ3"/>
      <sheetName val="01__Data3"/>
      <sheetName val="Neo,_nối_cốt_thép_dầm,_cột3"/>
      <sheetName val="Uốn_móc_cốt_thép3"/>
      <sheetName val="Tiêu_chuẩn_cốt_thép3"/>
      <sheetName val="Bill_Prelim-CDT3"/>
      <sheetName val="Bill_BPTC-CDT3"/>
      <sheetName val="Chi_tiết_BPTC3"/>
      <sheetName val="Bill_BPTC-CDT_(PA_MCT_CDT)3"/>
      <sheetName val="Chi_tiết_BPTC_(PA_MCT_CDT)3"/>
      <sheetName val="Tong_hop_vat_tu3"/>
      <sheetName val="TLG_Type3"/>
      <sheetName val="B3A_-_TOWER_A3"/>
      <sheetName val="Annex_B3"/>
      <sheetName val="DM-VNT_ko_sd3"/>
      <sheetName val="Bảng_đo_bóc_KL_OLK-093"/>
      <sheetName val="6_3_CHI_TIET_OLK-093"/>
      <sheetName val="1_Civil_(Org)3"/>
      <sheetName val="1__Office3"/>
      <sheetName val="KHOI_LUONG15-43"/>
      <sheetName val="Dgia_vat_tu3"/>
      <sheetName val="Don_gia_III3"/>
      <sheetName val="D÷_liÖu3"/>
      <sheetName val="Dot_43"/>
      <sheetName val="1_San_3"/>
      <sheetName val="Thop_Ksat3"/>
      <sheetName val="Thu_hoi_3"/>
      <sheetName val="HM_chung3"/>
      <sheetName val="CP_xd-thiet_bi3"/>
      <sheetName val="TH-TN_LD_TB3"/>
      <sheetName val="CP_xaydung3"/>
      <sheetName val="Thao_ha_phu_kien3"/>
      <sheetName val="VL-NC-MTC_ket_cau3"/>
      <sheetName val="KHOI_LUONG_TONG3"/>
      <sheetName val="TK_22KV3"/>
      <sheetName val="DM_366-17773"/>
      <sheetName val="Thi_nhiem3"/>
      <sheetName val="Gia_goc_VT-TB3"/>
      <sheetName val="Gia_vc_den_chan_CT3"/>
      <sheetName val="culy_223"/>
      <sheetName val="Luong_20503"/>
      <sheetName val="ca_may_QN3"/>
      <sheetName val="TNHC1246_3"/>
      <sheetName val="Ca_may_TT06_20103"/>
      <sheetName val="Don_gia_VLXD_dia_phuong3"/>
      <sheetName val="Bang_luong_SCL3"/>
      <sheetName val="Dinh_muc_TN14263"/>
      <sheetName val="KL_thep_lam_sat3"/>
      <sheetName val="Tien_Thuong3"/>
      <sheetName val="NC_XL_6T_cuoi_01_CTy3"/>
      <sheetName val="Data_-6T_dau3"/>
      <sheetName val="Cong_6T3"/>
      <sheetName val="Chi_phi_van_chuyen3"/>
      <sheetName val="2_CDPS3"/>
      <sheetName val="TH_các_CC3"/>
      <sheetName val="DT_hợp_đồng2"/>
      <sheetName val="Bảng_KL_đợt_12"/>
      <sheetName val="HRG_BHN3"/>
      <sheetName val="CĂN_ĐH3"/>
      <sheetName val="Q_A01_2-Sh3"/>
      <sheetName val="7_Khau_tru_3"/>
      <sheetName val="Heso_DZ3"/>
      <sheetName val="DM_336cai_tao3"/>
      <sheetName val="DG_BINH_THUAN3"/>
      <sheetName val="Div26_-_Elect3"/>
      <sheetName val="Danh_mục2"/>
      <sheetName val="4_CĂN3"/>
      <sheetName val="Financ__Overview2"/>
      <sheetName val="Don_gia_NC3"/>
      <sheetName val="B-2__(DPP)3"/>
      <sheetName val="Summary_Sheet2"/>
      <sheetName val="Finishing-Tower_A2"/>
      <sheetName val="Finishing-Tower_B2"/>
      <sheetName val="Finishing-Tower_C2"/>
      <sheetName val="Finishing-Tower_D2"/>
      <sheetName val="MEP-Tower_A2"/>
      <sheetName val="MEP-Tower_B2"/>
      <sheetName val="MEP-Tower_C2"/>
      <sheetName val="MEP-Tower_D2"/>
      <sheetName val="Cost_Report_Sum2"/>
      <sheetName val="Detail_Cost_Sum2"/>
      <sheetName val="RVO-VO_Sum2"/>
      <sheetName val="Potential_VOs_Sum2"/>
      <sheetName val="Cash_Flow_Sum2"/>
      <sheetName val="CAP_NUOC2"/>
      <sheetName val="cấp_nước_trục_nhà_vs2"/>
      <sheetName val="THOAT_NUOC2"/>
      <sheetName val="THOAT_MUA2"/>
      <sheetName val="Cáp_phòng2"/>
      <sheetName val="TMC_ĐIỆN_Phi2"/>
      <sheetName val="TMC_Tổng2"/>
      <sheetName val="TH_Đèn_Phòng_L12"/>
      <sheetName val="TH_Đèn_Hầm_L12"/>
      <sheetName val="TỦ_MODULE_T12"/>
      <sheetName val="TINH_GIA_-_SAN_XUAT_Vertico2"/>
      <sheetName val="Huong_dan2"/>
      <sheetName val="Bieu_gia_HD2"/>
      <sheetName val="13_BANG_CT2"/>
      <sheetName val="14_MMUS_GIUA_NHIP2"/>
      <sheetName val="4_HSPBngang2"/>
      <sheetName val="6_Tinh_tai2"/>
      <sheetName val="2_NSl2"/>
      <sheetName val="17_US_CHU_tho_a_b2"/>
      <sheetName val="15_MMUS_GOI2"/>
      <sheetName val="gia_vt,nc,may2"/>
      <sheetName val="BTK-Dai_Hoc_Kien_Giang2"/>
      <sheetName val="PV_Graph_Data2"/>
      <sheetName val="doanh_thu2"/>
      <sheetName val="Dutoan_KL2"/>
      <sheetName val="Kê_0,42"/>
      <sheetName val="TH_0,42"/>
      <sheetName val="Kê_222"/>
      <sheetName val="TH_222"/>
      <sheetName val="TBA_CAI_TAO2"/>
      <sheetName val="TBA_XDM2"/>
      <sheetName val="TONG_HOP_DU_TOAN2"/>
      <sheetName val="Thop_XAY_DUNG2"/>
      <sheetName val="CP_HANG_MUC_CHUNG2"/>
      <sheetName val="CHI_PHI_XD2"/>
      <sheetName val="CHI_PHI_THI_NGHIEM2"/>
      <sheetName val="VLDIEN_222"/>
      <sheetName val="Dao_dat2"/>
      <sheetName val="TH_Denbu2"/>
      <sheetName val="Do_ve_DC2"/>
      <sheetName val="TH_Bommin2"/>
      <sheetName val="CHI_PHI_THI_NGHIEM-LD_thiet_bi2"/>
      <sheetName val="Luong_TT012"/>
      <sheetName val="Camay_QB2"/>
      <sheetName val="gia_ca_may_BXD2"/>
      <sheetName val="BANG_LUONG_KY_SU2"/>
      <sheetName val="Bang_luong_NHOM_I2"/>
      <sheetName val="Bangluong_NHOM_II_2"/>
      <sheetName val="09-GIA_nhien_lieu-ko_in2"/>
      <sheetName val="Tinh_V_cot_chiem_cho2"/>
      <sheetName val="ĐM_13542"/>
      <sheetName val="KHOAN_MAU2"/>
      <sheetName val="ĐO_ĐỊA_VẬT_LÝ2"/>
      <sheetName val="khoan_tiep_dia2"/>
      <sheetName val="Tổng_hợp_KPHM2"/>
      <sheetName val="Dinh_muc2"/>
      <sheetName val="DZ_22KV2"/>
      <sheetName val="5_2_1_Đo_bóc_KL_OLK-062"/>
      <sheetName val="GIÁ_DỰ_THẦU_30_CĂN2"/>
      <sheetName val="MB_DT_022"/>
      <sheetName val="BU_LONG2"/>
      <sheetName val="KS_tuyen2"/>
      <sheetName val="Bang_chiet_tinh_TBA2"/>
      <sheetName val="HERD_MOVEMENTFARM14"/>
      <sheetName val="HERD_MOVEMENTFARM24"/>
      <sheetName val="CALVES_2-44"/>
      <sheetName val="Cavles_2-44"/>
      <sheetName val="CALVES_4-74"/>
      <sheetName val="HEIFER_7-12m4"/>
      <sheetName val="HEIFER_12+4"/>
      <sheetName val="FRESH_COW_2017-184"/>
      <sheetName val="HP_COW_20184"/>
      <sheetName val="LP_COW_2017-184"/>
      <sheetName val="DRY_COW4"/>
      <sheetName val="FIELD_CROPS4"/>
      <sheetName val="EQUIP_LIST2"/>
      <sheetName val="So_sanh2"/>
      <sheetName val="4_2_1_Đo_bóc_KL_OLK-062"/>
      <sheetName val="4_1_1_CHI_TIET_OLK-062"/>
      <sheetName val="Gia_VT-TB2"/>
      <sheetName val="noi_suy_xa2"/>
      <sheetName val="noi_suy_xa_thu_hoi2"/>
      <sheetName val="DT__NHA_XUONG2"/>
      <sheetName val="THONG_SO2"/>
      <sheetName val="Đơn_giá_chi_tiết_TN_392"/>
      <sheetName val="Tính_giá_NC2"/>
      <sheetName val="Tiên_lượng2"/>
      <sheetName val="SL_cước2"/>
      <sheetName val="DG_Chi_tiet2"/>
      <sheetName val="_1710_HOINGHINLD2"/>
      <sheetName val="99_(2)2"/>
      <sheetName val="134_2"/>
      <sheetName val="DG_49702"/>
      <sheetName val="Electrical_Works2"/>
      <sheetName val="H_T__INCOMING_SYSTEM2"/>
      <sheetName val="Cash_Flow2"/>
      <sheetName val="Thuyết_minh2"/>
      <sheetName val="Đơn_giá_máy2"/>
      <sheetName val="Bill_No_1_62"/>
      <sheetName val="Bill_No_1_102"/>
      <sheetName val="Bill_No_3_32"/>
      <sheetName val="Bill_No_1_42"/>
      <sheetName val="Bill_No_1_72"/>
      <sheetName val="Summary_Bill_No__32"/>
      <sheetName val="¥_2"/>
      <sheetName val="Unit_price1"/>
      <sheetName val="Tong_DT1"/>
      <sheetName val="phan_tich_don_gia1"/>
      <sheetName val="Bán_đợt_1_trang1"/>
      <sheetName val="3__KC_-_PODIUM1"/>
      <sheetName val="Breakdown_(B)1"/>
      <sheetName val="U_P_Breakdown1"/>
      <sheetName val="Chiet_tinh_dz351"/>
      <sheetName val="Tien_Luong1"/>
      <sheetName val="Unit_price(Updateting)1"/>
      <sheetName val="CTDZ6kv_(gd1)_1"/>
      <sheetName val="CTDZ_0_4+cto_(GD1)1"/>
      <sheetName val="CTTBA_(gd1)1"/>
      <sheetName val="03_Detailed1"/>
      <sheetName val="01_Bid_Price_summary1"/>
      <sheetName val="Home_Office_Manhours1"/>
      <sheetName val="Field_SPV_Barchart1"/>
      <sheetName val="Bù_giá_CM1"/>
      <sheetName val="Cost_List1"/>
      <sheetName val="Detail_Cost1"/>
      <sheetName val="IC_Price_New1"/>
      <sheetName val="Summary_Table1"/>
      <sheetName val="Sales_Person1"/>
      <sheetName val="Bidding_Entity1"/>
      <sheetName val="LX_-TT05"/>
      <sheetName val="NC_Moi_TT05"/>
      <sheetName val="IMF_Code1"/>
      <sheetName val="CHITIET_VL-NCHT1_(2)1"/>
      <sheetName val="Subsidiary_Calculation1"/>
      <sheetName val="don_gia_1426"/>
      <sheetName val="SGC_RATE"/>
      <sheetName val="Cau_tao_gia_xay_to"/>
      <sheetName val="Phu_Bai_Bridge"/>
      <sheetName val="5_2_1_Đo_bóc_KL_OLK-10"/>
      <sheetName val="Chu_dau_tu"/>
      <sheetName val="Khai_toan"/>
      <sheetName val="Phu_luc_01_1_EPC_P11-14"/>
      <sheetName val="TDT_P11-P14"/>
      <sheetName val="Chi_phi_khac_"/>
      <sheetName val="Hang_muc_Chung"/>
      <sheetName val="Bia_Phu_Luc"/>
      <sheetName val="DATA_1_CHUNG"/>
      <sheetName val="Muc_luc"/>
      <sheetName val="Tra_cuu_957"/>
      <sheetName val="Tru_TT"/>
      <sheetName val="Thg_04"/>
      <sheetName val="Thg_05"/>
      <sheetName val="Thg_06"/>
      <sheetName val="Thg_07"/>
      <sheetName val="Thg_08"/>
      <sheetName val="Thg_09"/>
      <sheetName val="Thg_10"/>
      <sheetName val="Thg_11"/>
      <sheetName val="Thg_12"/>
      <sheetName val="Bia_lot"/>
      <sheetName val="DT_san_XD-So_lieu_cu"/>
      <sheetName val="DM_DU_AN"/>
      <sheetName val="DM_TP_"/>
      <sheetName val="File_Chi_tiet"/>
      <sheetName val="THPDMoi__(2)"/>
      <sheetName val="t-h_HA_THE"/>
      <sheetName val="TH_XL"/>
      <sheetName val="CHITIET_VL-NC"/>
      <sheetName val="FF-2_(1)"/>
      <sheetName val="Labour_Summary13"/>
      <sheetName val="YTD_12'2003"/>
      <sheetName val="YTD_06'2003"/>
      <sheetName val="YTD_03'2003"/>
      <sheetName val="YTD_09'2003"/>
      <sheetName val="deferred_taxes"/>
      <sheetName val="Eqpmnt_Plng"/>
      <sheetName val="TRIAL_BALANCE"/>
      <sheetName val="DPR_31st_march"/>
      <sheetName val="current_month"/>
      <sheetName val="Blng__Vs_Coll_"/>
      <sheetName val="Currency_Rate"/>
      <sheetName val="BILL_34Āᐁë_HẦM"/>
      <sheetName val="THÔNG_TIN"/>
      <sheetName val="Danh_mục_khối"/>
      <sheetName val="Danh_mục_đơn_vị_-phòng_chức_năn"/>
      <sheetName val="BẢNG_DIỄN_GIẢI_KL_(7)"/>
      <sheetName val="Probbl_-_Production"/>
      <sheetName val="w't_table"/>
      <sheetName val="CHI_PHÍ_NHÔM"/>
      <sheetName val="BILL_34Āᐁë"/>
      <sheetName val="NHOM_KINH"/>
      <sheetName val="CHITIET_VL-NC-TT1p"/>
      <sheetName val="2__BBNT_KLHT"/>
      <sheetName val="Dashboard_-_BQL_-_VHL"/>
      <sheetName val="KEILA_TP_2020-07"/>
      <sheetName val="TH_khoi_luong"/>
      <sheetName val="Chi_tiet_khoi_luong"/>
      <sheetName val="TK_thep"/>
      <sheetName val="CT_THOÁT_WC_VP"/>
      <sheetName val="CT_CẤP_WC_VP"/>
      <sheetName val="CT_THOÁT_MƯA_VP_TRỤC_LỚN"/>
      <sheetName val="CT_THOÁT_MƯA_VP_TRỤC_NHỎ"/>
      <sheetName val="CFA_(ME)"/>
      <sheetName val="MEP_Building"/>
      <sheetName val="Share_Price_2002"/>
      <sheetName val="LUONG_SCL"/>
      <sheetName val="BOM-13_11-Other(PS1+PS2)"/>
      <sheetName val="Don_gia_XD"/>
      <sheetName val="Dinh_Muc_Vat_Tu"/>
      <sheetName val="mã_"/>
      <sheetName val="Chênh_lệch_máy_thi_công"/>
      <sheetName val="Chênh_lệch_nhân_công"/>
      <sheetName val="Chênh_lệch_vật_liệu"/>
      <sheetName val="Chao_gia_T12_RE"/>
      <sheetName val="Service_Cost_"/>
      <sheetName val="Don_gia_Tay_Ninh"/>
      <sheetName val="Don_gia_Dak_Lak"/>
      <sheetName val="streeta_and_cacth_pit"/>
      <sheetName val="Daf_1"/>
      <sheetName val="rc"/>
      <sheetName val="L-Mechanical"/>
      <sheetName val="Committed Items"/>
      <sheetName val="HT"/>
      <sheetName val="Corner Arch"/>
      <sheetName val="End Arch"/>
      <sheetName val="Intermediate Arch"/>
      <sheetName val="DrgList"/>
      <sheetName val="reinforcement 675"/>
      <sheetName val="SHG"/>
      <sheetName val="ext wall fin qty"/>
      <sheetName val="SL Plum."/>
      <sheetName val="1C2A&amp;3"/>
      <sheetName val="Physical Schedule 3D"/>
      <sheetName val="TPI"/>
      <sheetName val="ELKP"/>
      <sheetName val="harga"/>
      <sheetName val="Tabel Berat"/>
      <sheetName val="DETAILED_P&amp;L"/>
      <sheetName val="REKAP_MEKANIKAL"/>
      <sheetName val="basic"/>
      <sheetName val="Data Umum Penawaran"/>
      <sheetName val="UPAH"/>
      <sheetName val="Real Cost"/>
      <sheetName val="bill qty"/>
      <sheetName val="Peralatan"/>
      <sheetName val="REKAP_ARSITEKTUR."/>
      <sheetName val="RAB.ADMINISTRASI PUSAT (1)"/>
      <sheetName val="dwa-01"/>
      <sheetName val="Umum"/>
      <sheetName val="TJ1Q47"/>
      <sheetName val="BQ-Tenis"/>
      <sheetName val="Arsitektur"/>
      <sheetName val="BOQ_Aula"/>
      <sheetName val="Prelim"/>
      <sheetName val="Rekapitulasi"/>
      <sheetName val="SatDas"/>
      <sheetName val="Div2"/>
      <sheetName val="NAME"/>
      <sheetName val="Hrg Readymix"/>
      <sheetName val="노임이"/>
      <sheetName val="Danh sach KV2"/>
      <sheetName val="Danh sach doan KT"/>
      <sheetName val="data-ma2"/>
      <sheetName val="Luong 2622EVN"/>
      <sheetName val="PTDG-CL"/>
      <sheetName val="GVL-tuyến"/>
      <sheetName val="GVL-BTN"/>
      <sheetName val="Sum ELE  CAP S1-4  "/>
      <sheetName val="Elemental Breakdown+20%"/>
      <sheetName val="De11A"/>
      <sheetName val="DGKL_TRỤC NGOAI NHA"/>
      <sheetName val="PHẦN KIẾN TRÚC"/>
      <sheetName val="0,SO LIEU DAU VAO"/>
      <sheetName val="So sanh gia"/>
      <sheetName val="CT_trtreo"/>
      <sheetName val="pphtAV"/>
      <sheetName val="Form"/>
      <sheetName val="Bill 2"/>
      <sheetName val="Bill 3"/>
      <sheetName val="Bill 4a - 1A"/>
      <sheetName val="Bill 4a (Fiber) - 1A"/>
      <sheetName val="Bill 4b"/>
      <sheetName val="Bill 4c"/>
      <sheetName val="Bill 5"/>
      <sheetName val="Bill 4a - 1B"/>
      <sheetName val="Bill 4a (Fiber) - 1B"/>
      <sheetName val="PhaDoMong"/>
      <sheetName val="bdkdt"/>
      <sheetName val="THKP"/>
      <sheetName val="begin"/>
      <sheetName val="BXLDL"/>
      <sheetName val="TONGKE3p "/>
      <sheetName val="TNHCHINH"/>
      <sheetName val="VCV-BE-TONG"/>
      <sheetName val="Bill rekap"/>
      <sheetName val="Cash Flow bulanan"/>
      <sheetName val="DG VL KS"/>
      <sheetName val="DTXL( 270)"/>
      <sheetName val="PU_ITALY_23"/>
      <sheetName val="RAB_AR&amp;STR10"/>
      <sheetName val="chi_tiet_TBA10"/>
      <sheetName val="chi_tiet_C10"/>
      <sheetName val="Tro_giup22"/>
      <sheetName val="TH_DZ3512"/>
      <sheetName val="Customize_Your_Purchase_Order10"/>
      <sheetName val="Don_gia10"/>
      <sheetName val="DON_GIA_TRAM_(3)10"/>
      <sheetName val="DON_GIA_CAN_THO12"/>
      <sheetName val="7606_DZ10"/>
      <sheetName val="CHITIET_VL-NC-TT_-1p10"/>
      <sheetName val="CHITIET_VL-NC-TT-3p9"/>
      <sheetName val="TONG_HOP_VL-NC_TT10"/>
      <sheetName val="KPVC-BD_10"/>
      <sheetName val="Don_gia_chi_tiet10"/>
      <sheetName val="HĐ_ngoài9"/>
      <sheetName val="XT_Buoc_39"/>
      <sheetName val="dongia_(2)9"/>
      <sheetName val="S-curve_9"/>
      <sheetName val="So_doi_chieu_LC9"/>
      <sheetName val="Adix_A9"/>
      <sheetName val="project_management9"/>
      <sheetName val="MAIN_GATE_HOUSE9"/>
      <sheetName val="REINF_9"/>
      <sheetName val="Rates_20099"/>
      <sheetName val="Commercial_value9"/>
      <sheetName val="MH_RATE9"/>
      <sheetName val="Ky_Lam_Bridge9"/>
      <sheetName val="Provisional_Sums_Item9"/>
      <sheetName val="Gas_Pressure_Welding9"/>
      <sheetName val="General_Item&amp;General_Requireme9"/>
      <sheetName val="General_Items9"/>
      <sheetName val="Regenral_Requirements9"/>
      <sheetName val="TONG_HOP_VL-NC9"/>
      <sheetName val="Du_toan9"/>
      <sheetName val="chiet_tinh9"/>
      <sheetName val="Ng_hàng_xà+bulong9"/>
      <sheetName val="CT_vat_lieu9"/>
      <sheetName val="Bang_KL9"/>
      <sheetName val="Lcau_-_Lxuc9"/>
      <sheetName val="Đầu_vào8"/>
      <sheetName val="Equip_8"/>
      <sheetName val="A1_CN8"/>
      <sheetName val="DG_thep_ma_kem9"/>
      <sheetName val="DM_60619"/>
      <sheetName val="Trạm_biến_áp8"/>
      <sheetName val="Đơn_Giá_8"/>
      <sheetName val="Chenh_lech_vat_tu8"/>
      <sheetName val="Diện_tích8"/>
      <sheetName val="1_Khái_toán8"/>
      <sheetName val="TONG_HOP_T5_19988"/>
      <sheetName val="Chi_tiet_XD_TBA8"/>
      <sheetName val="DG_DZ9"/>
      <sheetName val="DG_TBA9"/>
      <sheetName val="CT-0_4KV8"/>
      <sheetName val="Data_Input9"/>
      <sheetName val="KL_Chi_tiết_Xây_tô8"/>
      <sheetName val="rate_material8"/>
      <sheetName val="04_-_XUONG_DET_B8"/>
      <sheetName val="Chi_tiet_KL8"/>
      <sheetName val="Tổng_hợp_KL8"/>
      <sheetName val="Bill_1_Quy_dinh_chung8"/>
      <sheetName val="1_R18_BF8"/>
      <sheetName val="6_External_works-R188"/>
      <sheetName val="07Base_Cost8"/>
      <sheetName val="_038"/>
      <sheetName val="chieu_day_san8"/>
      <sheetName val="Podium_Concrete_Works8"/>
      <sheetName val="KLCT-_TOWER8"/>
      <sheetName val="KLCT-_PODIUM8"/>
      <sheetName val="Gia_thanh_chuoi_su8"/>
      <sheetName val="Tiep_dia8"/>
      <sheetName val="Don_gia_vung_III-Can_Tho8"/>
      <sheetName val="HÐ_ngoài9"/>
      <sheetName val="6PILE__(돌출)8"/>
      <sheetName val="DETAIL_8"/>
      <sheetName val="EIRR&gt;_28"/>
      <sheetName val="Phan_khai_KLuong8"/>
      <sheetName val="Project_Data8"/>
      <sheetName val="Area_Cal8"/>
      <sheetName val="Elect_(3)8"/>
      <sheetName val="plan&amp;section_of_foundation8"/>
      <sheetName val="design_criteria8"/>
      <sheetName val="Bond_수수료_계산_포맷8"/>
      <sheetName val="ITB_COST8"/>
      <sheetName val="PAGE_18"/>
      <sheetName val="DM_678"/>
      <sheetName val="Xay_lapduongR38"/>
      <sheetName val="Đầu_tư8"/>
      <sheetName val="6787CWFASE2CASE2_00_xls8"/>
      <sheetName val="Bill_02_-_Xay_gach-Pou_8"/>
      <sheetName val="Bill_03-Chống_thấm-Pou8"/>
      <sheetName val="Bill_04-Kim_loại-Pou8"/>
      <sheetName val="Bill_05_-_Hoan_thien-Pou_8"/>
      <sheetName val="Bill_02_-_Xay_gach-Tower8"/>
      <sheetName val="Bill_03-Chống_thấm-Tower8"/>
      <sheetName val="Bill_04-Kim_loại-Tower8"/>
      <sheetName val="Bill_05_-_Hoan_thien-Tower8"/>
      <sheetName val="KL-_KHAC8"/>
      <sheetName val="BILL_3_-_KẾT_CẤU_HẦM8"/>
      <sheetName val="PTĐG_LTBT8"/>
      <sheetName val="CTG-PRECHEx1_48"/>
      <sheetName val="CTG-AB_(2)8"/>
      <sheetName val="CTG-AB_(3)8"/>
      <sheetName val="CTG-PLP-1_088"/>
      <sheetName val="Pre_Đội_nhóm8"/>
      <sheetName val="Vat_tu_XD8"/>
      <sheetName val="Tower_-_Concrete_Works8"/>
      <sheetName val="Bill-04_ket_cau_thap-_UNI8"/>
      <sheetName val="Loại_Vật_tư8"/>
      <sheetName val="TH_Vat_tu8"/>
      <sheetName val="dg_tphcm8"/>
      <sheetName val="T_KÊ_K_CẤU8"/>
      <sheetName val="Bill_01_-_CTN8"/>
      <sheetName val="Bill_2_2_Villa_2_beds8"/>
      <sheetName val="4_PTDG8"/>
      <sheetName val="A1,_May8"/>
      <sheetName val="Vat_lieu8"/>
      <sheetName val="Bang_trong_luong_rieng_thep8"/>
      <sheetName val="gia_cong_tac8"/>
      <sheetName val="Measure_13068"/>
      <sheetName val="CẤP_THOÁT_NƯỚC8"/>
      <sheetName val="Cước_VC_+_ĐM_CP_Tư_vấn8"/>
      <sheetName val="Hệ_số8"/>
      <sheetName val="THDT_goi_thau_TB8"/>
      <sheetName val="Tien_do_TV8"/>
      <sheetName val="Harga_ME_8"/>
      <sheetName val="Analisa_Gabungan8"/>
      <sheetName val="ESTI_8"/>
      <sheetName val="KL_san_lap8"/>
      <sheetName val="GV1-D13_(Casement_door)8"/>
      <sheetName val="Isolasi_Luar_Dalam8"/>
      <sheetName val="Isolasi_Luar8"/>
      <sheetName val="bridge_#_18"/>
      <sheetName val="DATA_BASE8"/>
      <sheetName val="Equipment_list_(PAC)8"/>
      <sheetName val="TH_MTC8"/>
      <sheetName val="TH_N_Cong8"/>
      <sheetName val="_Bill_5-Earthing_2_-_Add_Works8"/>
      <sheetName val="final_list_200523"/>
      <sheetName val="LV_data8"/>
      <sheetName val="Gia_vat_tu8"/>
      <sheetName val="Buy_vs__Lease_Car8"/>
      <sheetName val="TINH_KHOI_LUONG8"/>
      <sheetName val="Chenh_lech_ca_may8"/>
      <sheetName val="TLg_CN&amp;Laixe8"/>
      <sheetName val="TLg_CN&amp;Laixe_(2)8"/>
      <sheetName val="TLg_Laitau8"/>
      <sheetName val="TLg_Laitau_(2)8"/>
      <sheetName val="Chi_tiet8"/>
      <sheetName val="NHÀ_NHẬP_LIỆU7"/>
      <sheetName val="MÓNG_SILO7"/>
      <sheetName val="CTKL_KTX_HT7"/>
      <sheetName val="HVAC_BLOCK_B48"/>
      <sheetName val="KHOI_LUONG8"/>
      <sheetName val="13-Cốt_thép_(10mm&lt;D≤18mm)_FO167"/>
      <sheetName val="du_lieu_du_toan7"/>
      <sheetName val="Bang_3_Chi_tiet_phan_Dz8"/>
      <sheetName val="BẢNG_KHỐI_LƯỢNG_TỔNG_HỢP7"/>
      <sheetName val="CP_Khac_cuoc_VC7"/>
      <sheetName val="Budget_Code7"/>
      <sheetName val="2_Chiet_tinh7"/>
      <sheetName val="subcon_sched8"/>
      <sheetName val="PRE_(E)8"/>
      <sheetName val="D_&amp;_W_sizes7"/>
      <sheetName val="Purchase_Order7"/>
      <sheetName val="Tong_du_toan7"/>
      <sheetName val="Bill_2_-_ketcau7"/>
      <sheetName val="Chi_tiet_lan_can7"/>
      <sheetName val="BOQ_THAN7"/>
      <sheetName val="DL_ĐẦU_VÀO7"/>
      <sheetName val="Analisa_&amp;_Upah7"/>
      <sheetName val="Du_lieu8"/>
      <sheetName val="Phan_tich7"/>
      <sheetName val="Luong_NII7"/>
      <sheetName val="DINH_MUC_THI_NGHIEM7"/>
      <sheetName val="Luong_NI7"/>
      <sheetName val="CT_Thang_Mo7"/>
      <sheetName val="CT__PL7"/>
      <sheetName val="dongia__2_7"/>
      <sheetName val="Thép_CKN7"/>
      <sheetName val="GOC-KO_IN7"/>
      <sheetName val="wk_prgs5"/>
      <sheetName val="cash_budget7"/>
      <sheetName val="Don_gia_(khong_in)7"/>
      <sheetName val="DK1_Don_gia7"/>
      <sheetName val="Ma_don_vi5"/>
      <sheetName val="bang_cc5"/>
      <sheetName val="MAU_8A7"/>
      <sheetName val="MAU_8B7"/>
      <sheetName val="MAU_97"/>
      <sheetName val="MAU_107"/>
      <sheetName val="sochitiettaikhoan_7"/>
      <sheetName val="Share_price_data7"/>
      <sheetName val="19_37"/>
      <sheetName val="20_37"/>
      <sheetName val="Chieu_4_37"/>
      <sheetName val="Cow_req7"/>
      <sheetName val="TỔNG_HỢP7"/>
      <sheetName val="14-LẦN_3-CHIỀU7"/>
      <sheetName val="14-LẦN_1-SÁNG7"/>
      <sheetName val="14-LẦN_2-TRƯA7"/>
      <sheetName val="1_3+1_4-TOTAL_-_Ko_IN7"/>
      <sheetName val="2_1-LẦN_3-CHIỀU7"/>
      <sheetName val="2_1-LẦN_1-SÁNG7"/>
      <sheetName val="2_1-LẦN_2-TRƯA7"/>
      <sheetName val="2_1-TOTAL-Ko_IN7"/>
      <sheetName val="1_3(TMR_4)7"/>
      <sheetName val="CHO_DE7"/>
      <sheetName val="1_1+1_2+2_2+2_3(TMR_3)7"/>
      <sheetName val="CK1+CK2_(VS_SAN_CHOI_23)7"/>
      <sheetName val="CK1+CK2_(2)7"/>
      <sheetName val="12-16_THÁNG7"/>
      <sheetName val="CAN_SỮA7"/>
      <sheetName val="54+55+56(SAU_CAI_SỮA-6)7"/>
      <sheetName val="BÊ_71-90_NGÀY7"/>
      <sheetName val="BÊ_12-16_tháng7"/>
      <sheetName val="BÊ_6-127"/>
      <sheetName val="BÊ_1-37"/>
      <sheetName val="F01-BC_KHAU_PHAN_SANG_20_37"/>
      <sheetName val="F01-BC_KHAU_PHAN_CHIEU_19_37"/>
      <sheetName val="dinh_mưc_cty7"/>
      <sheetName val="Giá_thành7"/>
      <sheetName val="Thong_ke7"/>
      <sheetName val="Energy_for_milk_prod7"/>
      <sheetName val="DE_NGHI_XUAT_7"/>
      <sheetName val="phieu_xuat_mau7"/>
      <sheetName val="PHIEU_XUAT_CHIEU7"/>
      <sheetName val="11_rai_them_cỏ7"/>
      <sheetName val="PHU_LUC_02-_HDSD_CAC_BIEU_MAU7"/>
      <sheetName val="PhU_LUC_01-_MA_CAC_NHOM_BO7"/>
      <sheetName val="F03-BC_THUC_TRON_SANG_20_37"/>
      <sheetName val="F03-BC_THUC_TRON_CHIEU_19_37"/>
      <sheetName val="F02-BC_THEO_DOI_THUC_AN_DU7"/>
      <sheetName val="Tham_khao-_Bao_cao_xuat_thuc_a7"/>
      <sheetName val="Dlieu_dau_vao7"/>
      <sheetName val="Nhap_VT_oto5"/>
      <sheetName val="dm_3665"/>
      <sheetName val="DM_60605"/>
      <sheetName val="TB_NẶNG5"/>
      <sheetName val="Du_tru_CP-Bieu_015"/>
      <sheetName val="Dự_thầu5"/>
      <sheetName val="BANCO_(2)7"/>
      <sheetName val="MT_DPin_(2)7"/>
      <sheetName val="02__PTDG7"/>
      <sheetName val="Chiết_tính7"/>
      <sheetName val="Income_Statement7"/>
      <sheetName val="Shareholders'_Equity7"/>
      <sheetName val="VC_xd5"/>
      <sheetName val="Gia_VLTB5"/>
      <sheetName val="B_Luong5"/>
      <sheetName val="C_May5"/>
      <sheetName val="1_MONG_1-27"/>
      <sheetName val="Hao_phí5"/>
      <sheetName val="AG_Pipe_Qty_Analysis5"/>
      <sheetName val="Chi_tiet_-tong_9_thang4"/>
      <sheetName val="Don_gia_chi_tiet_DIEN_24"/>
      <sheetName val="TH_TN5"/>
      <sheetName val="Bill_No_3_-_Prov__Sum_(Ph2&amp;3)5"/>
      <sheetName val="TK_chi_tiet5"/>
      <sheetName val="Bill_2-Road_HR25"/>
      <sheetName val="Bill_3_-_Softscape_HR25"/>
      <sheetName val="Ｎｏ_135"/>
      <sheetName val="DGchitiet_5"/>
      <sheetName val="Tổng_GT5"/>
      <sheetName val="Chi_tiết_KL5"/>
      <sheetName val="ca_máy5"/>
      <sheetName val="khấu_trừ_phạt5"/>
      <sheetName val="GT__KHAU_TRU5"/>
      <sheetName val="HAO_HUT_VAT_TU_(2)5"/>
      <sheetName val="cao_độ5"/>
      <sheetName val="THEP_TAM5"/>
      <sheetName val="THEP_HÌNH5"/>
      <sheetName val="THEP_HINH5"/>
      <sheetName val="XA_GO5"/>
      <sheetName val="BANG_TRA5"/>
      <sheetName val="2_1Warehouse_15"/>
      <sheetName val="đọc_số5"/>
      <sheetName val="Data_Wall5"/>
      <sheetName val="CĂN_HỘ_T16-17_5"/>
      <sheetName val="TRỤC_ĐỨNG_THOÁT_BẨN_T15-175"/>
      <sheetName val="TRỤC_ĐỨNG_TM_T15-175"/>
      <sheetName val="CP_HMC5"/>
      <sheetName val="Structure_data5"/>
      <sheetName val="CP_Du_phong5"/>
      <sheetName val="THCP_Lap_dat5"/>
      <sheetName val="THCP_xay_dung5"/>
      <sheetName val="Tong_hop_kinh_phi5"/>
      <sheetName val="HỆ_THỐNG_PHÒNG_CHÁY_CHỮA_CHÁY5"/>
      <sheetName val="HỆ_THỐNG_CẤP_THOÁT_NƯỚC5"/>
      <sheetName val="HỆ_THỐNG_ĐHKK5"/>
      <sheetName val="MÁY_PHÁT_ĐIỆN5"/>
      <sheetName val="HỆ_THỐNG_ĐIỆN5"/>
      <sheetName val="Thiết_bị_chính5"/>
      <sheetName val="CHI_PHI5"/>
      <sheetName val="DG_14264"/>
      <sheetName val="Main_Bldg-Rev025"/>
      <sheetName val="D&amp;W_def_5"/>
      <sheetName val="Nhan_cong5"/>
      <sheetName val="Thiet_bi5"/>
      <sheetName val="Vat_tu5"/>
      <sheetName val="DM_ChiPhi5"/>
      <sheetName val="May_TC5"/>
      <sheetName val="TH_Kinh_phi5"/>
      <sheetName val="Ptvl_5"/>
      <sheetName val="Móng,_nền_5"/>
      <sheetName val="Chi_tiet_cong_no5"/>
      <sheetName val="PHÁT_SINH_TẦNG_1_5"/>
      <sheetName val="PHÁT_SINH_TẦNG_25"/>
      <sheetName val="Hầm_chuyển_psinh5"/>
      <sheetName val="Ống_thẳng5"/>
      <sheetName val="Côn_thu5"/>
      <sheetName val="Vuông_tròn5"/>
      <sheetName val="Chân_rẽ5"/>
      <sheetName val="Chạc_ba5"/>
      <sheetName val="1_Requisition(E)5"/>
      <sheetName val="Dự_toán5"/>
      <sheetName val="Đơn_Giá_TH5"/>
      <sheetName val="Nhân_công5"/>
      <sheetName val="Phân_tích5"/>
      <sheetName val="C_P_Thiết_bị5"/>
      <sheetName val="T_H_Kinh_phí5"/>
      <sheetName val="Vật_tư5"/>
      <sheetName val="Trang_bìa5"/>
      <sheetName val="gui_BKCT4"/>
      <sheetName val="1_2_Staff_Schedule4"/>
      <sheetName val="TONG_HOP5"/>
      <sheetName val="phan_tic_chi_tiet5"/>
      <sheetName val="BẢNG_ÁP_GIÁ_(in)4"/>
      <sheetName val="NT_(KL)_IN4"/>
      <sheetName val="DOM_D24"/>
      <sheetName val="nhà_ăn4"/>
      <sheetName val="Công_nhật4"/>
      <sheetName val="btkt_cột4"/>
      <sheetName val="Precios_unitarios_AXH4"/>
      <sheetName val="0__Input4"/>
      <sheetName val="Theo_doi_Doanh_thu_20174"/>
      <sheetName val="3__CNT4"/>
      <sheetName val="unit_price_list(M)4"/>
      <sheetName val="TLG_Type4"/>
      <sheetName val="TH_VL,_NC,_DDHT_Thanhphuoc4"/>
      <sheetName val="Gia_vat_lieu4"/>
      <sheetName val="Bê_tông_bảo_vệ4"/>
      <sheetName val="01__Data4"/>
      <sheetName val="Neo,_nối_cốt_thép_dầm,_cột4"/>
      <sheetName val="Uốn_móc_cốt_thép4"/>
      <sheetName val="Tiêu_chuẩn_cốt_thép4"/>
      <sheetName val="KL_THEP__GIAM_DO_DUNG_COUPLER4"/>
      <sheetName val="01_KL_THÉP_NHẬP_VỀ4"/>
      <sheetName val="2__NT_VLDV4"/>
      <sheetName val="GHI_CHU4"/>
      <sheetName val="1_BB_LMHT4"/>
      <sheetName val="So_lieu_chung4"/>
      <sheetName val="Bill_Prelim-CDT4"/>
      <sheetName val="Bill_BPTC-CDT4"/>
      <sheetName val="Chi_tiết_BPTC4"/>
      <sheetName val="Bill_BPTC-CDT_(PA_MCT_CDT)4"/>
      <sheetName val="Chi_tiết_BPTC_(PA_MCT_CDT)4"/>
      <sheetName val="1__Office4"/>
      <sheetName val="Doi_so4"/>
      <sheetName val="MTO_REV_2(ARMOR)4"/>
      <sheetName val="DANH_MỤC_HỒ_SƠ4"/>
      <sheetName val="GT_PHÁT_SINH_NGOÀI_HĐ4"/>
      <sheetName val="KL_PHÁT_SINH_4"/>
      <sheetName val="PS_NGOÀI_HĐ4"/>
      <sheetName val="GT_PHÁT_SINH_VƯỢT_HĐ4"/>
      <sheetName val="PS_TĂNG_GIẢM_TRONG_HĐ4"/>
      <sheetName val="DGCT_PHÁT_SINH4"/>
      <sheetName val="DGCT_TRẦN_NLV4"/>
      <sheetName val="DGKL_chi_tiết_NLV4"/>
      <sheetName val="DGKL_chi_tiết_NHN,NK4"/>
      <sheetName val="TG_KL4"/>
      <sheetName val="DGCT_SƠN_BẢ_TƯỜNG_NLV4"/>
      <sheetName val="DGKL_TRẦN_NHN4"/>
      <sheetName val="KHOI_LUONG15-44"/>
      <sheetName val="DM-VNT_ko_sd4"/>
      <sheetName val="Dgia_vat_tu4"/>
      <sheetName val="Don_gia_III4"/>
      <sheetName val="D÷_liÖu4"/>
      <sheetName val="B3A_-_TOWER_A4"/>
      <sheetName val="Annex_B4"/>
      <sheetName val="1_Civil_(Org)4"/>
      <sheetName val="Cotthep_NPT4"/>
      <sheetName val="vl_nc_mtc4"/>
      <sheetName val="Bảng_đo_bóc_KL_OLK-094"/>
      <sheetName val="6_3_CHI_TIET_OLK-094"/>
      <sheetName val="KL_thep_lam_sat4"/>
      <sheetName val="HRG_BHN4"/>
      <sheetName val="CĂN_ĐH4"/>
      <sheetName val="Tien_Thuong4"/>
      <sheetName val="NC_XL_6T_cuoi_01_CTy4"/>
      <sheetName val="Data_-6T_dau4"/>
      <sheetName val="Cong_6T4"/>
      <sheetName val="1_San_4"/>
      <sheetName val="Tong_hop_vat_tu4"/>
      <sheetName val="Dot_44"/>
      <sheetName val="Q_A01_2-Sh4"/>
      <sheetName val="DM_336cai_tao4"/>
      <sheetName val="Thop_Ksat4"/>
      <sheetName val="Thu_hoi_4"/>
      <sheetName val="HM_chung4"/>
      <sheetName val="CP_xd-thiet_bi4"/>
      <sheetName val="TH-TN_LD_TB4"/>
      <sheetName val="CP_xaydung4"/>
      <sheetName val="Thao_ha_phu_kien4"/>
      <sheetName val="VL-NC-MTC_ket_cau4"/>
      <sheetName val="KHOI_LUONG_TONG4"/>
      <sheetName val="TK_22KV4"/>
      <sheetName val="DM_366-17774"/>
      <sheetName val="Thi_nhiem4"/>
      <sheetName val="Gia_goc_VT-TB4"/>
      <sheetName val="Gia_vc_den_chan_CT4"/>
      <sheetName val="culy_224"/>
      <sheetName val="Luong_20504"/>
      <sheetName val="ca_may_QN4"/>
      <sheetName val="TNHC1246_4"/>
      <sheetName val="Ca_may_TT06_20104"/>
      <sheetName val="Don_gia_VLXD_dia_phuong4"/>
      <sheetName val="Bang_luong_SCL4"/>
      <sheetName val="Dinh_muc_TN14264"/>
      <sheetName val="TH_các_CC4"/>
      <sheetName val="Chi_phi_van_chuyen4"/>
      <sheetName val="Dinh_muc3"/>
      <sheetName val="2_CDPS4"/>
      <sheetName val="B-2__(DPP)4"/>
      <sheetName val="Div26_-_Elect4"/>
      <sheetName val="Heso_DZ4"/>
      <sheetName val="DG_BINH_THUAN4"/>
      <sheetName val="7_Khau_tru_4"/>
      <sheetName val="4_CĂN4"/>
      <sheetName val="DT_hợp_đồng3"/>
      <sheetName val="Bảng_KL_đợt_13"/>
      <sheetName val="Bieu_gia_HD3"/>
      <sheetName val="So_sanh3"/>
      <sheetName val="Huong_dan3"/>
      <sheetName val="Danh_mục3"/>
      <sheetName val="Summary_Sheet3"/>
      <sheetName val="Finishing-Tower_A3"/>
      <sheetName val="Finishing-Tower_B3"/>
      <sheetName val="Finishing-Tower_C3"/>
      <sheetName val="Finishing-Tower_D3"/>
      <sheetName val="MEP-Tower_A3"/>
      <sheetName val="MEP-Tower_B3"/>
      <sheetName val="MEP-Tower_C3"/>
      <sheetName val="MEP-Tower_D3"/>
      <sheetName val="Cost_Report_Sum3"/>
      <sheetName val="Detail_Cost_Sum3"/>
      <sheetName val="RVO-VO_Sum3"/>
      <sheetName val="Potential_VOs_Sum3"/>
      <sheetName val="Cash_Flow_Sum3"/>
      <sheetName val="CAP_NUOC3"/>
      <sheetName val="cấp_nước_trục_nhà_vs3"/>
      <sheetName val="THOAT_NUOC3"/>
      <sheetName val="THOAT_MUA3"/>
      <sheetName val="Cáp_phòng3"/>
      <sheetName val="TMC_ĐIỆN_Phi3"/>
      <sheetName val="TMC_Tổng3"/>
      <sheetName val="TH_Đèn_Phòng_L13"/>
      <sheetName val="TH_Đèn_Hầm_L13"/>
      <sheetName val="TỦ_MODULE_T13"/>
      <sheetName val="Financ__Overview3"/>
      <sheetName val="Don_gia_NC4"/>
      <sheetName val="gia_vt,nc,may3"/>
      <sheetName val="TINH_GIA_-_SAN_XUAT_Vertico3"/>
      <sheetName val="EQUIP_LIST3"/>
      <sheetName val="DZ_22KV3"/>
      <sheetName val="13_BANG_CT3"/>
      <sheetName val="14_MMUS_GIUA_NHIP3"/>
      <sheetName val="4_HSPBngang3"/>
      <sheetName val="6_Tinh_tai3"/>
      <sheetName val="2_NSl3"/>
      <sheetName val="17_US_CHU_tho_a_b3"/>
      <sheetName val="15_MMUS_GOI3"/>
      <sheetName val="BTK-Dai_Hoc_Kien_Giang3"/>
      <sheetName val="PV_Graph_Data3"/>
      <sheetName val="doanh_thu3"/>
      <sheetName val="Dutoan_KL3"/>
      <sheetName val="BU_LONG3"/>
      <sheetName val="5_2_1_Đo_bóc_KL_OLK-063"/>
      <sheetName val="Tổng_hợp_KPHM3"/>
      <sheetName val="GIÁ_DỰ_THẦU_30_CĂN3"/>
      <sheetName val="Kê_0,43"/>
      <sheetName val="TH_0,43"/>
      <sheetName val="Kê_223"/>
      <sheetName val="TH_223"/>
      <sheetName val="TBA_CAI_TAO3"/>
      <sheetName val="TBA_XDM3"/>
      <sheetName val="TONG_HOP_DU_TOAN3"/>
      <sheetName val="Thop_XAY_DUNG3"/>
      <sheetName val="CP_HANG_MUC_CHUNG3"/>
      <sheetName val="CHI_PHI_XD3"/>
      <sheetName val="CHI_PHI_THI_NGHIEM3"/>
      <sheetName val="VLDIEN_223"/>
      <sheetName val="Dao_dat3"/>
      <sheetName val="TH_Denbu3"/>
      <sheetName val="Do_ve_DC3"/>
      <sheetName val="TH_Bommin3"/>
      <sheetName val="CHI_PHI_THI_NGHIEM-LD_thiet_bi3"/>
      <sheetName val="Luong_TT013"/>
      <sheetName val="Camay_QB3"/>
      <sheetName val="gia_ca_may_BXD3"/>
      <sheetName val="BANG_LUONG_KY_SU3"/>
      <sheetName val="Bang_luong_NHOM_I3"/>
      <sheetName val="Bangluong_NHOM_II_3"/>
      <sheetName val="09-GIA_nhien_lieu-ko_in3"/>
      <sheetName val="Tinh_V_cot_chiem_cho3"/>
      <sheetName val="ĐM_13543"/>
      <sheetName val="KHOAN_MAU3"/>
      <sheetName val="ĐO_ĐỊA_VẬT_LÝ3"/>
      <sheetName val="khoan_tiep_dia3"/>
      <sheetName val="MB_DT_023"/>
      <sheetName val="KS_tuyen3"/>
      <sheetName val="Bang_chiet_tinh_TBA3"/>
      <sheetName val="HERD_MOVEMENTFARM15"/>
      <sheetName val="HERD_MOVEMENTFARM25"/>
      <sheetName val="CALVES_2-45"/>
      <sheetName val="Cavles_2-45"/>
      <sheetName val="CALVES_4-75"/>
      <sheetName val="HEIFER_7-12m5"/>
      <sheetName val="HEIFER_12+5"/>
      <sheetName val="FRESH_COW_2017-185"/>
      <sheetName val="HP_COW_20185"/>
      <sheetName val="LP_COW_2017-185"/>
      <sheetName val="DRY_COW5"/>
      <sheetName val="FIELD_CROPS5"/>
      <sheetName val="DG_Chi_tiet3"/>
      <sheetName val="_1710_HOINGHINLD3"/>
      <sheetName val="99_(2)3"/>
      <sheetName val="134_3"/>
      <sheetName val="DG_49703"/>
      <sheetName val="Electrical_Works3"/>
      <sheetName val="H_T__INCOMING_SYSTEM3"/>
      <sheetName val="THONG_SO3"/>
      <sheetName val="Đơn_giá_chi_tiết_TN_393"/>
      <sheetName val="DT__NHA_XUONG3"/>
      <sheetName val="4_2_1_Đo_bóc_KL_OLK-063"/>
      <sheetName val="4_1_1_CHI_TIET_OLK-063"/>
      <sheetName val="Gia_VT-TB3"/>
      <sheetName val="noi_suy_xa3"/>
      <sheetName val="noi_suy_xa_thu_hoi3"/>
      <sheetName val="Cash_Flow3"/>
      <sheetName val="Thuyết_minh3"/>
      <sheetName val="Đơn_giá_máy3"/>
      <sheetName val="Tính_giá_NC3"/>
      <sheetName val="SL_cước3"/>
      <sheetName val="¥_3"/>
      <sheetName val="Tong_DT2"/>
      <sheetName val="phan_tich_don_gia2"/>
      <sheetName val="Bán_đợt_1_trang2"/>
      <sheetName val="Tien_Luong2"/>
      <sheetName val="Bill_No_1_63"/>
      <sheetName val="Bill_No_1_103"/>
      <sheetName val="Bill_No_3_33"/>
      <sheetName val="Bill_No_1_43"/>
      <sheetName val="Bill_No_1_73"/>
      <sheetName val="Summary_Bill_No__33"/>
      <sheetName val="Unit_price2"/>
      <sheetName val="3__KC_-_PODIUM2"/>
      <sheetName val="Chiet_tinh_dz352"/>
      <sheetName val="Bù_giá_CM2"/>
      <sheetName val="Cost_List2"/>
      <sheetName val="Detail_Cost2"/>
      <sheetName val="IC_Price_New2"/>
      <sheetName val="Summary_Table2"/>
      <sheetName val="Sales_Person2"/>
      <sheetName val="Bidding_Entity2"/>
      <sheetName val="Luong_BN1"/>
      <sheetName val="Luong_TB1"/>
      <sheetName val="Ca_may_TB1"/>
      <sheetName val="Ca_máy_BN1"/>
      <sheetName val="Vật_liệu1"/>
      <sheetName val="LX_-TT051"/>
      <sheetName val="NC_Moi_TT051"/>
      <sheetName val="CHITIET_VL-NCHT1_(2)2"/>
      <sheetName val="don_gia_14261"/>
      <sheetName val="Phu_Bai_Bridge1"/>
      <sheetName val="Cau_tao_gia_xay_to1"/>
      <sheetName val="SGC_RATE1"/>
      <sheetName val="DM_DU_AN1"/>
      <sheetName val="DM_TP_1"/>
      <sheetName val="File_Chi_tiet1"/>
      <sheetName val="w't_table1"/>
      <sheetName val="Khai_toan1"/>
      <sheetName val="Phu_luc_01_1_EPC_P11-141"/>
      <sheetName val="TDT_P11-P141"/>
      <sheetName val="Chi_phi_khac_1"/>
      <sheetName val="Hang_muc_Chung1"/>
      <sheetName val="Bia_Phu_Luc1"/>
      <sheetName val="DATA_1_CHUNG1"/>
      <sheetName val="Muc_luc1"/>
      <sheetName val="Tra_cuu_9571"/>
      <sheetName val="Tru_TT1"/>
      <sheetName val="Thg_041"/>
      <sheetName val="Thg_051"/>
      <sheetName val="Thg_061"/>
      <sheetName val="Thg_071"/>
      <sheetName val="Thg_081"/>
      <sheetName val="Thg_091"/>
      <sheetName val="Thg_101"/>
      <sheetName val="Thg_111"/>
      <sheetName val="Thg_121"/>
      <sheetName val="5_2_1_Đo_bóc_KL_OLK-101"/>
      <sheetName val="DT_san_XD-So_lieu_cu1"/>
      <sheetName val="FF-2_(1)1"/>
      <sheetName val="Labour_Summary14"/>
      <sheetName val="YTD_12'20031"/>
      <sheetName val="YTD_06'20031"/>
      <sheetName val="YTD_03'20031"/>
      <sheetName val="YTD_09'20031"/>
      <sheetName val="deferred_taxes1"/>
      <sheetName val="Eqpmnt_Plng1"/>
      <sheetName val="TRIAL_BALANCE1"/>
      <sheetName val="DPR_31st_march1"/>
      <sheetName val="current_month1"/>
      <sheetName val="Blng__Vs_Coll_1"/>
      <sheetName val="THPDMoi__(2)1"/>
      <sheetName val="t-h_HA_THE1"/>
      <sheetName val="TH_XL1"/>
      <sheetName val="CHITIET_VL-NC1"/>
      <sheetName val="Chu_dau_tu1"/>
      <sheetName val="Bia_lot1"/>
      <sheetName val="THÔNG_TIN1"/>
      <sheetName val="Probbl_-_Production1"/>
      <sheetName val="BẢNG_DIỄN_GIẢI_KL_(7)1"/>
      <sheetName val="Danh_mục_khối1"/>
      <sheetName val="Danh_mục_đơn_vị_-phòng_chức_nă1"/>
      <sheetName val="Currency_Rate1"/>
      <sheetName val="Dashboard_-_BQL_-_VHL1"/>
      <sheetName val="Dinh_Muc_Vat_Tu1"/>
      <sheetName val="mã_1"/>
      <sheetName val="CHI_PHÍ_NHÔM1"/>
      <sheetName val="BILL_34Āᐁë1"/>
      <sheetName val="2__BBNT_KLHT1"/>
      <sheetName val="KEILA_TP_2020-071"/>
      <sheetName val="CFA_(ME)1"/>
      <sheetName val="MEP_Building1"/>
      <sheetName val="CHITIET_VL-NC-TT1p1"/>
      <sheetName val="LUONG_SCL1"/>
      <sheetName val="TH_khoi_luong1"/>
      <sheetName val="Chi_tiet_khoi_luong1"/>
      <sheetName val="TK_thep1"/>
      <sheetName val="CT_THOÁT_WC_VP1"/>
      <sheetName val="CT_CẤP_WC_VP1"/>
      <sheetName val="CT_THOÁT_MƯA_VP_TRỤC_LỚN1"/>
      <sheetName val="CT_THOÁT_MƯA_VP_TRỤC_NHỎ1"/>
      <sheetName val="BOM-13_11-Other(PS1+PS2)1"/>
      <sheetName val="cable, lighting, switch"/>
      <sheetName val="DNTT_2"/>
      <sheetName val="DNTT_3"/>
      <sheetName val="DNTT_4"/>
      <sheetName val="ĐỢT 1"/>
      <sheetName val="Dai tu"/>
      <sheetName val="DoanhNghiệp"/>
      <sheetName val="ThôngTin"/>
      <sheetName val="WEIGHT"/>
      <sheetName val="Aging Sept"/>
      <sheetName val="Invoice"/>
      <sheetName val="Aging_Sept"/>
      <sheetName val="Overview"/>
      <sheetName val="調整項目マスタ"/>
      <sheetName val="0.Data"/>
      <sheetName val="0.Data_new"/>
      <sheetName val="Define finishing"/>
      <sheetName val="CươcVC tinh"/>
      <sheetName val="CaiDat"/>
      <sheetName val="CPK"/>
      <sheetName val="PHG"/>
      <sheetName val="Utilities"/>
      <sheetName val="Civil_B1"/>
      <sheetName val="Civil_B4"/>
      <sheetName val="표지"/>
      <sheetName val="직종인원"/>
      <sheetName val="총원dB"/>
      <sheetName val="Bank Rev"/>
      <sheetName val="dlvoid"/>
      <sheetName val="STAX"/>
      <sheetName val="PU_ITALY_24"/>
      <sheetName val="final_list_200524"/>
      <sheetName val="Tro_giup23"/>
      <sheetName val="Labour_Summary15"/>
      <sheetName val="DATAENTRY"/>
      <sheetName val="Merit &amp; Market Grid"/>
      <sheetName val="BP DECLINE IT"/>
      <sheetName val="Input List"/>
      <sheetName val="SYSTEMS"/>
      <sheetName val="DBASE"/>
      <sheetName val="Valid data revised"/>
      <sheetName val="BUDGET"/>
      <sheetName val="EXPENSES"/>
      <sheetName val="DETAIL MIX % REPORT"/>
      <sheetName val="LBO"/>
      <sheetName val="BS-DET"/>
      <sheetName val="Table"/>
      <sheetName val="Fill this out first..."/>
      <sheetName val="BC chi tiết TT"/>
      <sheetName val="seido_BS"/>
      <sheetName val="Cước CG"/>
      <sheetName val="ctiet-KVThanhTri-YUR"/>
      <sheetName val="242_3 summaryOPC"/>
      <sheetName val="afis"/>
      <sheetName val="TAKE-OFF"/>
      <sheetName val="1.1General"/>
      <sheetName val="sales current month"/>
      <sheetName val="View Variance"/>
      <sheetName val="CTG-PRECHEx1_4ꀋ"/>
      <sheetName val="Gia giao VL den HT"/>
      <sheetName val="Charts"/>
      <sheetName val="XREF"/>
      <sheetName val="Fixed asset register"/>
      <sheetName val="YTD"/>
      <sheetName val="repeatative rejection"/>
      <sheetName val="ﾃﾞ-ﾀ"/>
      <sheetName val="Dec-18"/>
      <sheetName val="Lists"/>
      <sheetName val="General Info"/>
      <sheetName val="Setup"/>
      <sheetName val="Full PBD"/>
      <sheetName val="BOM"/>
      <sheetName val="Dep"/>
      <sheetName val="Non-Statistical Sampling"/>
      <sheetName val="98FORECAST (1)"/>
      <sheetName val="Sch 18 Bank"/>
      <sheetName val="Stock details"/>
      <sheetName val="Part A General"/>
      <sheetName val="DDT_TDS_TCS"/>
      <sheetName val="FRINGE_BENEFIT_INFO"/>
      <sheetName val="OTHER_INFORMATION"/>
      <sheetName val="GENERAL2"/>
      <sheetName val="80G"/>
      <sheetName val="QUANTITATIVE_DETAILS"/>
      <sheetName val="IT_FBT_DDTP"/>
      <sheetName val="PART_C"/>
      <sheetName val=" "/>
      <sheetName val="行动跟踪"/>
      <sheetName val="6. Scope of work "/>
      <sheetName val="4.6 Phân tích nhân sự "/>
      <sheetName val="4.5 Mức độ tham gia dự án"/>
      <sheetName val="CONSOIDATE 4"/>
      <sheetName val="CONSOIDATE 2"/>
      <sheetName val="1CT-CAUTHANG-TT-T13(TRIU)&lt;16&gt;16"/>
      <sheetName val="3,CT-CAUTHANG-T23-24&gt;50"/>
      <sheetName val="공사개요-C"/>
      <sheetName val="PTdam"/>
      <sheetName val="CAU"/>
      <sheetName val="DT_san_XD-So_lieu_cu2"/>
      <sheetName val="Tiên_lượng3"/>
      <sheetName val="FF-2_(1)2"/>
      <sheetName val="YTD_12'20032"/>
      <sheetName val="YTD_06'20032"/>
      <sheetName val="YTD_03'20032"/>
      <sheetName val="YTD_09'20032"/>
      <sheetName val="deferred_taxes2"/>
      <sheetName val="Eqpmnt_Plng2"/>
      <sheetName val="TRIAL_BALANCE2"/>
      <sheetName val="DPR_31st_march2"/>
      <sheetName val="current_month2"/>
      <sheetName val="Blng__Vs_Coll_2"/>
      <sheetName val="CTDZ6kv_(gd1)_2"/>
      <sheetName val="CTDZ_0_4+cto_(GD1)2"/>
      <sheetName val="CTTBA_(gd1)2"/>
      <sheetName val="03_Detailed2"/>
      <sheetName val="01_Bid_Price_summary2"/>
      <sheetName val="Home_Office_Manhours2"/>
      <sheetName val="Field_SPV_Barchart2"/>
      <sheetName val="Unit_price(Updateting)2"/>
      <sheetName val="Breakdown_(B)2"/>
      <sheetName val="U_P_Breakdown2"/>
      <sheetName val="IMF_Code2"/>
      <sheetName val="Subsidiary_Calculation2"/>
      <sheetName val="Phu_Bai_Bridge2"/>
      <sheetName val="5_2_1_Đo_bóc_KL_OLK-102"/>
      <sheetName val="BẢNG_DIỄN_GIẢI_KL_(7)2"/>
      <sheetName val="don_gia_14262"/>
      <sheetName val="Luong_BN2"/>
      <sheetName val="Luong_TB2"/>
      <sheetName val="Ca_may_TB2"/>
      <sheetName val="Ca_máy_BN2"/>
      <sheetName val="Vật_liệu2"/>
      <sheetName val="LX_-TT052"/>
      <sheetName val="NC_Moi_TT052"/>
      <sheetName val="Bia_lot2"/>
      <sheetName val="PU_ITALY_25"/>
      <sheetName val="TH_DZ3513"/>
      <sheetName val="Tro_giup24"/>
      <sheetName val="RAB_AR&amp;STR11"/>
      <sheetName val="chi_tiet_TBA11"/>
      <sheetName val="chi_tiet_C11"/>
      <sheetName val="Don_gia11"/>
      <sheetName val="DON_GIA_TRAM_(3)11"/>
      <sheetName val="XT_Buoc_310"/>
      <sheetName val="DON_GIA_CAN_THO13"/>
      <sheetName val="7606_DZ11"/>
      <sheetName val="Don_gia_chi_tiet11"/>
      <sheetName val="Customize_Your_Purchase_Order11"/>
      <sheetName val="CHITIET_VL-NC-TT_-1p11"/>
      <sheetName val="CHITIET_VL-NC-TT-3p10"/>
      <sheetName val="TONG_HOP_VL-NC_TT11"/>
      <sheetName val="KPVC-BD_11"/>
      <sheetName val="dongia_(2)10"/>
      <sheetName val="Adix_A10"/>
      <sheetName val="Ky_Lam_Bridge10"/>
      <sheetName val="Provisional_Sums_Item10"/>
      <sheetName val="Gas_Pressure_Welding10"/>
      <sheetName val="General_Item&amp;General_Requirem10"/>
      <sheetName val="General_Items10"/>
      <sheetName val="Regenral_Requirements10"/>
      <sheetName val="HĐ_ngoài10"/>
      <sheetName val="Ng_hàng_xà+bulong10"/>
      <sheetName val="chiet_tinh10"/>
      <sheetName val="S-curve_10"/>
      <sheetName val="DM_606110"/>
      <sheetName val="CT_vat_lieu10"/>
      <sheetName val="So_doi_chieu_LC10"/>
      <sheetName val="Bang_3_Chi_tiet_phan_Dz9"/>
      <sheetName val="Commercial_value10"/>
      <sheetName val="project_management10"/>
      <sheetName val="REINF_10"/>
      <sheetName val="Rates_200910"/>
      <sheetName val="Du_toan10"/>
      <sheetName val="MAIN_GATE_HOUSE10"/>
      <sheetName val="TONG_HOP_VL-NC10"/>
      <sheetName val="Bang_KL10"/>
      <sheetName val="MH_RATE10"/>
      <sheetName val="07Base_Cost9"/>
      <sheetName val="rate_material9"/>
      <sheetName val="DG_thep_ma_kem10"/>
      <sheetName val="Lcau_-_Lxuc10"/>
      <sheetName val="Equip_9"/>
      <sheetName val="A1_CN9"/>
      <sheetName val="Đầu_vào9"/>
      <sheetName val="Chi_tiet_XD_TBA9"/>
      <sheetName val="Trạm_biến_áp9"/>
      <sheetName val="Đơn_Giá_9"/>
      <sheetName val="CT-0_4KV9"/>
      <sheetName val="Chenh_lech_vat_tu9"/>
      <sheetName val="Diện_tích9"/>
      <sheetName val="1_Khái_toán9"/>
      <sheetName val="TONG_HOP_T5_19989"/>
      <sheetName val="KL_Chi_tiết_Xây_tô9"/>
      <sheetName val="DG_DZ10"/>
      <sheetName val="DG_TBA10"/>
      <sheetName val="Xay_lapduongR39"/>
      <sheetName val="HÐ_ngoài10"/>
      <sheetName val="DM_679"/>
      <sheetName val="Data_Input10"/>
      <sheetName val="Bill_1_Quy_dinh_chung9"/>
      <sheetName val="1_R18_BF9"/>
      <sheetName val="6_External_works-R189"/>
      <sheetName val="Gia_vat_tu9"/>
      <sheetName val="Elect_(3)9"/>
      <sheetName val="plan&amp;section_of_foundation9"/>
      <sheetName val="design_criteria9"/>
      <sheetName val="Bond_수수료_계산_포맷9"/>
      <sheetName val="ITB_COST9"/>
      <sheetName val="4_PTDG9"/>
      <sheetName val="final_list_200525"/>
      <sheetName val="LV_data9"/>
      <sheetName val="Chi_tiet_KL9"/>
      <sheetName val="Tổng_hợp_KL9"/>
      <sheetName val="04_-_XUONG_DET_B9"/>
      <sheetName val="Phan_khai_KLuong9"/>
      <sheetName val="_039"/>
      <sheetName val="chieu_day_san9"/>
      <sheetName val="Podium_Concrete_Works9"/>
      <sheetName val="KLCT-_TOWER9"/>
      <sheetName val="KLCT-_PODIUM9"/>
      <sheetName val="Gia_thanh_chuoi_su9"/>
      <sheetName val="Tiep_dia9"/>
      <sheetName val="Don_gia_vung_III-Can_Tho9"/>
      <sheetName val="Area_Cal9"/>
      <sheetName val="PAGE_19"/>
      <sheetName val="EIRR&gt;_29"/>
      <sheetName val="Đầu_tư9"/>
      <sheetName val="Project_Data9"/>
      <sheetName val="6787CWFASE2CASE2_00_xls9"/>
      <sheetName val="Bill_02_-_Xay_gach-Pou_9"/>
      <sheetName val="Bill_03-Chống_thấm-Pou9"/>
      <sheetName val="Bill_04-Kim_loại-Pou9"/>
      <sheetName val="Bill_05_-_Hoan_thien-Pou_9"/>
      <sheetName val="Bill_02_-_Xay_gach-Tower9"/>
      <sheetName val="Bill_03-Chống_thấm-Tower9"/>
      <sheetName val="Bill_04-Kim_loại-Tower9"/>
      <sheetName val="Bill_05_-_Hoan_thien-Tower9"/>
      <sheetName val="KL-_KHAC9"/>
      <sheetName val="BILL_3_-_KẾT_CẤU_HẦM9"/>
      <sheetName val="PTĐG_LTBT9"/>
      <sheetName val="CTG-PRECHEx1_49"/>
      <sheetName val="CTG-AB_(2)9"/>
      <sheetName val="CTG-AB_(3)9"/>
      <sheetName val="CTG-PLP-1_089"/>
      <sheetName val="Pre_Đội_nhóm9"/>
      <sheetName val="Vat_tu_XD9"/>
      <sheetName val="Tower_-_Concrete_Works9"/>
      <sheetName val="Bill-04_ket_cau_thap-_UNI9"/>
      <sheetName val="Loại_Vật_tư9"/>
      <sheetName val="TH_Vat_tu9"/>
      <sheetName val="dg_tphcm9"/>
      <sheetName val="T_KÊ_K_CẤU9"/>
      <sheetName val="Bill_01_-_CTN9"/>
      <sheetName val="Bill_2_2_Villa_2_beds9"/>
      <sheetName val="A1,_May9"/>
      <sheetName val="Vat_lieu9"/>
      <sheetName val="Bang_trong_luong_rieng_thep9"/>
      <sheetName val="6PILE__(돌출)9"/>
      <sheetName val="gia_cong_tac9"/>
      <sheetName val="Measure_13069"/>
      <sheetName val="_Bill_5-Earthing_2_-_Add_Works9"/>
      <sheetName val="Cước_VC_+_ĐM_CP_Tư_vấn9"/>
      <sheetName val="Hệ_số9"/>
      <sheetName val="Door_and_window5"/>
      <sheetName val="DETAIL_9"/>
      <sheetName val="GV1-D13_(Casement_door)9"/>
      <sheetName val="ESTI_9"/>
      <sheetName val="CẤP_THOÁT_NƯỚC9"/>
      <sheetName val="TH_MTC9"/>
      <sheetName val="TH_N_Cong9"/>
      <sheetName val="THDT_goi_thau_TB9"/>
      <sheetName val="Tien_do_TV9"/>
      <sheetName val="Harga_ME_9"/>
      <sheetName val="Analisa_Gabungan9"/>
      <sheetName val="bridge_#_19"/>
      <sheetName val="Isolasi_Luar_Dalam9"/>
      <sheetName val="Isolasi_Luar9"/>
      <sheetName val="KL_san_lap9"/>
      <sheetName val="Chi_tiet9"/>
      <sheetName val="sochitiettaikhoan_8"/>
      <sheetName val="Share_price_data8"/>
      <sheetName val="19_38"/>
      <sheetName val="20_38"/>
      <sheetName val="Chieu_4_38"/>
      <sheetName val="Cow_req8"/>
      <sheetName val="TỔNG_HỢP8"/>
      <sheetName val="14-LẦN_3-CHIỀU8"/>
      <sheetName val="14-LẦN_1-SÁNG8"/>
      <sheetName val="14-LẦN_2-TRƯA8"/>
      <sheetName val="1_3+1_4-TOTAL_-_Ko_IN8"/>
      <sheetName val="2_1-LẦN_3-CHIỀU8"/>
      <sheetName val="2_1-LẦN_1-SÁNG8"/>
      <sheetName val="2_1-LẦN_2-TRƯA8"/>
      <sheetName val="2_1-TOTAL-Ko_IN8"/>
      <sheetName val="1_3(TMR_4)8"/>
      <sheetName val="CHO_DE8"/>
      <sheetName val="1_1+1_2+2_2+2_3(TMR_3)8"/>
      <sheetName val="CK1+CK2_(VS_SAN_CHOI_23)8"/>
      <sheetName val="CK1+CK2_(2)8"/>
      <sheetName val="12-16_THÁNG8"/>
      <sheetName val="CAN_SỮA8"/>
      <sheetName val="54+55+56(SAU_CAI_SỮA-6)8"/>
      <sheetName val="BÊ_71-90_NGÀY8"/>
      <sheetName val="BÊ_12-16_tháng8"/>
      <sheetName val="BÊ_6-128"/>
      <sheetName val="BÊ_1-38"/>
      <sheetName val="F01-BC_KHAU_PHAN_SANG_20_38"/>
      <sheetName val="F01-BC_KHAU_PHAN_CHIEU_19_38"/>
      <sheetName val="dinh_mưc_cty8"/>
      <sheetName val="Giá_thành8"/>
      <sheetName val="Thong_ke8"/>
      <sheetName val="Energy_for_milk_prod8"/>
      <sheetName val="DE_NGHI_XUAT_8"/>
      <sheetName val="phieu_xuat_mau8"/>
      <sheetName val="PHIEU_XUAT_CHIEU8"/>
      <sheetName val="11_rai_them_cỏ8"/>
      <sheetName val="PHU_LUC_02-_HDSD_CAC_BIEU_MAU8"/>
      <sheetName val="PhU_LUC_01-_MA_CAC_NHOM_BO8"/>
      <sheetName val="F03-BC_THUC_TRON_SANG_20_38"/>
      <sheetName val="F03-BC_THUC_TRON_CHIEU_19_38"/>
      <sheetName val="F02-BC_THEO_DOI_THUC_AN_DU8"/>
      <sheetName val="Tham_khao-_Bao_cao_xuat_thuc_a8"/>
      <sheetName val="Chenh_lech_ca_may9"/>
      <sheetName val="TLg_CN&amp;Laixe9"/>
      <sheetName val="TLg_CN&amp;Laixe_(2)9"/>
      <sheetName val="TLg_Laitau9"/>
      <sheetName val="TLg_Laitau_(2)9"/>
      <sheetName val="KHOI_LUONG9"/>
      <sheetName val="Equipment_list_(PAC)9"/>
      <sheetName val="TINH_KHOI_LUONG9"/>
      <sheetName val="DATA_BASE9"/>
      <sheetName val="BẢNG_KHỐI_LƯỢNG_TỔNG_HỢP8"/>
      <sheetName val="Buy_vs__Lease_Car9"/>
      <sheetName val="CP_Khac_cuoc_VC8"/>
      <sheetName val="Budget_Code8"/>
      <sheetName val="CTKL_KTX_HT8"/>
      <sheetName val="2_Chiet_tinh8"/>
      <sheetName val="subcon_sched9"/>
      <sheetName val="NHÀ_NHẬP_LIỆU8"/>
      <sheetName val="MÓNG_SILO8"/>
      <sheetName val="PRE_(E)9"/>
      <sheetName val="HVAC_BLOCK_B49"/>
      <sheetName val="Tong_du_toan8"/>
      <sheetName val="Bill_2_-_ketcau8"/>
      <sheetName val="13-Cốt_thép_(10mm&lt;D≤18mm)_FO168"/>
      <sheetName val="du_lieu_du_toan8"/>
      <sheetName val="BANCO_(2)8"/>
      <sheetName val="MT_DPin_(2)8"/>
      <sheetName val="Chi_tiet_lan_can8"/>
      <sheetName val="BOQ_THAN8"/>
      <sheetName val="DL_ĐẦU_VÀO8"/>
      <sheetName val="D_&amp;_W_sizes8"/>
      <sheetName val="Analisa_&amp;_Upah8"/>
      <sheetName val="Purchase_Order8"/>
      <sheetName val="Du_lieu9"/>
      <sheetName val="Phan_tich8"/>
      <sheetName val="Luong_NII8"/>
      <sheetName val="DINH_MUC_THI_NGHIEM8"/>
      <sheetName val="Luong_NI8"/>
      <sheetName val="CT_Thang_Mo8"/>
      <sheetName val="CT__PL8"/>
      <sheetName val="dongia__2_8"/>
      <sheetName val="Thép_CKN8"/>
      <sheetName val="GOC-KO_IN8"/>
      <sheetName val="MAU_8A8"/>
      <sheetName val="MAU_8B8"/>
      <sheetName val="MAU_98"/>
      <sheetName val="MAU_108"/>
      <sheetName val="cash_budget8"/>
      <sheetName val="Dlieu_dau_vao8"/>
      <sheetName val="CHI_PHI6"/>
      <sheetName val="02__PTDG8"/>
      <sheetName val="Chiết_tính8"/>
      <sheetName val="DK1_Don_gia8"/>
      <sheetName val="Income_Statement8"/>
      <sheetName val="Shareholders'_Equity8"/>
      <sheetName val="VC_xd6"/>
      <sheetName val="Gia_VLTB6"/>
      <sheetName val="B_Luong6"/>
      <sheetName val="C_May6"/>
      <sheetName val="Don_gia_(khong_in)8"/>
      <sheetName val="1_MONG_1-28"/>
      <sheetName val="TB_NẶNG6"/>
      <sheetName val="Du_tru_CP-Bieu_016"/>
      <sheetName val="dm_3666"/>
      <sheetName val="DM_60606"/>
      <sheetName val="Dự_thầu6"/>
      <sheetName val="Nhap_VT_oto6"/>
      <sheetName val="Hao_phí6"/>
      <sheetName val="Ma_don_vi6"/>
      <sheetName val="bang_cc6"/>
      <sheetName val="Structure_data6"/>
      <sheetName val="TH_TN6"/>
      <sheetName val="Bill_No_3_-_Prov__Sum_(Ph2&amp;3)6"/>
      <sheetName val="đọc_số6"/>
      <sheetName val="CP_Du_phong6"/>
      <sheetName val="THCP_Lap_dat6"/>
      <sheetName val="THCP_xay_dung6"/>
      <sheetName val="Tong_hop_kinh_phi6"/>
      <sheetName val="CP_HMC6"/>
      <sheetName val="HỆ_THỐNG_PHÒNG_CHÁY_CHỮA_CHÁY6"/>
      <sheetName val="HỆ_THỐNG_CẤP_THOÁT_NƯỚC6"/>
      <sheetName val="HỆ_THỐNG_ĐHKK6"/>
      <sheetName val="MÁY_PHÁT_ĐIỆN6"/>
      <sheetName val="HỆ_THỐNG_ĐIỆN6"/>
      <sheetName val="Thiết_bị_chính6"/>
      <sheetName val="Ｎｏ_136"/>
      <sheetName val="DGchitiet_6"/>
      <sheetName val="wk_prgs6"/>
      <sheetName val="AG_Pipe_Qty_Analysis6"/>
      <sheetName val="2_1Warehouse_16"/>
      <sheetName val="CĂN_HỘ_T16-17_6"/>
      <sheetName val="TRỤC_ĐỨNG_THOÁT_BẨN_T15-176"/>
      <sheetName val="TRỤC_ĐỨNG_TM_T15-176"/>
      <sheetName val="TK_chi_tiet6"/>
      <sheetName val="Bill_2-Road_HR26"/>
      <sheetName val="Bill_3_-_Softscape_HR26"/>
      <sheetName val="THEP_TAM6"/>
      <sheetName val="THEP_HÌNH6"/>
      <sheetName val="THEP_HINH6"/>
      <sheetName val="XA_GO6"/>
      <sheetName val="BANG_TRA6"/>
      <sheetName val="Main_Bldg-Rev026"/>
      <sheetName val="D&amp;W_def_6"/>
      <sheetName val="Nhan_cong6"/>
      <sheetName val="Thiet_bi6"/>
      <sheetName val="Vat_tu6"/>
      <sheetName val="DM_ChiPhi6"/>
      <sheetName val="May_TC6"/>
      <sheetName val="TH_Kinh_phi6"/>
      <sheetName val="Ptvl_6"/>
      <sheetName val="Móng,_nền_6"/>
      <sheetName val="1_Requisition(E)6"/>
      <sheetName val="So_lieu_chung5"/>
      <sheetName val="Q_A01_2-Sh5"/>
      <sheetName val="DG_14265"/>
      <sheetName val="Dự_toán6"/>
      <sheetName val="Đơn_Giá_TH6"/>
      <sheetName val="Nhân_công6"/>
      <sheetName val="Phân_tích6"/>
      <sheetName val="C_P_Thiết_bị6"/>
      <sheetName val="T_H_Kinh_phí6"/>
      <sheetName val="Vật_tư6"/>
      <sheetName val="Trang_bìa6"/>
      <sheetName val="phan_tic_chi_tiet6"/>
      <sheetName val="TONG_HOP6"/>
      <sheetName val="Tổng_GT6"/>
      <sheetName val="Chi_tiết_KL6"/>
      <sheetName val="khấu_trừ_phạt6"/>
      <sheetName val="GT__KHAU_TRU6"/>
      <sheetName val="HAO_HUT_VAT_TU_(2)6"/>
      <sheetName val="cao_độ6"/>
      <sheetName val="Data_Wall6"/>
      <sheetName val="3__CNT5"/>
      <sheetName val="unit_price_list(M)5"/>
      <sheetName val="Theo_doi_Doanh_thu_20175"/>
      <sheetName val="Gia_vat_lieu5"/>
      <sheetName val="gui_BKCT5"/>
      <sheetName val="Precios_unitarios_AXH5"/>
      <sheetName val="Chi_tiet_cong_no6"/>
      <sheetName val="PHÁT_SINH_TẦNG_1_6"/>
      <sheetName val="PHÁT_SINH_TẦNG_26"/>
      <sheetName val="Hầm_chuyển_psinh6"/>
      <sheetName val="Ống_thẳng6"/>
      <sheetName val="Côn_thu6"/>
      <sheetName val="Vuông_tròn6"/>
      <sheetName val="Chân_rẽ6"/>
      <sheetName val="Chạc_ba6"/>
      <sheetName val="Danh_mục4"/>
      <sheetName val="PV_Graph_Data4"/>
      <sheetName val="1_2_Staff_Schedule5"/>
      <sheetName val="BẢNG_ÁP_GIÁ_(in)5"/>
      <sheetName val="NT_(KL)_IN5"/>
      <sheetName val="DOM_D25"/>
      <sheetName val="nhà_ăn5"/>
      <sheetName val="Công_nhật5"/>
      <sheetName val="btkt_cột5"/>
      <sheetName val="Bảng_đo_bóc_KL_OLK-095"/>
      <sheetName val="6_3_CHI_TIET_OLK-095"/>
      <sheetName val="BTK-Dai_Hoc_Kien_Giang4"/>
      <sheetName val="0__Input5"/>
      <sheetName val="TH_các_CC5"/>
      <sheetName val="Don_gia_chi_tiet_DIEN_25"/>
      <sheetName val="Chi_tiet_-tong_9_thang5"/>
      <sheetName val="TH_VL,_NC,_DDHT_Thanhphuoc5"/>
      <sheetName val="1__Office5"/>
      <sheetName val="KL_THEP__GIAM_DO_DUNG_COUPLER5"/>
      <sheetName val="01_KL_THÉP_NHẬP_VỀ5"/>
      <sheetName val="2__NT_VLDV5"/>
      <sheetName val="GHI_CHU5"/>
      <sheetName val="1_BB_LMHT5"/>
      <sheetName val="Bê_tông_bảo_vệ5"/>
      <sheetName val="01__Data5"/>
      <sheetName val="Neo,_nối_cốt_thép_dầm,_cột5"/>
      <sheetName val="Uốn_móc_cốt_thép5"/>
      <sheetName val="Tiêu_chuẩn_cốt_thép5"/>
      <sheetName val="Doi_so5"/>
      <sheetName val="1_Civil_(Org)5"/>
      <sheetName val="Bill_Prelim-CDT5"/>
      <sheetName val="Bill_BPTC-CDT5"/>
      <sheetName val="Chi_tiết_BPTC5"/>
      <sheetName val="Bill_BPTC-CDT_(PA_MCT_CDT)5"/>
      <sheetName val="Chi_tiết_BPTC_(PA_MCT_CDT)5"/>
      <sheetName val="Thop_Ksat5"/>
      <sheetName val="Thu_hoi_5"/>
      <sheetName val="HM_chung5"/>
      <sheetName val="CP_xd-thiet_bi5"/>
      <sheetName val="TH-TN_LD_TB5"/>
      <sheetName val="CP_xaydung5"/>
      <sheetName val="Thao_ha_phu_kien5"/>
      <sheetName val="VL-NC-MTC_ket_cau5"/>
      <sheetName val="KHOI_LUONG_TONG5"/>
      <sheetName val="TK_22KV5"/>
      <sheetName val="DM_366-17775"/>
      <sheetName val="Thi_nhiem5"/>
      <sheetName val="Gia_goc_VT-TB5"/>
      <sheetName val="Gia_vc_den_chan_CT5"/>
      <sheetName val="culy_225"/>
      <sheetName val="Luong_20505"/>
      <sheetName val="ca_may_QN5"/>
      <sheetName val="TNHC1246_5"/>
      <sheetName val="Ca_may_TT06_20105"/>
      <sheetName val="Don_gia_VLXD_dia_phuong5"/>
      <sheetName val="Bang_luong_SCL5"/>
      <sheetName val="Dinh_muc_TN14265"/>
      <sheetName val="DM_336cai_tao5"/>
      <sheetName val="MTO_REV_2(ARMOR)5"/>
      <sheetName val="Dutoan_KL4"/>
      <sheetName val="doanh_thu4"/>
      <sheetName val="KHOI_LUONG15-45"/>
      <sheetName val="DANH_MỤC_HỒ_SƠ5"/>
      <sheetName val="GT_PHÁT_SINH_NGOÀI_HĐ5"/>
      <sheetName val="KL_PHÁT_SINH_5"/>
      <sheetName val="PS_NGOÀI_HĐ5"/>
      <sheetName val="GT_PHÁT_SINH_VƯỢT_HĐ5"/>
      <sheetName val="PS_TĂNG_GIẢM_TRONG_HĐ5"/>
      <sheetName val="DGCT_PHÁT_SINH5"/>
      <sheetName val="DGCT_TRẦN_NLV5"/>
      <sheetName val="DGKL_chi_tiết_NLV5"/>
      <sheetName val="DGKL_chi_tiết_NHN,NK5"/>
      <sheetName val="TG_KL5"/>
      <sheetName val="DGCT_SƠN_BẢ_TƯỜNG_NLV5"/>
      <sheetName val="DGKL_TRẦN_NHN5"/>
      <sheetName val="KL_thep_lam_sat5"/>
      <sheetName val="DM-VNT_ko_sd5"/>
      <sheetName val="B3A_-_TOWER_A5"/>
      <sheetName val="Annex_B5"/>
      <sheetName val="Cotthep_NPT5"/>
      <sheetName val="vl_nc_mtc5"/>
      <sheetName val="Tien_Thuong5"/>
      <sheetName val="NC_XL_6T_cuoi_01_CTy5"/>
      <sheetName val="Data_-6T_dau5"/>
      <sheetName val="Cong_6T5"/>
      <sheetName val="TLG_Type5"/>
      <sheetName val="Tong_hop_vat_tu5"/>
      <sheetName val="1_San_5"/>
      <sheetName val="Dot_45"/>
      <sheetName val="HRG_BHN5"/>
      <sheetName val="CĂN_ĐH5"/>
      <sheetName val="Chi_phi_van_chuyen5"/>
      <sheetName val="Dgia_vat_tu5"/>
      <sheetName val="Don_gia_III5"/>
      <sheetName val="D÷_liÖu5"/>
      <sheetName val="DT_hợp_đồng4"/>
      <sheetName val="Bảng_KL_đợt_14"/>
      <sheetName val="2_CDPS5"/>
      <sheetName val="Summary_Sheet4"/>
      <sheetName val="Finishing-Tower_A4"/>
      <sheetName val="Finishing-Tower_B4"/>
      <sheetName val="Finishing-Tower_C4"/>
      <sheetName val="Finishing-Tower_D4"/>
      <sheetName val="MEP-Tower_A4"/>
      <sheetName val="MEP-Tower_B4"/>
      <sheetName val="MEP-Tower_C4"/>
      <sheetName val="MEP-Tower_D4"/>
      <sheetName val="Cost_Report_Sum4"/>
      <sheetName val="Detail_Cost_Sum4"/>
      <sheetName val="RVO-VO_Sum4"/>
      <sheetName val="Potential_VOs_Sum4"/>
      <sheetName val="Cash_Flow_Sum4"/>
      <sheetName val="Heso_DZ5"/>
      <sheetName val="Bieu_gia_HD4"/>
      <sheetName val="Div26_-_Elect5"/>
      <sheetName val="7_Khau_tru_5"/>
      <sheetName val="4_CĂN5"/>
      <sheetName val="DG_BINH_THUAN5"/>
      <sheetName val="GIÁ_DỰ_THẦU_30_CĂN4"/>
      <sheetName val="DG_Chi_tiet4"/>
      <sheetName val="Kê_0,44"/>
      <sheetName val="TH_0,44"/>
      <sheetName val="Kê_224"/>
      <sheetName val="TH_224"/>
      <sheetName val="TBA_CAI_TAO4"/>
      <sheetName val="TBA_XDM4"/>
      <sheetName val="TONG_HOP_DU_TOAN4"/>
      <sheetName val="Thop_XAY_DUNG4"/>
      <sheetName val="CP_HANG_MUC_CHUNG4"/>
      <sheetName val="CHI_PHI_XD4"/>
      <sheetName val="CHI_PHI_THI_NGHIEM4"/>
      <sheetName val="VLDIEN_224"/>
      <sheetName val="Dao_dat4"/>
      <sheetName val="TH_Denbu4"/>
      <sheetName val="Do_ve_DC4"/>
      <sheetName val="TH_Bommin4"/>
      <sheetName val="CHI_PHI_THI_NGHIEM-LD_thiet_bi4"/>
      <sheetName val="Luong_TT014"/>
      <sheetName val="Camay_QB4"/>
      <sheetName val="gia_ca_may_BXD4"/>
      <sheetName val="BANG_LUONG_KY_SU4"/>
      <sheetName val="Bang_luong_NHOM_I4"/>
      <sheetName val="Bangluong_NHOM_II_4"/>
      <sheetName val="09-GIA_nhien_lieu-ko_in4"/>
      <sheetName val="Tinh_V_cot_chiem_cho4"/>
      <sheetName val="ĐM_13544"/>
      <sheetName val="KHOAN_MAU4"/>
      <sheetName val="ĐO_ĐỊA_VẬT_LÝ4"/>
      <sheetName val="khoan_tiep_dia4"/>
      <sheetName val="DZ_22KV4"/>
      <sheetName val="_1710_HOINGHINLD4"/>
      <sheetName val="99_(2)4"/>
      <sheetName val="134_4"/>
      <sheetName val="DG_49704"/>
      <sheetName val="Don_gia_NC5"/>
      <sheetName val="B-2__(DPP)5"/>
      <sheetName val="CAP_NUOC4"/>
      <sheetName val="cấp_nước_trục_nhà_vs4"/>
      <sheetName val="THOAT_NUOC4"/>
      <sheetName val="THOAT_MUA4"/>
      <sheetName val="Cáp_phòng4"/>
      <sheetName val="TMC_ĐIỆN_Phi4"/>
      <sheetName val="TMC_Tổng4"/>
      <sheetName val="TH_Đèn_Phòng_L14"/>
      <sheetName val="TH_Đèn_Hầm_L14"/>
      <sheetName val="TỦ_MODULE_T14"/>
      <sheetName val="Financ__Overview4"/>
      <sheetName val="13_BANG_CT4"/>
      <sheetName val="14_MMUS_GIUA_NHIP4"/>
      <sheetName val="4_HSPBngang4"/>
      <sheetName val="6_Tinh_tai4"/>
      <sheetName val="2_NSl4"/>
      <sheetName val="17_US_CHU_tho_a_b4"/>
      <sheetName val="15_MMUS_GOI4"/>
      <sheetName val="TINH_GIA_-_SAN_XUAT_Vertico4"/>
      <sheetName val="gia_vt,nc,may4"/>
      <sheetName val="Huong_dan4"/>
      <sheetName val="Tổng_hợp_KPHM4"/>
      <sheetName val="5_2_1_Đo_bóc_KL_OLK-064"/>
      <sheetName val="MB_DT_024"/>
      <sheetName val="Dinh_muc4"/>
      <sheetName val="KS_tuyen4"/>
      <sheetName val="Bang_chiet_tinh_TBA4"/>
      <sheetName val="4_2_1_Đo_bóc_KL_OLK-064"/>
      <sheetName val="4_1_1_CHI_TIET_OLK-064"/>
      <sheetName val="Cash_Flow4"/>
      <sheetName val="So_sanh4"/>
      <sheetName val="HERD_MOVEMENTFARM16"/>
      <sheetName val="HERD_MOVEMENTFARM26"/>
      <sheetName val="CALVES_2-46"/>
      <sheetName val="Cavles_2-46"/>
      <sheetName val="CALVES_4-76"/>
      <sheetName val="HEIFER_7-12m6"/>
      <sheetName val="HEIFER_12+6"/>
      <sheetName val="FRESH_COW_2017-186"/>
      <sheetName val="HP_COW_20186"/>
      <sheetName val="LP_COW_2017-186"/>
      <sheetName val="DRY_COW6"/>
      <sheetName val="FIELD_CROPS6"/>
      <sheetName val="Tong_DT3"/>
      <sheetName val="phan_tich_don_gia3"/>
      <sheetName val="DT_san_XD-So_lieu_cu3"/>
      <sheetName val="EQUIP_LIST4"/>
      <sheetName val="Electrical_Works4"/>
      <sheetName val="H_T__INCOMING_SYSTEM4"/>
      <sheetName val="BU_LONG4"/>
      <sheetName val="THONG_SO4"/>
      <sheetName val="Đơn_giá_chi_tiết_TN_394"/>
      <sheetName val="DT__NHA_XUONG4"/>
      <sheetName val="Gia_VT-TB4"/>
      <sheetName val="noi_suy_xa4"/>
      <sheetName val="noi_suy_xa_thu_hoi4"/>
      <sheetName val="Tính_giá_NC4"/>
      <sheetName val="Tiên_lượng4"/>
      <sheetName val="SL_cước4"/>
      <sheetName val="Thuyết_minh4"/>
      <sheetName val="Đơn_giá_máy4"/>
      <sheetName val="¥_4"/>
      <sheetName val="FF-2_(1)3"/>
      <sheetName val="Labour_Summary16"/>
      <sheetName val="YTD_12'20033"/>
      <sheetName val="YTD_06'20033"/>
      <sheetName val="YTD_03'20033"/>
      <sheetName val="YTD_09'20033"/>
      <sheetName val="deferred_taxes3"/>
      <sheetName val="Eqpmnt_Plng3"/>
      <sheetName val="TRIAL_BALANCE3"/>
      <sheetName val="DPR_31st_march3"/>
      <sheetName val="current_month3"/>
      <sheetName val="Blng__Vs_Coll_3"/>
      <sheetName val="Unit_price3"/>
      <sheetName val="Bill_No_1_64"/>
      <sheetName val="Bill_No_1_104"/>
      <sheetName val="Bill_No_3_34"/>
      <sheetName val="Bill_No_1_44"/>
      <sheetName val="Bill_No_1_74"/>
      <sheetName val="Summary_Bill_No__34"/>
      <sheetName val="Bán_đợt_1_trang3"/>
      <sheetName val="Chiet_tinh_dz353"/>
      <sheetName val="3__KC_-_PODIUM3"/>
      <sheetName val="CTDZ6kv_(gd1)_3"/>
      <sheetName val="CTDZ_0_4+cto_(GD1)3"/>
      <sheetName val="CTTBA_(gd1)3"/>
      <sheetName val="03_Detailed3"/>
      <sheetName val="01_Bid_Price_summary3"/>
      <sheetName val="Home_Office_Manhours3"/>
      <sheetName val="Field_SPV_Barchart3"/>
      <sheetName val="Tien_Luong3"/>
      <sheetName val="Unit_price(Updateting)3"/>
      <sheetName val="Cost_List3"/>
      <sheetName val="Detail_Cost3"/>
      <sheetName val="IC_Price_New3"/>
      <sheetName val="Summary_Table3"/>
      <sheetName val="Sales_Person3"/>
      <sheetName val="Bidding_Entity3"/>
      <sheetName val="CHITIET_VL-NCHT1_(2)3"/>
      <sheetName val="Bù_giá_CM3"/>
      <sheetName val="Breakdown_(B)3"/>
      <sheetName val="U_P_Breakdown3"/>
      <sheetName val="IMF_Code3"/>
      <sheetName val="Subsidiary_Calculation3"/>
      <sheetName val="Phu_Bai_Bridge3"/>
      <sheetName val="5_2_1_Đo_bóc_KL_OLK-103"/>
      <sheetName val="BẢNG_DIỄN_GIẢI_KL_(7)3"/>
      <sheetName val="don_gia_14263"/>
      <sheetName val="Luong_BN3"/>
      <sheetName val="Luong_TB3"/>
      <sheetName val="Ca_may_TB3"/>
      <sheetName val="Ca_máy_BN3"/>
      <sheetName val="Vật_liệu3"/>
      <sheetName val="LX_-TT053"/>
      <sheetName val="NC_Moi_TT053"/>
      <sheetName val="Bia_lot3"/>
      <sheetName val="PU_ITALY_26"/>
      <sheetName val="TH_DZ3514"/>
      <sheetName val="Tro_giup25"/>
      <sheetName val="RAB_AR&amp;STR12"/>
      <sheetName val="chi_tiet_TBA12"/>
      <sheetName val="chi_tiet_C12"/>
      <sheetName val="Customize_Your_Purchase_Order12"/>
      <sheetName val="CHITIET_VL-NC-TT_-1p12"/>
      <sheetName val="CHITIET_VL-NC-TT-3p11"/>
      <sheetName val="TONG_HOP_VL-NC_TT12"/>
      <sheetName val="KPVC-BD_12"/>
      <sheetName val="Don_gia12"/>
      <sheetName val="DON_GIA_TRAM_(3)12"/>
      <sheetName val="DON_GIA_CAN_THO14"/>
      <sheetName val="Don_gia_chi_tiet12"/>
      <sheetName val="HĐ_ngoài11"/>
      <sheetName val="XT_Buoc_311"/>
      <sheetName val="dongia_(2)11"/>
      <sheetName val="7606_DZ12"/>
      <sheetName val="project_management11"/>
      <sheetName val="Adix_A11"/>
      <sheetName val="S-curve_11"/>
      <sheetName val="REINF_11"/>
      <sheetName val="Rates_200911"/>
      <sheetName val="So_doi_chieu_LC11"/>
      <sheetName val="MAIN_GATE_HOUSE11"/>
      <sheetName val="Commercial_value11"/>
      <sheetName val="Du_toan11"/>
      <sheetName val="Ky_Lam_Bridge11"/>
      <sheetName val="Provisional_Sums_Item11"/>
      <sheetName val="Gas_Pressure_Welding11"/>
      <sheetName val="General_Item&amp;General_Requirem11"/>
      <sheetName val="General_Items11"/>
      <sheetName val="Regenral_Requirements11"/>
      <sheetName val="chiet_tinh11"/>
      <sheetName val="Ng_hàng_xà+bulong11"/>
      <sheetName val="MH_RATE11"/>
      <sheetName val="TONG_HOP_VL-NC11"/>
      <sheetName val="Bang_KL11"/>
      <sheetName val="Đầu_vào10"/>
      <sheetName val="Lcau_-_Lxuc11"/>
      <sheetName val="Chi_tiet_XD_TBA10"/>
      <sheetName val="DM_606111"/>
      <sheetName val="DG_thep_ma_kem11"/>
      <sheetName val="CT_vat_lieu11"/>
      <sheetName val="Equip_10"/>
      <sheetName val="A1_CN10"/>
      <sheetName val="TONG_HOP_T5_199810"/>
      <sheetName val="Chenh_lech_vat_tu10"/>
      <sheetName val="Trạm_biến_áp10"/>
      <sheetName val="Đơn_Giá_10"/>
      <sheetName val="Diện_tích10"/>
      <sheetName val="1_Khái_toán10"/>
      <sheetName val="CT-0_4KV10"/>
      <sheetName val="DG_DZ11"/>
      <sheetName val="DG_TBA11"/>
      <sheetName val="rate_material10"/>
      <sheetName val="KL_Chi_tiết_Xây_tô10"/>
      <sheetName val="07Base_Cost10"/>
      <sheetName val="GV1-D13_(Casement_door)10"/>
      <sheetName val="Bill_1_Quy_dinh_chung10"/>
      <sheetName val="1_R18_BF10"/>
      <sheetName val="6_External_works-R1810"/>
      <sheetName val="Phan_khai_KLuong10"/>
      <sheetName val="Chi_tiet_KL10"/>
      <sheetName val="Tổng_hợp_KL10"/>
      <sheetName val="04_-_XUONG_DET_B10"/>
      <sheetName val="_0310"/>
      <sheetName val="chieu_day_san10"/>
      <sheetName val="Podium_Concrete_Works10"/>
      <sheetName val="KLCT-_TOWER10"/>
      <sheetName val="KLCT-_PODIUM10"/>
      <sheetName val="Area_Cal10"/>
      <sheetName val="Gia_thanh_chuoi_su10"/>
      <sheetName val="Tiep_dia10"/>
      <sheetName val="Don_gia_vung_III-Can_Tho10"/>
      <sheetName val="Loại_Vật_tư10"/>
      <sheetName val="Elect_(3)10"/>
      <sheetName val="plan&amp;section_of_foundation10"/>
      <sheetName val="design_criteria10"/>
      <sheetName val="Bond_수수료_계산_포맷10"/>
      <sheetName val="ITB_COST10"/>
      <sheetName val="PAGE_110"/>
      <sheetName val="Xay_lapduongR310"/>
      <sheetName val="DM_6710"/>
      <sheetName val="Project_Data10"/>
      <sheetName val="6787CWFASE2CASE2_00_xls10"/>
      <sheetName val="Đầu_tư10"/>
      <sheetName val="EIRR&gt;_210"/>
      <sheetName val="Bill_02_-_Xay_gach-Pou_10"/>
      <sheetName val="Bill_03-Chống_thấm-Pou10"/>
      <sheetName val="Bill_04-Kim_loại-Pou10"/>
      <sheetName val="Bill_05_-_Hoan_thien-Pou_10"/>
      <sheetName val="Bill_02_-_Xay_gach-Tower10"/>
      <sheetName val="Bill_03-Chống_thấm-Tower10"/>
      <sheetName val="Bill_04-Kim_loại-Tower10"/>
      <sheetName val="Bill_05_-_Hoan_thien-Tower10"/>
      <sheetName val="KL-_KHAC10"/>
      <sheetName val="BILL_3_-_KẾT_CẤU_HẦM10"/>
      <sheetName val="PTĐG_LTBT10"/>
      <sheetName val="CTG-PRECHEx1_410"/>
      <sheetName val="CTG-AB_(2)10"/>
      <sheetName val="CTG-AB_(3)10"/>
      <sheetName val="CTG-PLP-1_0810"/>
      <sheetName val="Pre_Đội_nhóm10"/>
      <sheetName val="Vat_tu_XD10"/>
      <sheetName val="Tower_-_Concrete_Works10"/>
      <sheetName val="Bill-04_ket_cau_thap-_UNI10"/>
      <sheetName val="dg_tphcm10"/>
      <sheetName val="T_KÊ_K_CẤU10"/>
      <sheetName val="gia_cong_tac10"/>
      <sheetName val="4_PTDG10"/>
      <sheetName val="A1,_May10"/>
      <sheetName val="Vat_lieu10"/>
      <sheetName val="Data_Input11"/>
      <sheetName val="Measure_130610"/>
      <sheetName val="HÐ_ngoài11"/>
      <sheetName val="6PILE__(돌출)10"/>
      <sheetName val="Bill_01_-_CTN10"/>
      <sheetName val="Bill_2_2_Villa_2_beds10"/>
      <sheetName val="Analisa_Gabungan10"/>
      <sheetName val="Isolasi_Luar_Dalam10"/>
      <sheetName val="Isolasi_Luar10"/>
      <sheetName val="Harga_ME_10"/>
      <sheetName val="TH_N_Cong10"/>
      <sheetName val="ESTI_10"/>
      <sheetName val="KL_san_lap10"/>
      <sheetName val="TH_Vat_tu10"/>
      <sheetName val="_Bill_5-Earthing_2_-_Add_Work10"/>
      <sheetName val="Chenh_lech_ca_may10"/>
      <sheetName val="TLg_CN&amp;Laixe10"/>
      <sheetName val="TLg_CN&amp;Laixe_(2)10"/>
      <sheetName val="TLg_Laitau10"/>
      <sheetName val="TLg_Laitau_(2)10"/>
      <sheetName val="Bang_trong_luong_rieng_thep10"/>
      <sheetName val="Cước_VC_+_ĐM_CP_Tư_vấn10"/>
      <sheetName val="Hệ_số10"/>
      <sheetName val="DETAIL_10"/>
      <sheetName val="final_list_200526"/>
      <sheetName val="LV_data10"/>
      <sheetName val="Gia_vat_tu10"/>
      <sheetName val="CẤP_THOÁT_NƯỚC10"/>
      <sheetName val="THDT_goi_thau_TB10"/>
      <sheetName val="Tien_do_TV10"/>
      <sheetName val="bridge_#_110"/>
      <sheetName val="Bang_3_Chi_tiet_phan_Dz10"/>
      <sheetName val="KHOI_LUONG10"/>
      <sheetName val="TH_MTC10"/>
      <sheetName val="CTKL_KTX_HT9"/>
      <sheetName val="Buy_vs__Lease_Car10"/>
      <sheetName val="DATA_BASE10"/>
      <sheetName val="Equipment_list_(PAC)10"/>
      <sheetName val="TINH_KHOI_LUONG10"/>
      <sheetName val="Chi_tiet10"/>
      <sheetName val="subcon_sched10"/>
      <sheetName val="NHÀ_NHẬP_LIỆU9"/>
      <sheetName val="MÓNG_SILO9"/>
      <sheetName val="PRE_(E)10"/>
      <sheetName val="HVAC_BLOCK_B410"/>
      <sheetName val="2_Chiet_tinh9"/>
      <sheetName val="BẢNG_KHỐI_LƯỢNG_TỔNG_HỢP9"/>
      <sheetName val="CP_Khac_cuoc_VC9"/>
      <sheetName val="Budget_Code9"/>
      <sheetName val="Tong_du_toan9"/>
      <sheetName val="Bill_2_-_ketcau9"/>
      <sheetName val="Chi_tiet_lan_can9"/>
      <sheetName val="13-Cốt_thép_(10mm&lt;D≤18mm)_FO169"/>
      <sheetName val="du_lieu_du_toan9"/>
      <sheetName val="BOQ_THAN9"/>
      <sheetName val="DL_ĐẦU_VÀO9"/>
      <sheetName val="Purchase_Order9"/>
      <sheetName val="D_&amp;_W_sizes9"/>
      <sheetName val="Analisa_&amp;_Upah9"/>
      <sheetName val="Du_lieu10"/>
      <sheetName val="Phan_tich9"/>
      <sheetName val="Luong_NII9"/>
      <sheetName val="DINH_MUC_THI_NGHIEM9"/>
      <sheetName val="Luong_NI9"/>
      <sheetName val="CT_Thang_Mo9"/>
      <sheetName val="CT__PL9"/>
      <sheetName val="cash_budget9"/>
      <sheetName val="dongia__2_9"/>
      <sheetName val="GOC-KO_IN9"/>
      <sheetName val="MAU_8A9"/>
      <sheetName val="MAU_8B9"/>
      <sheetName val="MAU_99"/>
      <sheetName val="MAU_109"/>
      <sheetName val="Thép_CKN9"/>
      <sheetName val="sochitiettaikhoan_9"/>
      <sheetName val="Share_price_data9"/>
      <sheetName val="19_39"/>
      <sheetName val="20_39"/>
      <sheetName val="Chieu_4_39"/>
      <sheetName val="Cow_req9"/>
      <sheetName val="TỔNG_HỢP9"/>
      <sheetName val="14-LẦN_3-CHIỀU9"/>
      <sheetName val="14-LẦN_1-SÁNG9"/>
      <sheetName val="14-LẦN_2-TRƯA9"/>
      <sheetName val="1_3+1_4-TOTAL_-_Ko_IN9"/>
      <sheetName val="2_1-LẦN_3-CHIỀU9"/>
      <sheetName val="2_1-LẦN_1-SÁNG9"/>
      <sheetName val="2_1-LẦN_2-TRƯA9"/>
      <sheetName val="2_1-TOTAL-Ko_IN9"/>
      <sheetName val="1_3(TMR_4)9"/>
      <sheetName val="CHO_DE9"/>
      <sheetName val="1_1+1_2+2_2+2_3(TMR_3)9"/>
      <sheetName val="CK1+CK2_(VS_SAN_CHOI_23)9"/>
      <sheetName val="CK1+CK2_(2)9"/>
      <sheetName val="12-16_THÁNG9"/>
      <sheetName val="CAN_SỮA9"/>
      <sheetName val="54+55+56(SAU_CAI_SỮA-6)9"/>
      <sheetName val="BÊ_71-90_NGÀY9"/>
      <sheetName val="BÊ_12-16_tháng9"/>
      <sheetName val="BÊ_6-129"/>
      <sheetName val="BÊ_1-39"/>
      <sheetName val="F01-BC_KHAU_PHAN_SANG_20_39"/>
      <sheetName val="F01-BC_KHAU_PHAN_CHIEU_19_39"/>
      <sheetName val="dinh_mưc_cty9"/>
      <sheetName val="Giá_thành9"/>
      <sheetName val="Thong_ke9"/>
      <sheetName val="Energy_for_milk_prod9"/>
      <sheetName val="DE_NGHI_XUAT_9"/>
      <sheetName val="phieu_xuat_mau9"/>
      <sheetName val="PHIEU_XUAT_CHIEU9"/>
      <sheetName val="11_rai_them_cỏ9"/>
      <sheetName val="PHU_LUC_02-_HDSD_CAC_BIEU_MAU9"/>
      <sheetName val="PhU_LUC_01-_MA_CAC_NHOM_BO9"/>
      <sheetName val="F03-BC_THUC_TRON_SANG_20_39"/>
      <sheetName val="F03-BC_THUC_TRON_CHIEU_19_39"/>
      <sheetName val="F02-BC_THEO_DOI_THUC_AN_DU9"/>
      <sheetName val="Tham_khao-_Bao_cao_xuat_thuc_a9"/>
      <sheetName val="VC_xd7"/>
      <sheetName val="Gia_VLTB7"/>
      <sheetName val="B_Luong7"/>
      <sheetName val="C_May7"/>
      <sheetName val="Dlieu_dau_vao9"/>
      <sheetName val="Income_Statement9"/>
      <sheetName val="Shareholders'_Equity9"/>
      <sheetName val="BANCO_(2)9"/>
      <sheetName val="MT_DPin_(2)9"/>
      <sheetName val="02__PTDG9"/>
      <sheetName val="Chiết_tính9"/>
      <sheetName val="TB_NẶNG7"/>
      <sheetName val="Du_tru_CP-Bieu_017"/>
      <sheetName val="Don_gia_(khong_in)9"/>
      <sheetName val="DK1_Don_gia9"/>
      <sheetName val="1_MONG_1-29"/>
      <sheetName val="THEP_TAM7"/>
      <sheetName val="THEP_HÌNH7"/>
      <sheetName val="THEP_HINH7"/>
      <sheetName val="XA_GO7"/>
      <sheetName val="BANG_TRA7"/>
      <sheetName val="wk_prgs7"/>
      <sheetName val="Ma_don_vi7"/>
      <sheetName val="bang_cc7"/>
      <sheetName val="dm_3667"/>
      <sheetName val="DM_60607"/>
      <sheetName val="Dự_thầu7"/>
      <sheetName val="Nhap_VT_oto7"/>
      <sheetName val="Hao_phí7"/>
      <sheetName val="Structure_data7"/>
      <sheetName val="đọc_số7"/>
      <sheetName val="Bill_No_3_-_Prov__Sum_(Ph2&amp;3)7"/>
      <sheetName val="TH_TN7"/>
      <sheetName val="CP_Du_phong7"/>
      <sheetName val="THCP_Lap_dat7"/>
      <sheetName val="THCP_xay_dung7"/>
      <sheetName val="Tong_hop_kinh_phi7"/>
      <sheetName val="Dự_toán7"/>
      <sheetName val="Đơn_Giá_TH7"/>
      <sheetName val="Nhân_công7"/>
      <sheetName val="Phân_tích7"/>
      <sheetName val="C_P_Thiết_bị7"/>
      <sheetName val="T_H_Kinh_phí7"/>
      <sheetName val="Vật_tư7"/>
      <sheetName val="Trang_bìa7"/>
      <sheetName val="Don_gia_chi_tiet_DIEN_26"/>
      <sheetName val="Data_Wall7"/>
      <sheetName val="2_1Warehouse_17"/>
      <sheetName val="AG_Pipe_Qty_Analysis7"/>
      <sheetName val="Main_Bldg-Rev027"/>
      <sheetName val="D&amp;W_def_7"/>
      <sheetName val="Nhan_cong7"/>
      <sheetName val="Thiet_bi7"/>
      <sheetName val="Vat_tu7"/>
      <sheetName val="DM_ChiPhi7"/>
      <sheetName val="May_TC7"/>
      <sheetName val="TH_Kinh_phi7"/>
      <sheetName val="Ptvl_7"/>
      <sheetName val="Ｎｏ_137"/>
      <sheetName val="DGchitiet_7"/>
      <sheetName val="CP_HMC7"/>
      <sheetName val="HỆ_THỐNG_PHÒNG_CHÁY_CHỮA_CHÁY7"/>
      <sheetName val="HỆ_THỐNG_CẤP_THOÁT_NƯỚC7"/>
      <sheetName val="HỆ_THỐNG_ĐHKK7"/>
      <sheetName val="MÁY_PHÁT_ĐIỆN7"/>
      <sheetName val="HỆ_THỐNG_ĐIỆN7"/>
      <sheetName val="Thiết_bị_chính7"/>
      <sheetName val="CHI_PHI7"/>
      <sheetName val="TK_chi_tiet7"/>
      <sheetName val="Bill_2-Road_HR27"/>
      <sheetName val="Bill_3_-_Softscape_HR27"/>
      <sheetName val="CĂN_HỘ_T16-17_7"/>
      <sheetName val="TRỤC_ĐỨNG_THOÁT_BẨN_T15-177"/>
      <sheetName val="TRỤC_ĐỨNG_TM_T15-177"/>
      <sheetName val="Móng,_nền_7"/>
      <sheetName val="1_Requisition(E)7"/>
      <sheetName val="TONG_HOP7"/>
      <sheetName val="Tổng_GT7"/>
      <sheetName val="Chi_tiết_KL7"/>
      <sheetName val="khấu_trừ_phạt7"/>
      <sheetName val="GT__KHAU_TRU7"/>
      <sheetName val="HAO_HUT_VAT_TU_(2)7"/>
      <sheetName val="cao_độ7"/>
      <sheetName val="phan_tic_chi_tiet7"/>
      <sheetName val="DG_14266"/>
      <sheetName val="Theo_doi_Doanh_thu_20176"/>
      <sheetName val="KL_THEP__GIAM_DO_DUNG_COUPLER6"/>
      <sheetName val="01_KL_THÉP_NHẬP_VỀ6"/>
      <sheetName val="2__NT_VLDV6"/>
      <sheetName val="GHI_CHU6"/>
      <sheetName val="1_BB_LMHT6"/>
      <sheetName val="gui_BKCT6"/>
      <sheetName val="Gia_vat_lieu6"/>
      <sheetName val="Precios_unitarios_AXH6"/>
      <sheetName val="Chi_tiet_cong_no7"/>
      <sheetName val="PHÁT_SINH_TẦNG_1_7"/>
      <sheetName val="PHÁT_SINH_TẦNG_27"/>
      <sheetName val="Hầm_chuyển_psinh7"/>
      <sheetName val="Ống_thẳng7"/>
      <sheetName val="Côn_thu7"/>
      <sheetName val="Vuông_tròn7"/>
      <sheetName val="Chân_rẽ7"/>
      <sheetName val="Chạc_ba7"/>
      <sheetName val="MB_DT_025"/>
      <sheetName val="3__CNT6"/>
      <sheetName val="unit_price_list(M)6"/>
      <sheetName val="So_lieu_chung6"/>
      <sheetName val="TH_VL,_NC,_DDHT_Thanhphuoc6"/>
      <sheetName val="Chi_tiet_-tong_9_thang6"/>
      <sheetName val="BẢNG_ÁP_GIÁ_(in)6"/>
      <sheetName val="NT_(KL)_IN6"/>
      <sheetName val="DOM_D26"/>
      <sheetName val="nhà_ăn6"/>
      <sheetName val="Công_nhật6"/>
      <sheetName val="btkt_cột6"/>
      <sheetName val="Bê_tông_bảo_vệ6"/>
      <sheetName val="01__Data6"/>
      <sheetName val="Neo,_nối_cốt_thép_dầm,_cột6"/>
      <sheetName val="Uốn_móc_cốt_thép6"/>
      <sheetName val="Tiêu_chuẩn_cốt_thép6"/>
      <sheetName val="Doi_so6"/>
      <sheetName val="1_2_Staff_Schedule6"/>
      <sheetName val="0__Input6"/>
      <sheetName val="DANH_MỤC_HỒ_SƠ6"/>
      <sheetName val="GT_PHÁT_SINH_NGOÀI_HĐ6"/>
      <sheetName val="KL_PHÁT_SINH_6"/>
      <sheetName val="PS_NGOÀI_HĐ6"/>
      <sheetName val="GT_PHÁT_SINH_VƯỢT_HĐ6"/>
      <sheetName val="PS_TĂNG_GIẢM_TRONG_HĐ6"/>
      <sheetName val="DGCT_PHÁT_SINH6"/>
      <sheetName val="DGCT_TRẦN_NLV6"/>
      <sheetName val="DGKL_chi_tiết_NLV6"/>
      <sheetName val="DGKL_chi_tiết_NHN,NK6"/>
      <sheetName val="TG_KL6"/>
      <sheetName val="DGCT_SƠN_BẢ_TƯỜNG_NLV6"/>
      <sheetName val="DGKL_TRẦN_NHN6"/>
      <sheetName val="MTO_REV_2(ARMOR)6"/>
      <sheetName val="Cotthep_NPT6"/>
      <sheetName val="vl_nc_mtc6"/>
      <sheetName val="Heso_DZ6"/>
      <sheetName val="DM_336cai_tao6"/>
      <sheetName val="DG_BINH_THUAN6"/>
      <sheetName val="Tien_Thuong6"/>
      <sheetName val="NC_XL_6T_cuoi_01_CTy6"/>
      <sheetName val="Data_-6T_dau6"/>
      <sheetName val="Cong_6T6"/>
      <sheetName val="KL_thep_lam_sat6"/>
      <sheetName val="B3A_-_TOWER_A6"/>
      <sheetName val="Annex_B6"/>
      <sheetName val="Bill_Prelim-CDT6"/>
      <sheetName val="Bill_BPTC-CDT6"/>
      <sheetName val="Chi_tiết_BPTC6"/>
      <sheetName val="Bill_BPTC-CDT_(PA_MCT_CDT)6"/>
      <sheetName val="Chi_tiết_BPTC_(PA_MCT_CDT)6"/>
      <sheetName val="1_Civil_(Org)6"/>
      <sheetName val="DM-VNT_ko_sd6"/>
      <sheetName val="Bảng_đo_bóc_KL_OLK-096"/>
      <sheetName val="6_3_CHI_TIET_OLK-096"/>
      <sheetName val="1__Office6"/>
      <sheetName val="KHOI_LUONG15-46"/>
      <sheetName val="Tong_hop_vat_tu6"/>
      <sheetName val="1_San_6"/>
      <sheetName val="TLG_Type6"/>
      <sheetName val="Dgia_vat_tu6"/>
      <sheetName val="Don_gia_III6"/>
      <sheetName val="D÷_liÖu6"/>
      <sheetName val="Dot_46"/>
      <sheetName val="Thop_Ksat6"/>
      <sheetName val="Thu_hoi_6"/>
      <sheetName val="HM_chung6"/>
      <sheetName val="CP_xd-thiet_bi6"/>
      <sheetName val="TH-TN_LD_TB6"/>
      <sheetName val="CP_xaydung6"/>
      <sheetName val="Thao_ha_phu_kien6"/>
      <sheetName val="VL-NC-MTC_ket_cau6"/>
      <sheetName val="KHOI_LUONG_TONG6"/>
      <sheetName val="TK_22KV6"/>
      <sheetName val="DM_366-17776"/>
      <sheetName val="Thi_nhiem6"/>
      <sheetName val="Gia_goc_VT-TB6"/>
      <sheetName val="Gia_vc_den_chan_CT6"/>
      <sheetName val="culy_226"/>
      <sheetName val="Luong_20506"/>
      <sheetName val="ca_may_QN6"/>
      <sheetName val="TNHC1246_6"/>
      <sheetName val="Ca_may_TT06_20106"/>
      <sheetName val="Don_gia_VLXD_dia_phuong6"/>
      <sheetName val="Bang_luong_SCL6"/>
      <sheetName val="Dinh_muc_TN14266"/>
      <sheetName val="HRG_BHN6"/>
      <sheetName val="CĂN_ĐH6"/>
      <sheetName val="Chi_phi_van_chuyen6"/>
      <sheetName val="TH_các_CC6"/>
      <sheetName val="Div26_-_Elect6"/>
      <sheetName val="7_Khau_tru_6"/>
      <sheetName val="Q_A01_2-Sh6"/>
      <sheetName val="4_CĂN6"/>
      <sheetName val="2_CDPS6"/>
      <sheetName val="Don_gia_NC6"/>
      <sheetName val="DT_hợp_đồng5"/>
      <sheetName val="Bảng_KL_đợt_15"/>
      <sheetName val="Danh_mục5"/>
      <sheetName val="Bieu_gia_HD5"/>
      <sheetName val="Summary_Sheet5"/>
      <sheetName val="Finishing-Tower_A5"/>
      <sheetName val="Finishing-Tower_B5"/>
      <sheetName val="Finishing-Tower_C5"/>
      <sheetName val="Finishing-Tower_D5"/>
      <sheetName val="MEP-Tower_A5"/>
      <sheetName val="MEP-Tower_B5"/>
      <sheetName val="MEP-Tower_C5"/>
      <sheetName val="MEP-Tower_D5"/>
      <sheetName val="Cost_Report_Sum5"/>
      <sheetName val="Detail_Cost_Sum5"/>
      <sheetName val="RVO-VO_Sum5"/>
      <sheetName val="Potential_VOs_Sum5"/>
      <sheetName val="Cash_Flow_Sum5"/>
      <sheetName val="BTK-Dai_Hoc_Kien_Giang5"/>
      <sheetName val="PV_Graph_Data5"/>
      <sheetName val="doanh_thu5"/>
      <sheetName val="Dutoan_KL5"/>
      <sheetName val="CAP_NUOC5"/>
      <sheetName val="cấp_nước_trục_nhà_vs5"/>
      <sheetName val="THOAT_NUOC5"/>
      <sheetName val="THOAT_MUA5"/>
      <sheetName val="Cáp_phòng5"/>
      <sheetName val="TMC_ĐIỆN_Phi5"/>
      <sheetName val="TMC_Tổng5"/>
      <sheetName val="TH_Đèn_Phòng_L15"/>
      <sheetName val="TH_Đèn_Hầm_L15"/>
      <sheetName val="TỦ_MODULE_T15"/>
      <sheetName val="B-2__(DPP)6"/>
      <sheetName val="Huong_dan5"/>
      <sheetName val="gia_vt,nc,may5"/>
      <sheetName val="Financ__Overview5"/>
      <sheetName val="TINH_GIA_-_SAN_XUAT_Vertico5"/>
      <sheetName val="13_BANG_CT5"/>
      <sheetName val="14_MMUS_GIUA_NHIP5"/>
      <sheetName val="4_HSPBngang5"/>
      <sheetName val="6_Tinh_tai5"/>
      <sheetName val="2_NSl5"/>
      <sheetName val="17_US_CHU_tho_a_b5"/>
      <sheetName val="15_MMUS_GOI5"/>
      <sheetName val="DZ_22KV5"/>
      <sheetName val="Kê_0,45"/>
      <sheetName val="TH_0,45"/>
      <sheetName val="Kê_225"/>
      <sheetName val="TH_225"/>
      <sheetName val="TBA_CAI_TAO5"/>
      <sheetName val="TBA_XDM5"/>
      <sheetName val="TONG_HOP_DU_TOAN5"/>
      <sheetName val="Thop_XAY_DUNG5"/>
      <sheetName val="CP_HANG_MUC_CHUNG5"/>
      <sheetName val="CHI_PHI_XD5"/>
      <sheetName val="CHI_PHI_THI_NGHIEM5"/>
      <sheetName val="VLDIEN_225"/>
      <sheetName val="Dao_dat5"/>
      <sheetName val="TH_Denbu5"/>
      <sheetName val="Do_ve_DC5"/>
      <sheetName val="TH_Bommin5"/>
      <sheetName val="CHI_PHI_THI_NGHIEM-LD_thiet_bi5"/>
      <sheetName val="Luong_TT015"/>
      <sheetName val="Camay_QB5"/>
      <sheetName val="gia_ca_may_BXD5"/>
      <sheetName val="BANG_LUONG_KY_SU5"/>
      <sheetName val="Bang_luong_NHOM_I5"/>
      <sheetName val="Bangluong_NHOM_II_5"/>
      <sheetName val="09-GIA_nhien_lieu-ko_in5"/>
      <sheetName val="Tinh_V_cot_chiem_cho5"/>
      <sheetName val="ĐM_13545"/>
      <sheetName val="KHOAN_MAU5"/>
      <sheetName val="ĐO_ĐỊA_VẬT_LÝ5"/>
      <sheetName val="khoan_tiep_dia5"/>
      <sheetName val="Tổng_hợp_KPHM5"/>
      <sheetName val="Dinh_muc5"/>
      <sheetName val="GIÁ_DỰ_THẦU_30_CĂN5"/>
      <sheetName val="5_2_1_Đo_bóc_KL_OLK-065"/>
      <sheetName val="KS_tuyen5"/>
      <sheetName val="Bang_chiet_tinh_TBA5"/>
      <sheetName val="4_2_1_Đo_bóc_KL_OLK-065"/>
      <sheetName val="4_1_1_CHI_TIET_OLK-065"/>
      <sheetName val="DG_Chi_tiet5"/>
      <sheetName val="_1710_HOINGHINLD5"/>
      <sheetName val="99_(2)5"/>
      <sheetName val="134_5"/>
      <sheetName val="DG_49705"/>
      <sheetName val="Cash_Flow5"/>
      <sheetName val="BU_LONG5"/>
      <sheetName val="DT__NHA_XUONG5"/>
      <sheetName val="EQUIP_LIST5"/>
      <sheetName val="THONG_SO5"/>
      <sheetName val="Đơn_giá_chi_tiết_TN_395"/>
      <sheetName val="HERD_MOVEMENTFARM17"/>
      <sheetName val="HERD_MOVEMENTFARM27"/>
      <sheetName val="CALVES_2-47"/>
      <sheetName val="Cavles_2-47"/>
      <sheetName val="CALVES_4-77"/>
      <sheetName val="HEIFER_7-12m7"/>
      <sheetName val="HEIFER_12+7"/>
      <sheetName val="FRESH_COW_2017-187"/>
      <sheetName val="HP_COW_20187"/>
      <sheetName val="LP_COW_2017-187"/>
      <sheetName val="DRY_COW7"/>
      <sheetName val="FIELD_CROPS7"/>
      <sheetName val="So_sanh5"/>
      <sheetName val="Electrical_Works5"/>
      <sheetName val="H_T__INCOMING_SYSTEM5"/>
      <sheetName val="Tính_giá_NC5"/>
      <sheetName val="Tiên_lượng5"/>
      <sheetName val="SL_cước5"/>
      <sheetName val="¥_5"/>
      <sheetName val="Gia_VT-TB5"/>
      <sheetName val="noi_suy_xa5"/>
      <sheetName val="noi_suy_xa_thu_hoi5"/>
      <sheetName val="Thuyết_minh5"/>
      <sheetName val="Đơn_giá_máy5"/>
      <sheetName val="Tong_DT4"/>
      <sheetName val="phan_tich_don_gia4"/>
      <sheetName val="Bill_No_1_65"/>
      <sheetName val="Bill_No_1_105"/>
      <sheetName val="Bill_No_3_35"/>
      <sheetName val="Bill_No_1_45"/>
      <sheetName val="Bill_No_1_75"/>
      <sheetName val="Summary_Bill_No__35"/>
      <sheetName val="DT_san_XD-So_lieu_cu4"/>
      <sheetName val="FF-2_(1)4"/>
      <sheetName val="Labour_Summary17"/>
      <sheetName val="YTD_12'20034"/>
      <sheetName val="YTD_06'20034"/>
      <sheetName val="YTD_03'20034"/>
      <sheetName val="YTD_09'20034"/>
      <sheetName val="deferred_taxes4"/>
      <sheetName val="Eqpmnt_Plng4"/>
      <sheetName val="TRIAL_BALANCE4"/>
      <sheetName val="DPR_31st_march4"/>
      <sheetName val="current_month4"/>
      <sheetName val="Blng__Vs_Coll_4"/>
      <sheetName val="Unit_price4"/>
      <sheetName val="Bán_đợt_1_trang4"/>
      <sheetName val="Chiet_tinh_dz354"/>
      <sheetName val="3__KC_-_PODIUM4"/>
      <sheetName val="CTDZ6kv_(gd1)_4"/>
      <sheetName val="CTDZ_0_4+cto_(GD1)4"/>
      <sheetName val="CTTBA_(gd1)4"/>
      <sheetName val="03_Detailed4"/>
      <sheetName val="01_Bid_Price_summary4"/>
      <sheetName val="Home_Office_Manhours4"/>
      <sheetName val="Field_SPV_Barchart4"/>
      <sheetName val="Tien_Luong4"/>
      <sheetName val="Unit_price(Updateting)4"/>
      <sheetName val="Cost_List4"/>
      <sheetName val="Detail_Cost4"/>
      <sheetName val="IC_Price_New4"/>
      <sheetName val="Summary_Table4"/>
      <sheetName val="Sales_Person4"/>
      <sheetName val="Bidding_Entity4"/>
      <sheetName val="CHITIET_VL-NCHT1_(2)4"/>
      <sheetName val="Bù_giá_CM4"/>
      <sheetName val="Breakdown_(B)4"/>
      <sheetName val="U_P_Breakdown4"/>
      <sheetName val="IMF_Code4"/>
      <sheetName val="Subsidiary_Calculation4"/>
      <sheetName val="Phu_Bai_Bridge4"/>
      <sheetName val="5_2_1_Đo_bóc_KL_OLK-104"/>
      <sheetName val="BẢNG_DIỄN_GIẢI_KL_(7)4"/>
      <sheetName val="don_gia_14264"/>
      <sheetName val="Luong_BN4"/>
      <sheetName val="Luong_TB4"/>
      <sheetName val="Ca_may_TB4"/>
      <sheetName val="Ca_máy_BN4"/>
      <sheetName val="Vật_liệu4"/>
      <sheetName val="LX_-TT054"/>
      <sheetName val="NC_Moi_TT054"/>
      <sheetName val="Bia_lot4"/>
      <sheetName val="PU_ITALY_27"/>
      <sheetName val="TH_DZ3515"/>
      <sheetName val="Tro_giup26"/>
      <sheetName val="RAB_AR&amp;STR13"/>
      <sheetName val="chi_tiet_TBA13"/>
      <sheetName val="chi_tiet_C13"/>
      <sheetName val="Customize_Your_Purchase_Order13"/>
      <sheetName val="CHITIET_VL-NC-TT_-1p13"/>
      <sheetName val="CHITIET_VL-NC-TT-3p12"/>
      <sheetName val="TONG_HOP_VL-NC_TT13"/>
      <sheetName val="KPVC-BD_13"/>
      <sheetName val="Don_gia13"/>
      <sheetName val="DON_GIA_TRAM_(3)13"/>
      <sheetName val="DON_GIA_CAN_THO15"/>
      <sheetName val="Don_gia_chi_tiet13"/>
      <sheetName val="HĐ_ngoài12"/>
      <sheetName val="XT_Buoc_312"/>
      <sheetName val="dongia_(2)12"/>
      <sheetName val="7606_DZ13"/>
      <sheetName val="project_management12"/>
      <sheetName val="Adix_A12"/>
      <sheetName val="S-curve_12"/>
      <sheetName val="REINF_12"/>
      <sheetName val="Rates_200912"/>
      <sheetName val="So_doi_chieu_LC12"/>
      <sheetName val="MAIN_GATE_HOUSE12"/>
      <sheetName val="Commercial_value12"/>
      <sheetName val="Du_toan12"/>
      <sheetName val="Ky_Lam_Bridge12"/>
      <sheetName val="Provisional_Sums_Item12"/>
      <sheetName val="Gas_Pressure_Welding12"/>
      <sheetName val="General_Item&amp;General_Requirem12"/>
      <sheetName val="General_Items12"/>
      <sheetName val="Regenral_Requirements12"/>
      <sheetName val="chiet_tinh12"/>
      <sheetName val="Ng_hàng_xà+bulong12"/>
      <sheetName val="MH_RATE12"/>
      <sheetName val="TONG_HOP_VL-NC12"/>
      <sheetName val="Bang_KL12"/>
      <sheetName val="Đầu_vào11"/>
      <sheetName val="Lcau_-_Lxuc12"/>
      <sheetName val="Chi_tiet_XD_TBA11"/>
      <sheetName val="DM_606112"/>
      <sheetName val="DG_thep_ma_kem12"/>
      <sheetName val="CT_vat_lieu12"/>
      <sheetName val="Equip_11"/>
      <sheetName val="A1_CN11"/>
      <sheetName val="TONG_HOP_T5_199811"/>
      <sheetName val="Chenh_lech_vat_tu11"/>
      <sheetName val="Trạm_biến_áp11"/>
      <sheetName val="Đơn_Giá_11"/>
      <sheetName val="Diện_tích11"/>
      <sheetName val="1_Khái_toán11"/>
      <sheetName val="CT-0_4KV11"/>
      <sheetName val="DG_DZ12"/>
      <sheetName val="DG_TBA12"/>
      <sheetName val="rate_material11"/>
      <sheetName val="KL_Chi_tiết_Xây_tô11"/>
      <sheetName val="07Base_Cost11"/>
      <sheetName val="GV1-D13_(Casement_door)11"/>
      <sheetName val="Bill_1_Quy_dinh_chung11"/>
      <sheetName val="1_R18_BF11"/>
      <sheetName val="6_External_works-R1811"/>
      <sheetName val="Phan_khai_KLuong11"/>
      <sheetName val="Chi_tiet_KL11"/>
      <sheetName val="Tổng_hợp_KL11"/>
      <sheetName val="04_-_XUONG_DET_B11"/>
      <sheetName val="_0311"/>
      <sheetName val="chieu_day_san11"/>
      <sheetName val="Podium_Concrete_Works11"/>
      <sheetName val="KLCT-_TOWER11"/>
      <sheetName val="KLCT-_PODIUM11"/>
      <sheetName val="Area_Cal11"/>
      <sheetName val="Gia_thanh_chuoi_su11"/>
      <sheetName val="Tiep_dia11"/>
      <sheetName val="Don_gia_vung_III-Can_Tho11"/>
      <sheetName val="Loại_Vật_tư11"/>
      <sheetName val="Elect_(3)11"/>
      <sheetName val="plan&amp;section_of_foundation11"/>
      <sheetName val="design_criteria11"/>
      <sheetName val="Bond_수수료_계산_포맷11"/>
      <sheetName val="ITB_COST11"/>
      <sheetName val="PAGE_111"/>
      <sheetName val="Xay_lapduongR311"/>
      <sheetName val="DM_6711"/>
      <sheetName val="Project_Data11"/>
      <sheetName val="6787CWFASE2CASE2_00_xls11"/>
      <sheetName val="Đầu_tư11"/>
      <sheetName val="EIRR&gt;_211"/>
      <sheetName val="Bill_02_-_Xay_gach-Pou_11"/>
      <sheetName val="Bill_03-Chống_thấm-Pou11"/>
      <sheetName val="Bill_04-Kim_loại-Pou11"/>
      <sheetName val="Bill_05_-_Hoan_thien-Pou_11"/>
      <sheetName val="Bill_02_-_Xay_gach-Tower11"/>
      <sheetName val="Bill_03-Chống_thấm-Tower11"/>
      <sheetName val="Bill_04-Kim_loại-Tower11"/>
      <sheetName val="Bill_05_-_Hoan_thien-Tower11"/>
      <sheetName val="KL-_KHAC11"/>
      <sheetName val="BILL_3_-_KẾT_CẤU_HẦM11"/>
      <sheetName val="PTĐG_LTBT11"/>
      <sheetName val="CTG-PRECHEx1_411"/>
      <sheetName val="CTG-AB_(2)11"/>
      <sheetName val="CTG-AB_(3)11"/>
      <sheetName val="CTG-PLP-1_0811"/>
      <sheetName val="Pre_Đội_nhóm11"/>
      <sheetName val="Vat_tu_XD11"/>
      <sheetName val="Tower_-_Concrete_Works11"/>
      <sheetName val="Bill-04_ket_cau_thap-_UNI11"/>
      <sheetName val="dg_tphcm11"/>
      <sheetName val="T_KÊ_K_CẤU11"/>
      <sheetName val="gia_cong_tac11"/>
      <sheetName val="4_PTDG11"/>
      <sheetName val="A1,_May11"/>
      <sheetName val="Vat_lieu11"/>
      <sheetName val="Data_Input12"/>
      <sheetName val="Measure_130611"/>
      <sheetName val="HÐ_ngoài12"/>
      <sheetName val="6PILE__(돌출)11"/>
      <sheetName val="Door_and_window6"/>
      <sheetName val="Bill_01_-_CTN11"/>
      <sheetName val="Bill_2_2_Villa_2_beds11"/>
      <sheetName val="Analisa_Gabungan11"/>
      <sheetName val="Isolasi_Luar_Dalam11"/>
      <sheetName val="Isolasi_Luar11"/>
      <sheetName val="Harga_ME_11"/>
      <sheetName val="TH_N_Cong11"/>
      <sheetName val="ESTI_11"/>
      <sheetName val="KL_san_lap11"/>
      <sheetName val="TH_Vat_tu11"/>
      <sheetName val="_Bill_5-Earthing_2_-_Add_Work11"/>
      <sheetName val="Chenh_lech_ca_may11"/>
      <sheetName val="TLg_CN&amp;Laixe11"/>
      <sheetName val="TLg_CN&amp;Laixe_(2)11"/>
      <sheetName val="TLg_Laitau11"/>
      <sheetName val="TLg_Laitau_(2)11"/>
      <sheetName val="Bang_trong_luong_rieng_thep11"/>
      <sheetName val="Cước_VC_+_ĐM_CP_Tư_vấn11"/>
      <sheetName val="Hệ_số11"/>
      <sheetName val="DETAIL_11"/>
      <sheetName val="final_list_200527"/>
      <sheetName val="LV_data11"/>
      <sheetName val="Gia_vat_tu11"/>
      <sheetName val="CẤP_THOÁT_NƯỚC11"/>
      <sheetName val="THDT_goi_thau_TB11"/>
      <sheetName val="Tien_do_TV11"/>
      <sheetName val="bridge_#_111"/>
      <sheetName val="Bang_3_Chi_tiet_phan_Dz11"/>
      <sheetName val="KHOI_LUONG11"/>
      <sheetName val="TH_MTC11"/>
      <sheetName val="CTKL_KTX_HT10"/>
      <sheetName val="Buy_vs__Lease_Car11"/>
      <sheetName val="DATA_BASE11"/>
      <sheetName val="Equipment_list_(PAC)11"/>
      <sheetName val="TINH_KHOI_LUONG11"/>
      <sheetName val="Chi_tiet11"/>
      <sheetName val="subcon_sched11"/>
      <sheetName val="NHÀ_NHẬP_LIỆU10"/>
      <sheetName val="MÓNG_SILO10"/>
      <sheetName val="PRE_(E)11"/>
      <sheetName val="HVAC_BLOCK_B411"/>
      <sheetName val="2_Chiet_tinh10"/>
      <sheetName val="BẢNG_KHỐI_LƯỢNG_TỔNG_HỢP10"/>
      <sheetName val="CP_Khac_cuoc_VC10"/>
      <sheetName val="Budget_Code10"/>
      <sheetName val="Tong_du_toan10"/>
      <sheetName val="Bill_2_-_ketcau10"/>
      <sheetName val="Chi_tiet_lan_can10"/>
      <sheetName val="sochitiettaikhoan_10"/>
      <sheetName val="Share_price_data10"/>
      <sheetName val="19_310"/>
      <sheetName val="20_310"/>
      <sheetName val="Chieu_4_310"/>
      <sheetName val="Cow_req10"/>
      <sheetName val="TỔNG_HỢP10"/>
      <sheetName val="14-LẦN_3-CHIỀU10"/>
      <sheetName val="14-LẦN_1-SÁNG10"/>
      <sheetName val="14-LẦN_2-TRƯA10"/>
      <sheetName val="1_3+1_4-TOTAL_-_Ko_IN10"/>
      <sheetName val="2_1-LẦN_3-CHIỀU10"/>
      <sheetName val="2_1-LẦN_1-SÁNG10"/>
      <sheetName val="2_1-LẦN_2-TRƯA10"/>
      <sheetName val="2_1-TOTAL-Ko_IN10"/>
      <sheetName val="1_3(TMR_4)10"/>
      <sheetName val="CHO_DE10"/>
      <sheetName val="1_1+1_2+2_2+2_3(TMR_3)10"/>
      <sheetName val="CK1+CK2_(VS_SAN_CHOI_23)10"/>
      <sheetName val="CK1+CK2_(2)10"/>
      <sheetName val="12-16_THÁNG10"/>
      <sheetName val="CAN_SỮA10"/>
      <sheetName val="54+55+56(SAU_CAI_SỮA-6)10"/>
      <sheetName val="BÊ_71-90_NGÀY10"/>
      <sheetName val="BÊ_12-16_tháng10"/>
      <sheetName val="BÊ_6-1210"/>
      <sheetName val="BÊ_1-310"/>
      <sheetName val="F01-BC_KHAU_PHAN_SANG_20_310"/>
      <sheetName val="F01-BC_KHAU_PHAN_CHIEU_19_310"/>
      <sheetName val="dinh_mưc_cty10"/>
      <sheetName val="Giá_thành10"/>
      <sheetName val="Thong_ke10"/>
      <sheetName val="Energy_for_milk_prod10"/>
      <sheetName val="DE_NGHI_XUAT_10"/>
      <sheetName val="phieu_xuat_mau10"/>
      <sheetName val="PHIEU_XUAT_CHIEU10"/>
      <sheetName val="11_rai_them_cỏ10"/>
      <sheetName val="PHU_LUC_02-_HDSD_CAC_BIEU_MAU10"/>
      <sheetName val="PhU_LUC_01-_MA_CAC_NHOM_BO10"/>
      <sheetName val="F03-BC_THUC_TRON_SANG_20_310"/>
      <sheetName val="F03-BC_THUC_TRON_CHIEU_19_310"/>
      <sheetName val="F02-BC_THEO_DOI_THUC_AN_DU10"/>
      <sheetName val="Tham_khao-_Bao_cao_xuat_thuc_10"/>
      <sheetName val="13-Cốt_thép_(10mm&lt;D≤18mm)_FO110"/>
      <sheetName val="du_lieu_du_toan10"/>
      <sheetName val="BANCO_(2)10"/>
      <sheetName val="MT_DPin_(2)10"/>
      <sheetName val="BOQ_THAN10"/>
      <sheetName val="DL_ĐẦU_VÀO10"/>
      <sheetName val="D_&amp;_W_sizes10"/>
      <sheetName val="Analisa_&amp;_Upah10"/>
      <sheetName val="Purchase_Order10"/>
      <sheetName val="Du_lieu11"/>
      <sheetName val="Phan_tich10"/>
      <sheetName val="Luong_NII10"/>
      <sheetName val="DINH_MUC_THI_NGHIEM10"/>
      <sheetName val="Luong_NI10"/>
      <sheetName val="CT_Thang_Mo10"/>
      <sheetName val="CT__PL10"/>
      <sheetName val="dongia__2_10"/>
      <sheetName val="Thép_CKN10"/>
      <sheetName val="GOC-KO_IN10"/>
      <sheetName val="MAU_8A10"/>
      <sheetName val="MAU_8B10"/>
      <sheetName val="MAU_910"/>
      <sheetName val="MAU_1010"/>
      <sheetName val="cash_budget10"/>
      <sheetName val="Dlieu_dau_vao10"/>
      <sheetName val="CHI_PHI8"/>
      <sheetName val="02__PTDG10"/>
      <sheetName val="Chiết_tính10"/>
      <sheetName val="DK1_Don_gia10"/>
      <sheetName val="Income_Statement10"/>
      <sheetName val="Shareholders'_Equity10"/>
      <sheetName val="VC_xd8"/>
      <sheetName val="Gia_VLTB8"/>
      <sheetName val="B_Luong8"/>
      <sheetName val="C_May8"/>
      <sheetName val="Don_gia_(khong_in)10"/>
      <sheetName val="1_MONG_1-210"/>
      <sheetName val="TB_NẶNG8"/>
      <sheetName val="Du_tru_CP-Bieu_018"/>
      <sheetName val="dm_3668"/>
      <sheetName val="DM_60608"/>
      <sheetName val="Dự_thầu8"/>
      <sheetName val="Nhap_VT_oto8"/>
      <sheetName val="Hao_phí8"/>
      <sheetName val="Ma_don_vi8"/>
      <sheetName val="bang_cc8"/>
      <sheetName val="Structure_data8"/>
      <sheetName val="TH_TN8"/>
      <sheetName val="Bill_No_3_-_Prov__Sum_(Ph2&amp;3)8"/>
      <sheetName val="đọc_số8"/>
      <sheetName val="CP_Du_phong8"/>
      <sheetName val="THCP_Lap_dat8"/>
      <sheetName val="THCP_xay_dung8"/>
      <sheetName val="Tong_hop_kinh_phi8"/>
      <sheetName val="CP_HMC8"/>
      <sheetName val="HỆ_THỐNG_PHÒNG_CHÁY_CHỮA_CHÁY8"/>
      <sheetName val="HỆ_THỐNG_CẤP_THOÁT_NƯỚC8"/>
      <sheetName val="HỆ_THỐNG_ĐHKK8"/>
      <sheetName val="MÁY_PHÁT_ĐIỆN8"/>
      <sheetName val="HỆ_THỐNG_ĐIỆN8"/>
      <sheetName val="Thiết_bị_chính8"/>
      <sheetName val="Ｎｏ_138"/>
      <sheetName val="DGchitiet_8"/>
      <sheetName val="wk_prgs8"/>
      <sheetName val="AG_Pipe_Qty_Analysis8"/>
      <sheetName val="2_1Warehouse_18"/>
      <sheetName val="CĂN_HỘ_T16-17_8"/>
      <sheetName val="TRỤC_ĐỨNG_THOÁT_BẨN_T15-178"/>
      <sheetName val="TRỤC_ĐỨNG_TM_T15-178"/>
      <sheetName val="TK_chi_tiet8"/>
      <sheetName val="Bill_2-Road_HR28"/>
      <sheetName val="Bill_3_-_Softscape_HR28"/>
      <sheetName val="THEP_TAM8"/>
      <sheetName val="THEP_HÌNH8"/>
      <sheetName val="THEP_HINH8"/>
      <sheetName val="XA_GO8"/>
      <sheetName val="BANG_TRA8"/>
      <sheetName val="Main_Bldg-Rev028"/>
      <sheetName val="D&amp;W_def_8"/>
      <sheetName val="Nhan_cong8"/>
      <sheetName val="Thiet_bi8"/>
      <sheetName val="Vat_tu8"/>
      <sheetName val="DM_ChiPhi8"/>
      <sheetName val="May_TC8"/>
      <sheetName val="TH_Kinh_phi8"/>
      <sheetName val="Ptvl_8"/>
      <sheetName val="Móng,_nền_8"/>
      <sheetName val="1_Requisition(E)8"/>
      <sheetName val="So_lieu_chung7"/>
      <sheetName val="Q_A01_2-Sh7"/>
      <sheetName val="DG_14267"/>
      <sheetName val="Dự_toán8"/>
      <sheetName val="Đơn_Giá_TH8"/>
      <sheetName val="Nhân_công8"/>
      <sheetName val="Phân_tích8"/>
      <sheetName val="C_P_Thiết_bị8"/>
      <sheetName val="T_H_Kinh_phí8"/>
      <sheetName val="Vật_tư8"/>
      <sheetName val="Trang_bìa8"/>
      <sheetName val="phan_tic_chi_tiet8"/>
      <sheetName val="TONG_HOP8"/>
      <sheetName val="Tổng_GT8"/>
      <sheetName val="Chi_tiết_KL8"/>
      <sheetName val="khấu_trừ_phạt8"/>
      <sheetName val="GT__KHAU_TRU8"/>
      <sheetName val="HAO_HUT_VAT_TU_(2)8"/>
      <sheetName val="cao_độ8"/>
      <sheetName val="Data_Wall8"/>
      <sheetName val="3__CNT7"/>
      <sheetName val="unit_price_list(M)7"/>
      <sheetName val="Theo_doi_Doanh_thu_20177"/>
      <sheetName val="Gia_vat_lieu7"/>
      <sheetName val="gui_BKCT7"/>
      <sheetName val="Precios_unitarios_AXH7"/>
      <sheetName val="Chi_tiet_cong_no8"/>
      <sheetName val="PHÁT_SINH_TẦNG_1_8"/>
      <sheetName val="PHÁT_SINH_TẦNG_28"/>
      <sheetName val="Hầm_chuyển_psinh8"/>
      <sheetName val="Ống_thẳng8"/>
      <sheetName val="Côn_thu8"/>
      <sheetName val="Vuông_tròn8"/>
      <sheetName val="Chân_rẽ8"/>
      <sheetName val="Chạc_ba8"/>
      <sheetName val="Danh_mục6"/>
      <sheetName val="PV_Graph_Data6"/>
      <sheetName val="1_2_Staff_Schedule7"/>
      <sheetName val="BẢNG_ÁP_GIÁ_(in)7"/>
      <sheetName val="NT_(KL)_IN7"/>
      <sheetName val="DOM_D27"/>
      <sheetName val="nhà_ăn7"/>
      <sheetName val="Công_nhật7"/>
      <sheetName val="btkt_cột7"/>
      <sheetName val="Bảng_đo_bóc_KL_OLK-097"/>
      <sheetName val="6_3_CHI_TIET_OLK-097"/>
      <sheetName val="BTK-Dai_Hoc_Kien_Giang6"/>
      <sheetName val="0__Input7"/>
      <sheetName val="TH_các_CC7"/>
      <sheetName val="Don_gia_chi_tiet_DIEN_27"/>
      <sheetName val="Chi_tiet_-tong_9_thang7"/>
      <sheetName val="TH_VL,_NC,_DDHT_Thanhphuoc7"/>
      <sheetName val="1__Office7"/>
      <sheetName val="KL_THEP__GIAM_DO_DUNG_COUPLER7"/>
      <sheetName val="01_KL_THÉP_NHẬP_VỀ7"/>
      <sheetName val="2__NT_VLDV7"/>
      <sheetName val="GHI_CHU7"/>
      <sheetName val="1_BB_LMHT7"/>
      <sheetName val="Bê_tông_bảo_vệ7"/>
      <sheetName val="01__Data7"/>
      <sheetName val="Neo,_nối_cốt_thép_dầm,_cột7"/>
      <sheetName val="Uốn_móc_cốt_thép7"/>
      <sheetName val="Tiêu_chuẩn_cốt_thép7"/>
      <sheetName val="Doi_so7"/>
      <sheetName val="1_Civil_(Org)7"/>
      <sheetName val="Bill_Prelim-CDT7"/>
      <sheetName val="Bill_BPTC-CDT7"/>
      <sheetName val="Chi_tiết_BPTC7"/>
      <sheetName val="Bill_BPTC-CDT_(PA_MCT_CDT)7"/>
      <sheetName val="Chi_tiết_BPTC_(PA_MCT_CDT)7"/>
      <sheetName val="Thop_Ksat7"/>
      <sheetName val="Thu_hoi_7"/>
      <sheetName val="HM_chung7"/>
      <sheetName val="CP_xd-thiet_bi7"/>
      <sheetName val="TH-TN_LD_TB7"/>
      <sheetName val="CP_xaydung7"/>
      <sheetName val="Thao_ha_phu_kien7"/>
      <sheetName val="VL-NC-MTC_ket_cau7"/>
      <sheetName val="KHOI_LUONG_TONG7"/>
      <sheetName val="TK_22KV7"/>
      <sheetName val="DM_366-17777"/>
      <sheetName val="Thi_nhiem7"/>
      <sheetName val="Gia_goc_VT-TB7"/>
      <sheetName val="Gia_vc_den_chan_CT7"/>
      <sheetName val="culy_227"/>
      <sheetName val="Luong_20507"/>
      <sheetName val="ca_may_QN7"/>
      <sheetName val="TNHC1246_7"/>
      <sheetName val="Ca_may_TT06_20107"/>
      <sheetName val="Don_gia_VLXD_dia_phuong7"/>
      <sheetName val="Bang_luong_SCL7"/>
      <sheetName val="Dinh_muc_TN14267"/>
      <sheetName val="DM_336cai_tao7"/>
      <sheetName val="MTO_REV_2(ARMOR)7"/>
      <sheetName val="Dutoan_KL6"/>
      <sheetName val="doanh_thu6"/>
      <sheetName val="KHOI_LUONG15-47"/>
      <sheetName val="DANH_MỤC_HỒ_SƠ7"/>
      <sheetName val="GT_PHÁT_SINH_NGOÀI_HĐ7"/>
      <sheetName val="KL_PHÁT_SINH_7"/>
      <sheetName val="PS_NGOÀI_HĐ7"/>
      <sheetName val="GT_PHÁT_SINH_VƯỢT_HĐ7"/>
      <sheetName val="PS_TĂNG_GIẢM_TRONG_HĐ7"/>
      <sheetName val="DGCT_PHÁT_SINH7"/>
      <sheetName val="DGCT_TRẦN_NLV7"/>
      <sheetName val="DGKL_chi_tiết_NLV7"/>
      <sheetName val="DGKL_chi_tiết_NHN,NK7"/>
      <sheetName val="TG_KL7"/>
      <sheetName val="DGCT_SƠN_BẢ_TƯỜNG_NLV7"/>
      <sheetName val="DGKL_TRẦN_NHN7"/>
      <sheetName val="KL_thep_lam_sat7"/>
      <sheetName val="DM-VNT_ko_sd7"/>
      <sheetName val="B3A_-_TOWER_A7"/>
      <sheetName val="Annex_B7"/>
      <sheetName val="Cotthep_NPT7"/>
      <sheetName val="vl_nc_mtc7"/>
      <sheetName val="Tien_Thuong7"/>
      <sheetName val="NC_XL_6T_cuoi_01_CTy7"/>
      <sheetName val="Data_-6T_dau7"/>
      <sheetName val="Cong_6T7"/>
      <sheetName val="TLG_Type7"/>
      <sheetName val="Tong_hop_vat_tu7"/>
      <sheetName val="1_San_7"/>
      <sheetName val="Dot_47"/>
      <sheetName val="HRG_BHN7"/>
      <sheetName val="CĂN_ĐH7"/>
      <sheetName val="Chi_phi_van_chuyen7"/>
      <sheetName val="Dgia_vat_tu7"/>
      <sheetName val="Don_gia_III7"/>
      <sheetName val="D÷_liÖu7"/>
      <sheetName val="DT_hợp_đồng6"/>
      <sheetName val="Bảng_KL_đợt_16"/>
      <sheetName val="2_CDPS7"/>
      <sheetName val="Summary_Sheet6"/>
      <sheetName val="Finishing-Tower_A6"/>
      <sheetName val="Finishing-Tower_B6"/>
      <sheetName val="Finishing-Tower_C6"/>
      <sheetName val="Finishing-Tower_D6"/>
      <sheetName val="MEP-Tower_A6"/>
      <sheetName val="MEP-Tower_B6"/>
      <sheetName val="MEP-Tower_C6"/>
      <sheetName val="MEP-Tower_D6"/>
      <sheetName val="Cost_Report_Sum6"/>
      <sheetName val="Detail_Cost_Sum6"/>
      <sheetName val="RVO-VO_Sum6"/>
      <sheetName val="Potential_VOs_Sum6"/>
      <sheetName val="Cash_Flow_Sum6"/>
      <sheetName val="Heso_DZ7"/>
      <sheetName val="Bieu_gia_HD6"/>
      <sheetName val="Div26_-_Elect7"/>
      <sheetName val="7_Khau_tru_7"/>
      <sheetName val="4_CĂN7"/>
      <sheetName val="DG_BINH_THUAN7"/>
      <sheetName val="GIÁ_DỰ_THẦU_30_CĂN6"/>
      <sheetName val="DG_Chi_tiet6"/>
      <sheetName val="Kê_0,46"/>
      <sheetName val="TH_0,46"/>
      <sheetName val="Kê_226"/>
      <sheetName val="TH_226"/>
      <sheetName val="TBA_CAI_TAO6"/>
      <sheetName val="TBA_XDM6"/>
      <sheetName val="TONG_HOP_DU_TOAN6"/>
      <sheetName val="Thop_XAY_DUNG6"/>
      <sheetName val="CP_HANG_MUC_CHUNG6"/>
      <sheetName val="CHI_PHI_XD6"/>
      <sheetName val="CHI_PHI_THI_NGHIEM6"/>
      <sheetName val="VLDIEN_226"/>
      <sheetName val="Dao_dat6"/>
      <sheetName val="TH_Denbu6"/>
      <sheetName val="Do_ve_DC6"/>
      <sheetName val="TH_Bommin6"/>
      <sheetName val="CHI_PHI_THI_NGHIEM-LD_thiet_bi6"/>
      <sheetName val="Luong_TT016"/>
      <sheetName val="Camay_QB6"/>
      <sheetName val="gia_ca_may_BXD6"/>
      <sheetName val="BANG_LUONG_KY_SU6"/>
      <sheetName val="Bang_luong_NHOM_I6"/>
      <sheetName val="Bangluong_NHOM_II_6"/>
      <sheetName val="09-GIA_nhien_lieu-ko_in6"/>
      <sheetName val="Tinh_V_cot_chiem_cho6"/>
      <sheetName val="ĐM_13546"/>
      <sheetName val="KHOAN_MAU6"/>
      <sheetName val="ĐO_ĐỊA_VẬT_LÝ6"/>
      <sheetName val="khoan_tiep_dia6"/>
      <sheetName val="DZ_22KV6"/>
      <sheetName val="_1710_HOINGHINLD6"/>
      <sheetName val="99_(2)6"/>
      <sheetName val="134_6"/>
      <sheetName val="DG_49706"/>
      <sheetName val="Don_gia_NC7"/>
      <sheetName val="B-2__(DPP)7"/>
      <sheetName val="CAP_NUOC6"/>
      <sheetName val="cấp_nước_trục_nhà_vs6"/>
      <sheetName val="THOAT_NUOC6"/>
      <sheetName val="THOAT_MUA6"/>
      <sheetName val="Cáp_phòng6"/>
      <sheetName val="TMC_ĐIỆN_Phi6"/>
      <sheetName val="TMC_Tổng6"/>
      <sheetName val="TH_Đèn_Phòng_L16"/>
      <sheetName val="TH_Đèn_Hầm_L16"/>
      <sheetName val="TỦ_MODULE_T16"/>
      <sheetName val="Financ__Overview6"/>
      <sheetName val="13_BANG_CT6"/>
      <sheetName val="14_MMUS_GIUA_NHIP6"/>
      <sheetName val="4_HSPBngang6"/>
      <sheetName val="6_Tinh_tai6"/>
      <sheetName val="2_NSl6"/>
      <sheetName val="17_US_CHU_tho_a_b6"/>
      <sheetName val="15_MMUS_GOI6"/>
      <sheetName val="TINH_GIA_-_SAN_XUAT_Vertico6"/>
      <sheetName val="gia_vt,nc,may6"/>
      <sheetName val="Huong_dan6"/>
      <sheetName val="Tổng_hợp_KPHM6"/>
      <sheetName val="5_2_1_Đo_bóc_KL_OLK-066"/>
      <sheetName val="MB_DT_026"/>
      <sheetName val="Dinh_muc6"/>
      <sheetName val="KS_tuyen6"/>
      <sheetName val="Bang_chiet_tinh_TBA6"/>
      <sheetName val="4_2_1_Đo_bóc_KL_OLK-066"/>
      <sheetName val="4_1_1_CHI_TIET_OLK-066"/>
      <sheetName val="Cash_Flow6"/>
      <sheetName val="So_sanh6"/>
      <sheetName val="HERD_MOVEMENTFARM18"/>
      <sheetName val="HERD_MOVEMENTFARM28"/>
      <sheetName val="CALVES_2-48"/>
      <sheetName val="Cavles_2-48"/>
      <sheetName val="CALVES_4-78"/>
      <sheetName val="HEIFER_7-12m8"/>
      <sheetName val="HEIFER_12+8"/>
      <sheetName val="FRESH_COW_2017-188"/>
      <sheetName val="HP_COW_20188"/>
      <sheetName val="LP_COW_2017-188"/>
      <sheetName val="DRY_COW8"/>
      <sheetName val="FIELD_CROPS8"/>
      <sheetName val="Tong_DT5"/>
      <sheetName val="phan_tich_don_gia5"/>
      <sheetName val="DT_san_XD-So_lieu_cu5"/>
      <sheetName val="EQUIP_LIST6"/>
      <sheetName val="Electrical_Works6"/>
      <sheetName val="H_T__INCOMING_SYSTEM6"/>
      <sheetName val="BU_LONG6"/>
      <sheetName val="THONG_SO6"/>
      <sheetName val="Đơn_giá_chi_tiết_TN_396"/>
      <sheetName val="DT__NHA_XUONG6"/>
      <sheetName val="Gia_VT-TB6"/>
      <sheetName val="noi_suy_xa6"/>
      <sheetName val="noi_suy_xa_thu_hoi6"/>
      <sheetName val="Tính_giá_NC6"/>
      <sheetName val="Tiên_lượng6"/>
      <sheetName val="SL_cước6"/>
      <sheetName val="Thuyết_minh6"/>
      <sheetName val="Đơn_giá_máy6"/>
      <sheetName val="¥_6"/>
      <sheetName val="FF-2_(1)5"/>
      <sheetName val="Labour_Summary18"/>
      <sheetName val="YTD_12'20035"/>
      <sheetName val="YTD_06'20035"/>
      <sheetName val="YTD_03'20035"/>
      <sheetName val="YTD_09'20035"/>
      <sheetName val="deferred_taxes5"/>
      <sheetName val="Eqpmnt_Plng5"/>
      <sheetName val="TRIAL_BALANCE5"/>
      <sheetName val="DPR_31st_march5"/>
      <sheetName val="current_month5"/>
      <sheetName val="Blng__Vs_Coll_5"/>
      <sheetName val="Unit_price5"/>
      <sheetName val="Bill_No_1_66"/>
      <sheetName val="Bill_No_1_106"/>
      <sheetName val="Bill_No_3_36"/>
      <sheetName val="Bill_No_1_46"/>
      <sheetName val="Bill_No_1_76"/>
      <sheetName val="Summary_Bill_No__36"/>
      <sheetName val="Bán_đợt_1_trang5"/>
      <sheetName val="Chiet_tinh_dz355"/>
      <sheetName val="3__KC_-_PODIUM5"/>
      <sheetName val="CTDZ6kv_(gd1)_5"/>
      <sheetName val="CTDZ_0_4+cto_(GD1)5"/>
      <sheetName val="CTTBA_(gd1)5"/>
      <sheetName val="03_Detailed5"/>
      <sheetName val="01_Bid_Price_summary5"/>
      <sheetName val="Home_Office_Manhours5"/>
      <sheetName val="Field_SPV_Barchart5"/>
      <sheetName val="Tien_Luong5"/>
      <sheetName val="Unit_price(Updateting)5"/>
      <sheetName val="Cost_List5"/>
      <sheetName val="Detail_Cost5"/>
      <sheetName val="IC_Price_New5"/>
      <sheetName val="Summary_Table5"/>
      <sheetName val="Sales_Person5"/>
      <sheetName val="Bidding_Entity5"/>
      <sheetName val="CHITIET_VL-NCHT1_(2)5"/>
      <sheetName val="Bù_giá_CM5"/>
      <sheetName val="Breakdown_(B)5"/>
      <sheetName val="U_P_Breakdown5"/>
      <sheetName val="IMF_Code5"/>
      <sheetName val="Subsidiary_Calculation5"/>
      <sheetName val="Phu_Bai_Bridge5"/>
      <sheetName val="5_2_1_Đo_bóc_KL_OLK-105"/>
      <sheetName val="BẢNG_DIỄN_GIẢI_KL_(7)5"/>
      <sheetName val="don_gia_14265"/>
      <sheetName val="Luong_BN5"/>
      <sheetName val="Luong_TB5"/>
      <sheetName val="Ca_may_TB5"/>
      <sheetName val="Ca_máy_BN5"/>
      <sheetName val="Vật_liệu5"/>
      <sheetName val="LX_-TT055"/>
      <sheetName val="NC_Moi_TT055"/>
      <sheetName val="Bia_lot5"/>
      <sheetName val="PU_ITALY_28"/>
      <sheetName val="TH_DZ3516"/>
      <sheetName val="Tro_giup27"/>
      <sheetName val="RAB_AR&amp;STR14"/>
      <sheetName val="chi_tiet_TBA14"/>
      <sheetName val="chi_tiet_C14"/>
      <sheetName val="Customize_Your_Purchase_Order14"/>
      <sheetName val="CHITIET_VL-NC-TT_-1p14"/>
      <sheetName val="CHITIET_VL-NC-TT-3p13"/>
      <sheetName val="TONG_HOP_VL-NC_TT14"/>
      <sheetName val="KPVC-BD_14"/>
      <sheetName val="Don_gia14"/>
      <sheetName val="DON_GIA_TRAM_(3)14"/>
      <sheetName val="DON_GIA_CAN_THO16"/>
      <sheetName val="Don_gia_chi_tiet14"/>
      <sheetName val="HĐ_ngoài13"/>
      <sheetName val="XT_Buoc_313"/>
      <sheetName val="dongia_(2)13"/>
      <sheetName val="7606_DZ14"/>
      <sheetName val="project_management13"/>
      <sheetName val="Adix_A13"/>
      <sheetName val="S-curve_13"/>
      <sheetName val="REINF_13"/>
      <sheetName val="Rates_200913"/>
      <sheetName val="So_doi_chieu_LC13"/>
      <sheetName val="MAIN_GATE_HOUSE13"/>
      <sheetName val="Commercial_value13"/>
      <sheetName val="Du_toan13"/>
      <sheetName val="Ky_Lam_Bridge13"/>
      <sheetName val="Provisional_Sums_Item13"/>
      <sheetName val="Gas_Pressure_Welding13"/>
      <sheetName val="General_Item&amp;General_Requirem13"/>
      <sheetName val="General_Items13"/>
      <sheetName val="Regenral_Requirements13"/>
      <sheetName val="chiet_tinh13"/>
      <sheetName val="Ng_hàng_xà+bulong13"/>
      <sheetName val="MH_RATE13"/>
      <sheetName val="TONG_HOP_VL-NC13"/>
      <sheetName val="Bang_KL13"/>
      <sheetName val="Đầu_vào12"/>
      <sheetName val="Lcau_-_Lxuc13"/>
      <sheetName val="Chi_tiet_XD_TBA12"/>
      <sheetName val="DM_606113"/>
      <sheetName val="DG_thep_ma_kem13"/>
      <sheetName val="CT_vat_lieu13"/>
      <sheetName val="Equip_12"/>
      <sheetName val="A1_CN12"/>
      <sheetName val="TONG_HOP_T5_199812"/>
      <sheetName val="Chenh_lech_vat_tu12"/>
      <sheetName val="Trạm_biến_áp12"/>
      <sheetName val="Đơn_Giá_12"/>
      <sheetName val="Diện_tích12"/>
      <sheetName val="1_Khái_toán12"/>
      <sheetName val="CT-0_4KV12"/>
      <sheetName val="DG_DZ13"/>
      <sheetName val="DG_TBA13"/>
      <sheetName val="rate_material12"/>
      <sheetName val="KL_Chi_tiết_Xây_tô12"/>
      <sheetName val="07Base_Cost12"/>
      <sheetName val="GV1-D13_(Casement_door)12"/>
      <sheetName val="Bill_1_Quy_dinh_chung12"/>
      <sheetName val="1_R18_BF12"/>
      <sheetName val="6_External_works-R1812"/>
      <sheetName val="Phan_khai_KLuong12"/>
      <sheetName val="Chi_tiet_KL12"/>
      <sheetName val="Tổng_hợp_KL12"/>
      <sheetName val="04_-_XUONG_DET_B12"/>
      <sheetName val="_0312"/>
      <sheetName val="chieu_day_san12"/>
      <sheetName val="Podium_Concrete_Works12"/>
      <sheetName val="KLCT-_TOWER12"/>
      <sheetName val="KLCT-_PODIUM12"/>
      <sheetName val="Area_Cal12"/>
      <sheetName val="Gia_thanh_chuoi_su12"/>
      <sheetName val="Tiep_dia12"/>
      <sheetName val="Don_gia_vung_III-Can_Tho12"/>
      <sheetName val="Loại_Vật_tư12"/>
      <sheetName val="Elect_(3)12"/>
      <sheetName val="plan&amp;section_of_foundation12"/>
      <sheetName val="design_criteria12"/>
      <sheetName val="Bond_수수료_계산_포맷12"/>
      <sheetName val="ITB_COST12"/>
      <sheetName val="PAGE_112"/>
      <sheetName val="Xay_lapduongR312"/>
      <sheetName val="DM_6712"/>
      <sheetName val="Project_Data12"/>
      <sheetName val="6787CWFASE2CASE2_00_xls12"/>
      <sheetName val="Đầu_tư12"/>
      <sheetName val="EIRR&gt;_212"/>
      <sheetName val="Bill_02_-_Xay_gach-Pou_12"/>
      <sheetName val="Bill_03-Chống_thấm-Pou12"/>
      <sheetName val="Bill_04-Kim_loại-Pou12"/>
      <sheetName val="Bill_05_-_Hoan_thien-Pou_12"/>
      <sheetName val="Bill_02_-_Xay_gach-Tower12"/>
      <sheetName val="Bill_03-Chống_thấm-Tower12"/>
      <sheetName val="Bill_04-Kim_loại-Tower12"/>
      <sheetName val="Bill_05_-_Hoan_thien-Tower12"/>
      <sheetName val="KL-_KHAC12"/>
      <sheetName val="BILL_3_-_KẾT_CẤU_HẦM12"/>
      <sheetName val="PTĐG_LTBT12"/>
      <sheetName val="CTG-PRECHEx1_412"/>
      <sheetName val="CTG-AB_(2)12"/>
      <sheetName val="CTG-AB_(3)12"/>
      <sheetName val="CTG-PLP-1_0812"/>
      <sheetName val="Pre_Đội_nhóm12"/>
      <sheetName val="Vat_tu_XD12"/>
      <sheetName val="Tower_-_Concrete_Works12"/>
      <sheetName val="Bill-04_ket_cau_thap-_UNI12"/>
      <sheetName val="dg_tphcm12"/>
      <sheetName val="T_KÊ_K_CẤU12"/>
      <sheetName val="gia_cong_tac12"/>
      <sheetName val="4_PTDG12"/>
      <sheetName val="A1,_May12"/>
      <sheetName val="Vat_lieu12"/>
      <sheetName val="Data_Input13"/>
      <sheetName val="Measure_130612"/>
      <sheetName val="HÐ_ngoài13"/>
      <sheetName val="6PILE__(돌출)12"/>
      <sheetName val="Bill_01_-_CTN12"/>
      <sheetName val="Bill_2_2_Villa_2_beds12"/>
      <sheetName val="Analisa_Gabungan12"/>
      <sheetName val="Isolasi_Luar_Dalam12"/>
      <sheetName val="Isolasi_Luar12"/>
      <sheetName val="Harga_ME_12"/>
      <sheetName val="TH_N_Cong12"/>
      <sheetName val="ESTI_12"/>
      <sheetName val="KL_san_lap12"/>
      <sheetName val="TH_Vat_tu12"/>
      <sheetName val="_Bill_5-Earthing_2_-_Add_Work12"/>
      <sheetName val="Chenh_lech_ca_may12"/>
      <sheetName val="TLg_CN&amp;Laixe12"/>
      <sheetName val="TLg_CN&amp;Laixe_(2)12"/>
      <sheetName val="TLg_Laitau12"/>
      <sheetName val="TLg_Laitau_(2)12"/>
      <sheetName val="Bang_trong_luong_rieng_thep12"/>
      <sheetName val="Cước_VC_+_ĐM_CP_Tư_vấn12"/>
      <sheetName val="Hệ_số12"/>
      <sheetName val="DETAIL_12"/>
      <sheetName val="final_list_200528"/>
      <sheetName val="LV_data12"/>
      <sheetName val="Gia_vat_tu12"/>
      <sheetName val="CẤP_THOÁT_NƯỚC12"/>
      <sheetName val="THDT_goi_thau_TB12"/>
      <sheetName val="Tien_do_TV12"/>
      <sheetName val="bridge_#_112"/>
      <sheetName val="Bang_3_Chi_tiet_phan_Dz12"/>
      <sheetName val="KHOI_LUONG12"/>
      <sheetName val="TH_MTC12"/>
      <sheetName val="CTKL_KTX_HT11"/>
      <sheetName val="Buy_vs__Lease_Car12"/>
      <sheetName val="DATA_BASE12"/>
      <sheetName val="Equipment_list_(PAC)12"/>
      <sheetName val="TINH_KHOI_LUONG12"/>
      <sheetName val="Chi_tiet12"/>
      <sheetName val="subcon_sched12"/>
      <sheetName val="NHÀ_NHẬP_LIỆU11"/>
      <sheetName val="MÓNG_SILO11"/>
      <sheetName val="PRE_(E)12"/>
      <sheetName val="HVAC_BLOCK_B412"/>
      <sheetName val="2_Chiet_tinh11"/>
      <sheetName val="BẢNG_KHỐI_LƯỢNG_TỔNG_HỢP11"/>
      <sheetName val="CP_Khac_cuoc_VC11"/>
      <sheetName val="Budget_Code11"/>
      <sheetName val="Tong_du_toan11"/>
      <sheetName val="Bill_2_-_ketcau11"/>
      <sheetName val="Chi_tiet_lan_can11"/>
      <sheetName val="13-Cốt_thép_(10mm&lt;D≤18mm)_FO111"/>
      <sheetName val="du_lieu_du_toan11"/>
      <sheetName val="BOQ_THAN11"/>
      <sheetName val="DL_ĐẦU_VÀO11"/>
      <sheetName val="Purchase_Order11"/>
      <sheetName val="D_&amp;_W_sizes11"/>
      <sheetName val="Analisa_&amp;_Upah11"/>
      <sheetName val="Du_lieu12"/>
      <sheetName val="Phan_tich11"/>
      <sheetName val="Luong_NII11"/>
      <sheetName val="DINH_MUC_THI_NGHIEM11"/>
      <sheetName val="Luong_NI11"/>
      <sheetName val="CT_Thang_Mo11"/>
      <sheetName val="CT__PL11"/>
      <sheetName val="cash_budget11"/>
      <sheetName val="dongia__2_11"/>
      <sheetName val="GOC-KO_IN11"/>
      <sheetName val="MAU_8A11"/>
      <sheetName val="MAU_8B11"/>
      <sheetName val="MAU_911"/>
      <sheetName val="MAU_1011"/>
      <sheetName val="Thép_CKN11"/>
      <sheetName val="sochitiettaikhoan_11"/>
      <sheetName val="Share_price_data11"/>
      <sheetName val="19_311"/>
      <sheetName val="20_311"/>
      <sheetName val="Chieu_4_311"/>
      <sheetName val="Cow_req11"/>
      <sheetName val="TỔNG_HỢP11"/>
      <sheetName val="14-LẦN_3-CHIỀU11"/>
      <sheetName val="14-LẦN_1-SÁNG11"/>
      <sheetName val="14-LẦN_2-TRƯA11"/>
      <sheetName val="1_3+1_4-TOTAL_-_Ko_IN11"/>
      <sheetName val="2_1-LẦN_3-CHIỀU11"/>
      <sheetName val="2_1-LẦN_1-SÁNG11"/>
      <sheetName val="2_1-LẦN_2-TRƯA11"/>
      <sheetName val="2_1-TOTAL-Ko_IN11"/>
      <sheetName val="1_3(TMR_4)11"/>
      <sheetName val="CHO_DE11"/>
      <sheetName val="1_1+1_2+2_2+2_3(TMR_3)11"/>
      <sheetName val="CK1+CK2_(VS_SAN_CHOI_23)11"/>
      <sheetName val="CK1+CK2_(2)11"/>
      <sheetName val="12-16_THÁNG11"/>
      <sheetName val="CAN_SỮA11"/>
      <sheetName val="54+55+56(SAU_CAI_SỮA-6)11"/>
      <sheetName val="BÊ_71-90_NGÀY11"/>
      <sheetName val="BÊ_12-16_tháng11"/>
      <sheetName val="BÊ_6-1211"/>
      <sheetName val="BÊ_1-311"/>
      <sheetName val="F01-BC_KHAU_PHAN_SANG_20_311"/>
      <sheetName val="F01-BC_KHAU_PHAN_CHIEU_19_311"/>
      <sheetName val="dinh_mưc_cty11"/>
      <sheetName val="Giá_thành11"/>
      <sheetName val="Thong_ke11"/>
      <sheetName val="Energy_for_milk_prod11"/>
      <sheetName val="DE_NGHI_XUAT_11"/>
      <sheetName val="phieu_xuat_mau11"/>
      <sheetName val="PHIEU_XUAT_CHIEU11"/>
      <sheetName val="11_rai_them_cỏ11"/>
      <sheetName val="PHU_LUC_02-_HDSD_CAC_BIEU_MAU11"/>
      <sheetName val="PhU_LUC_01-_MA_CAC_NHOM_BO11"/>
      <sheetName val="F03-BC_THUC_TRON_SANG_20_311"/>
      <sheetName val="F03-BC_THUC_TRON_CHIEU_19_311"/>
      <sheetName val="F02-BC_THEO_DOI_THUC_AN_DU11"/>
      <sheetName val="Tham_khao-_Bao_cao_xuat_thuc_11"/>
      <sheetName val="VC_xd9"/>
      <sheetName val="Gia_VLTB9"/>
      <sheetName val="B_Luong9"/>
      <sheetName val="C_May9"/>
      <sheetName val="Dlieu_dau_vao11"/>
      <sheetName val="Income_Statement11"/>
      <sheetName val="Shareholders'_Equity11"/>
      <sheetName val="BANCO_(2)11"/>
      <sheetName val="MT_DPin_(2)11"/>
      <sheetName val="02__PTDG11"/>
      <sheetName val="Chiết_tính11"/>
      <sheetName val="TB_NẶNG9"/>
      <sheetName val="Du_tru_CP-Bieu_019"/>
      <sheetName val="Don_gia_(khong_in)11"/>
      <sheetName val="DK1_Don_gia11"/>
      <sheetName val="1_MONG_1-211"/>
      <sheetName val="THEP_TAM9"/>
      <sheetName val="THEP_HÌNH9"/>
      <sheetName val="THEP_HINH9"/>
      <sheetName val="XA_GO9"/>
      <sheetName val="BANG_TRA9"/>
      <sheetName val="wk_prgs9"/>
      <sheetName val="Ma_don_vi9"/>
      <sheetName val="bang_cc9"/>
      <sheetName val="dm_3669"/>
      <sheetName val="DM_60609"/>
      <sheetName val="Dự_thầu9"/>
      <sheetName val="Nhap_VT_oto9"/>
      <sheetName val="Hao_phí9"/>
      <sheetName val="Structure_data9"/>
      <sheetName val="đọc_số9"/>
      <sheetName val="Bill_No_3_-_Prov__Sum_(Ph2&amp;3)9"/>
      <sheetName val="TH_TN9"/>
      <sheetName val="CP_Du_phong9"/>
      <sheetName val="THCP_Lap_dat9"/>
      <sheetName val="THCP_xay_dung9"/>
      <sheetName val="Tong_hop_kinh_phi9"/>
      <sheetName val="Dự_toán9"/>
      <sheetName val="Đơn_Giá_TH9"/>
      <sheetName val="Nhân_công9"/>
      <sheetName val="Phân_tích9"/>
      <sheetName val="C_P_Thiết_bị9"/>
      <sheetName val="T_H_Kinh_phí9"/>
      <sheetName val="Vật_tư9"/>
      <sheetName val="Trang_bìa9"/>
      <sheetName val="Don_gia_chi_tiet_DIEN_28"/>
      <sheetName val="Data_Wall9"/>
      <sheetName val="2_1Warehouse_19"/>
      <sheetName val="AG_Pipe_Qty_Analysis9"/>
      <sheetName val="Main_Bldg-Rev029"/>
      <sheetName val="D&amp;W_def_9"/>
      <sheetName val="Nhan_cong9"/>
      <sheetName val="Thiet_bi9"/>
      <sheetName val="Vat_tu9"/>
      <sheetName val="DM_ChiPhi9"/>
      <sheetName val="May_TC9"/>
      <sheetName val="TH_Kinh_phi9"/>
      <sheetName val="Ptvl_9"/>
      <sheetName val="Ｎｏ_139"/>
      <sheetName val="DGchitiet_9"/>
      <sheetName val="CP_HMC9"/>
      <sheetName val="HỆ_THỐNG_PHÒNG_CHÁY_CHỮA_CHÁY9"/>
      <sheetName val="HỆ_THỐNG_CẤP_THOÁT_NƯỚC9"/>
      <sheetName val="HỆ_THỐNG_ĐHKK9"/>
      <sheetName val="MÁY_PHÁT_ĐIỆN9"/>
      <sheetName val="HỆ_THỐNG_ĐIỆN9"/>
      <sheetName val="Thiết_bị_chính9"/>
      <sheetName val="CHI_PHI9"/>
      <sheetName val="TK_chi_tiet9"/>
      <sheetName val="Bill_2-Road_HR29"/>
      <sheetName val="Bill_3_-_Softscape_HR29"/>
      <sheetName val="CĂN_HỘ_T16-17_9"/>
      <sheetName val="TRỤC_ĐỨNG_THOÁT_BẨN_T15-179"/>
      <sheetName val="TRỤC_ĐỨNG_TM_T15-179"/>
      <sheetName val="Móng,_nền_9"/>
      <sheetName val="1_Requisition(E)9"/>
      <sheetName val="TONG_HOP9"/>
      <sheetName val="Tổng_GT9"/>
      <sheetName val="Chi_tiết_KL9"/>
      <sheetName val="khấu_trừ_phạt9"/>
      <sheetName val="GT__KHAU_TRU9"/>
      <sheetName val="HAO_HUT_VAT_TU_(2)9"/>
      <sheetName val="cao_độ9"/>
      <sheetName val="phan_tic_chi_tiet9"/>
      <sheetName val="DG_14268"/>
      <sheetName val="Theo_doi_Doanh_thu_20178"/>
      <sheetName val="KL_THEP__GIAM_DO_DUNG_COUPLER8"/>
      <sheetName val="01_KL_THÉP_NHẬP_VỀ8"/>
      <sheetName val="2__NT_VLDV8"/>
      <sheetName val="GHI_CHU8"/>
      <sheetName val="1_BB_LMHT8"/>
      <sheetName val="gui_BKCT8"/>
      <sheetName val="Gia_vat_lieu8"/>
      <sheetName val="Precios_unitarios_AXH8"/>
      <sheetName val="Chi_tiet_cong_no9"/>
      <sheetName val="PHÁT_SINH_TẦNG_1_9"/>
      <sheetName val="PHÁT_SINH_TẦNG_29"/>
      <sheetName val="Hầm_chuyển_psinh9"/>
      <sheetName val="Ống_thẳng9"/>
      <sheetName val="Côn_thu9"/>
      <sheetName val="Vuông_tròn9"/>
      <sheetName val="Chân_rẽ9"/>
      <sheetName val="Chạc_ba9"/>
      <sheetName val="MB_DT_027"/>
      <sheetName val="3__CNT8"/>
      <sheetName val="unit_price_list(M)8"/>
      <sheetName val="So_lieu_chung8"/>
      <sheetName val="TH_VL,_NC,_DDHT_Thanhphuoc8"/>
      <sheetName val="Chi_tiet_-tong_9_thang8"/>
      <sheetName val="BẢNG_ÁP_GIÁ_(in)8"/>
      <sheetName val="NT_(KL)_IN8"/>
      <sheetName val="DOM_D28"/>
      <sheetName val="nhà_ăn8"/>
      <sheetName val="Công_nhật8"/>
      <sheetName val="btkt_cột8"/>
      <sheetName val="Bê_tông_bảo_vệ8"/>
      <sheetName val="01__Data8"/>
      <sheetName val="Neo,_nối_cốt_thép_dầm,_cột8"/>
      <sheetName val="Uốn_móc_cốt_thép8"/>
      <sheetName val="Tiêu_chuẩn_cốt_thép8"/>
      <sheetName val="Doi_so8"/>
      <sheetName val="1_2_Staff_Schedule8"/>
      <sheetName val="0__Input8"/>
      <sheetName val="DANH_MỤC_HỒ_SƠ8"/>
      <sheetName val="GT_PHÁT_SINH_NGOÀI_HĐ8"/>
      <sheetName val="KL_PHÁT_SINH_8"/>
      <sheetName val="PS_NGOÀI_HĐ8"/>
      <sheetName val="GT_PHÁT_SINH_VƯỢT_HĐ8"/>
      <sheetName val="PS_TĂNG_GIẢM_TRONG_HĐ8"/>
      <sheetName val="DGCT_PHÁT_SINH8"/>
      <sheetName val="DGCT_TRẦN_NLV8"/>
      <sheetName val="DGKL_chi_tiết_NLV8"/>
      <sheetName val="DGKL_chi_tiết_NHN,NK8"/>
      <sheetName val="TG_KL8"/>
      <sheetName val="DGCT_SƠN_BẢ_TƯỜNG_NLV8"/>
      <sheetName val="DGKL_TRẦN_NHN8"/>
      <sheetName val="MTO_REV_2(ARMOR)8"/>
      <sheetName val="Cotthep_NPT8"/>
      <sheetName val="vl_nc_mtc8"/>
      <sheetName val="Heso_DZ8"/>
      <sheetName val="DM_336cai_tao8"/>
      <sheetName val="DG_BINH_THUAN8"/>
      <sheetName val="Tien_Thuong8"/>
      <sheetName val="NC_XL_6T_cuoi_01_CTy8"/>
      <sheetName val="Data_-6T_dau8"/>
      <sheetName val="Cong_6T8"/>
      <sheetName val="KL_thep_lam_sat8"/>
      <sheetName val="B3A_-_TOWER_A8"/>
      <sheetName val="Annex_B8"/>
      <sheetName val="Bill_Prelim-CDT8"/>
      <sheetName val="Bill_BPTC-CDT8"/>
      <sheetName val="Chi_tiết_BPTC8"/>
      <sheetName val="Bill_BPTC-CDT_(PA_MCT_CDT)8"/>
      <sheetName val="Chi_tiết_BPTC_(PA_MCT_CDT)8"/>
      <sheetName val="1_Civil_(Org)8"/>
      <sheetName val="DM-VNT_ko_sd8"/>
      <sheetName val="Bảng_đo_bóc_KL_OLK-098"/>
      <sheetName val="6_3_CHI_TIET_OLK-098"/>
      <sheetName val="1__Office8"/>
      <sheetName val="KHOI_LUONG15-48"/>
      <sheetName val="Tong_hop_vat_tu8"/>
      <sheetName val="1_San_8"/>
      <sheetName val="TLG_Type8"/>
      <sheetName val="Dgia_vat_tu8"/>
      <sheetName val="Don_gia_III8"/>
      <sheetName val="D÷_liÖu8"/>
      <sheetName val="Dot_48"/>
      <sheetName val="Thop_Ksat8"/>
      <sheetName val="Thu_hoi_8"/>
      <sheetName val="HM_chung8"/>
      <sheetName val="CP_xd-thiet_bi8"/>
      <sheetName val="TH-TN_LD_TB8"/>
      <sheetName val="CP_xaydung8"/>
      <sheetName val="Thao_ha_phu_kien8"/>
      <sheetName val="VL-NC-MTC_ket_cau8"/>
      <sheetName val="KHOI_LUONG_TONG8"/>
      <sheetName val="TK_22KV8"/>
      <sheetName val="DM_366-17778"/>
      <sheetName val="Thi_nhiem8"/>
      <sheetName val="Gia_goc_VT-TB8"/>
      <sheetName val="Gia_vc_den_chan_CT8"/>
      <sheetName val="culy_228"/>
      <sheetName val="Luong_20508"/>
      <sheetName val="ca_may_QN8"/>
      <sheetName val="TNHC1246_8"/>
      <sheetName val="Ca_may_TT06_20108"/>
      <sheetName val="Don_gia_VLXD_dia_phuong8"/>
      <sheetName val="Bang_luong_SCL8"/>
      <sheetName val="Dinh_muc_TN14268"/>
      <sheetName val="HRG_BHN8"/>
      <sheetName val="CĂN_ĐH8"/>
      <sheetName val="Chi_phi_van_chuyen8"/>
      <sheetName val="TH_các_CC8"/>
      <sheetName val="Div26_-_Elect8"/>
      <sheetName val="7_Khau_tru_8"/>
      <sheetName val="Q_A01_2-Sh8"/>
      <sheetName val="4_CĂN8"/>
      <sheetName val="2_CDPS8"/>
      <sheetName val="Don_gia_NC8"/>
      <sheetName val="DT_hợp_đồng7"/>
      <sheetName val="Bảng_KL_đợt_17"/>
      <sheetName val="Danh_mục7"/>
      <sheetName val="Bieu_gia_HD7"/>
      <sheetName val="Summary_Sheet7"/>
      <sheetName val="Finishing-Tower_A7"/>
      <sheetName val="Finishing-Tower_B7"/>
      <sheetName val="Finishing-Tower_C7"/>
      <sheetName val="Finishing-Tower_D7"/>
      <sheetName val="MEP-Tower_A7"/>
      <sheetName val="MEP-Tower_B7"/>
      <sheetName val="MEP-Tower_C7"/>
      <sheetName val="MEP-Tower_D7"/>
      <sheetName val="Cost_Report_Sum7"/>
      <sheetName val="Detail_Cost_Sum7"/>
      <sheetName val="RVO-VO_Sum7"/>
      <sheetName val="Potential_VOs_Sum7"/>
      <sheetName val="Cash_Flow_Sum7"/>
      <sheetName val="BTK-Dai_Hoc_Kien_Giang7"/>
      <sheetName val="PV_Graph_Data7"/>
      <sheetName val="doanh_thu7"/>
      <sheetName val="Dutoan_KL7"/>
      <sheetName val="CAP_NUOC7"/>
      <sheetName val="cấp_nước_trục_nhà_vs7"/>
      <sheetName val="THOAT_NUOC7"/>
      <sheetName val="THOAT_MUA7"/>
      <sheetName val="Cáp_phòng7"/>
      <sheetName val="TMC_ĐIỆN_Phi7"/>
      <sheetName val="TMC_Tổng7"/>
      <sheetName val="TH_Đèn_Phòng_L17"/>
      <sheetName val="TH_Đèn_Hầm_L17"/>
      <sheetName val="TỦ_MODULE_T17"/>
      <sheetName val="B-2__(DPP)8"/>
      <sheetName val="Huong_dan7"/>
      <sheetName val="gia_vt,nc,may7"/>
      <sheetName val="Financ__Overview7"/>
      <sheetName val="TINH_GIA_-_SAN_XUAT_Vertico7"/>
      <sheetName val="13_BANG_CT7"/>
      <sheetName val="14_MMUS_GIUA_NHIP7"/>
      <sheetName val="4_HSPBngang7"/>
      <sheetName val="6_Tinh_tai7"/>
      <sheetName val="2_NSl7"/>
      <sheetName val="17_US_CHU_tho_a_b7"/>
      <sheetName val="15_MMUS_GOI7"/>
      <sheetName val="DZ_22KV7"/>
      <sheetName val="Kê_0,47"/>
      <sheetName val="TH_0,47"/>
      <sheetName val="Kê_227"/>
      <sheetName val="TH_227"/>
      <sheetName val="TBA_CAI_TAO7"/>
      <sheetName val="TBA_XDM7"/>
      <sheetName val="TONG_HOP_DU_TOAN7"/>
      <sheetName val="Thop_XAY_DUNG7"/>
      <sheetName val="CP_HANG_MUC_CHUNG7"/>
      <sheetName val="CHI_PHI_XD7"/>
      <sheetName val="CHI_PHI_THI_NGHIEM7"/>
      <sheetName val="VLDIEN_227"/>
      <sheetName val="Dao_dat7"/>
      <sheetName val="TH_Denbu7"/>
      <sheetName val="Do_ve_DC7"/>
      <sheetName val="TH_Bommin7"/>
      <sheetName val="CHI_PHI_THI_NGHIEM-LD_thiet_bi7"/>
      <sheetName val="Luong_TT017"/>
      <sheetName val="Camay_QB7"/>
      <sheetName val="gia_ca_may_BXD7"/>
      <sheetName val="BANG_LUONG_KY_SU7"/>
      <sheetName val="Bang_luong_NHOM_I7"/>
      <sheetName val="Bangluong_NHOM_II_7"/>
      <sheetName val="09-GIA_nhien_lieu-ko_in7"/>
      <sheetName val="Tinh_V_cot_chiem_cho7"/>
      <sheetName val="ĐM_13547"/>
      <sheetName val="KHOAN_MAU7"/>
      <sheetName val="ĐO_ĐỊA_VẬT_LÝ7"/>
      <sheetName val="khoan_tiep_dia7"/>
      <sheetName val="Tổng_hợp_KPHM7"/>
      <sheetName val="Dinh_muc7"/>
      <sheetName val="GIÁ_DỰ_THẦU_30_CĂN7"/>
      <sheetName val="5_2_1_Đo_bóc_KL_OLK-067"/>
      <sheetName val="KS_tuyen7"/>
      <sheetName val="Bang_chiet_tinh_TBA7"/>
      <sheetName val="4_2_1_Đo_bóc_KL_OLK-067"/>
      <sheetName val="4_1_1_CHI_TIET_OLK-067"/>
      <sheetName val="DG_Chi_tiet7"/>
      <sheetName val="_1710_HOINGHINLD7"/>
      <sheetName val="99_(2)7"/>
      <sheetName val="134_7"/>
      <sheetName val="DG_49707"/>
      <sheetName val="Cash_Flow7"/>
      <sheetName val="BU_LONG7"/>
      <sheetName val="DT__NHA_XUONG7"/>
      <sheetName val="EQUIP_LIST7"/>
      <sheetName val="THONG_SO7"/>
      <sheetName val="Đơn_giá_chi_tiết_TN_397"/>
      <sheetName val="HERD_MOVEMENTFARM19"/>
      <sheetName val="HERD_MOVEMENTFARM29"/>
      <sheetName val="CALVES_2-49"/>
      <sheetName val="Cavles_2-49"/>
      <sheetName val="CALVES_4-79"/>
      <sheetName val="HEIFER_7-12m9"/>
      <sheetName val="HEIFER_12+9"/>
      <sheetName val="FRESH_COW_2017-189"/>
      <sheetName val="HP_COW_20189"/>
      <sheetName val="LP_COW_2017-189"/>
      <sheetName val="DRY_COW9"/>
      <sheetName val="FIELD_CROPS9"/>
      <sheetName val="So_sanh7"/>
      <sheetName val="Electrical_Works7"/>
      <sheetName val="H_T__INCOMING_SYSTEM7"/>
      <sheetName val="Tính_giá_NC7"/>
      <sheetName val="Tiên_lượng7"/>
      <sheetName val="SL_cước7"/>
      <sheetName val="¥_7"/>
      <sheetName val="Gia_VT-TB7"/>
      <sheetName val="noi_suy_xa7"/>
      <sheetName val="noi_suy_xa_thu_hoi7"/>
      <sheetName val="Thuyết_minh7"/>
      <sheetName val="Đơn_giá_máy7"/>
      <sheetName val="Tong_DT6"/>
      <sheetName val="phan_tich_don_gia6"/>
      <sheetName val="Bill_No_1_67"/>
      <sheetName val="Bill_No_1_107"/>
      <sheetName val="Bill_No_3_37"/>
      <sheetName val="Bill_No_1_47"/>
      <sheetName val="Bill_No_1_77"/>
      <sheetName val="Summary_Bill_No__37"/>
      <sheetName val="DT_san_XD-So_lieu_cu6"/>
      <sheetName val="FF-2_(1)6"/>
      <sheetName val="Labour_Summary19"/>
      <sheetName val="YTD_12'20036"/>
      <sheetName val="YTD_06'20036"/>
      <sheetName val="YTD_03'20036"/>
      <sheetName val="YTD_09'20036"/>
      <sheetName val="deferred_taxes6"/>
      <sheetName val="Eqpmnt_Plng6"/>
      <sheetName val="TRIAL_BALANCE6"/>
      <sheetName val="DPR_31st_march6"/>
      <sheetName val="current_month6"/>
      <sheetName val="Blng__Vs_Coll_6"/>
      <sheetName val="Unit_price6"/>
      <sheetName val="Bán_đợt_1_trang6"/>
      <sheetName val="Chiet_tinh_dz356"/>
      <sheetName val="3__KC_-_PODIUM6"/>
      <sheetName val="CTDZ6kv_(gd1)_6"/>
      <sheetName val="CTDZ_0_4+cto_(GD1)6"/>
      <sheetName val="CTTBA_(gd1)6"/>
      <sheetName val="03_Detailed6"/>
      <sheetName val="01_Bid_Price_summary6"/>
      <sheetName val="Home_Office_Manhours6"/>
      <sheetName val="Field_SPV_Barchart6"/>
      <sheetName val="Tien_Luong6"/>
      <sheetName val="Unit_price(Updateting)6"/>
      <sheetName val="Cost_List6"/>
      <sheetName val="Detail_Cost6"/>
      <sheetName val="IC_Price_New6"/>
      <sheetName val="Summary_Table6"/>
      <sheetName val="Sales_Person6"/>
      <sheetName val="Bidding_Entity6"/>
      <sheetName val="CHITIET_VL-NCHT1_(2)6"/>
      <sheetName val="Bù_giá_CM6"/>
      <sheetName val="Breakdown_(B)6"/>
      <sheetName val="U_P_Breakdown6"/>
      <sheetName val="IMF_Code6"/>
      <sheetName val="Subsidiary_Calculation6"/>
      <sheetName val="Phu_Bai_Bridge6"/>
      <sheetName val="5_2_1_Đo_bóc_KL_OLK-106"/>
      <sheetName val="BẢNG_DIỄN_GIẢI_KL_(7)6"/>
      <sheetName val="don_gia_14266"/>
      <sheetName val="Luong_BN6"/>
      <sheetName val="Luong_TB6"/>
      <sheetName val="Ca_may_TB6"/>
      <sheetName val="Ca_máy_BN6"/>
      <sheetName val="Vật_liệu6"/>
      <sheetName val="LX_-TT056"/>
      <sheetName val="NC_Moi_TT056"/>
      <sheetName val="Bia_lot6"/>
      <sheetName val="Chu_dau_tu2"/>
      <sheetName val="Cau_tao_gia_xay_to2"/>
      <sheetName val="THÔNG_TIN2"/>
      <sheetName val="THPDMoi__(2)2"/>
      <sheetName val="t-h_HA_THE2"/>
      <sheetName val="TH_XL2"/>
      <sheetName val="CHITIET_VL-NC2"/>
      <sheetName val="Khoi luong kenh dan"/>
      <sheetName val="Thep_Be TN(tai_C10)"/>
      <sheetName val="GGBC"/>
      <sheetName val="QG"/>
      <sheetName val="Don vi"/>
      <sheetName val="PTDM"/>
      <sheetName val="TH khối lượng phải làm"/>
      <sheetName val="Giá VL, NC, M"/>
      <sheetName val="Lương 2135 nhóm I"/>
      <sheetName val="Luong 2050 hà NAm"/>
      <sheetName val="Lương2045 nhóm I"/>
      <sheetName val="May 3 huyện"/>
      <sheetName val="May yên mô"/>
      <sheetName val="Phân tich ĐG"/>
      <sheetName val="PLV mới"/>
      <sheetName val="May TT11(TB)"/>
      <sheetName val="May TT11 (HP)"/>
      <sheetName val="May TT11(NB)"/>
      <sheetName val="May TT11(NĐ)"/>
      <sheetName val="Lương theo TT17(Thái Bình)"/>
      <sheetName val="Lương theo TT17 (HP)"/>
      <sheetName val="Lương theo TT17 (Ninh Bình)"/>
      <sheetName val="Lương theo TT17 (Nam Định)"/>
      <sheetName val="pt10Èn"/>
      <sheetName val="he so dong thoi"/>
      <sheetName val="NPCPP-70-DS-017"/>
      <sheetName val="Input - Facilities"/>
      <sheetName val="Norms"/>
      <sheetName val="BP CAPEX MoD-100% Area 4 USD"/>
      <sheetName val="02. PHAN TICH"/>
      <sheetName val="03. NGAN SACH"/>
      <sheetName val="PU_ITALY_29"/>
      <sheetName val="Tro_giup28"/>
      <sheetName val="TH_DZ3517"/>
      <sheetName val="DON_GIA_CAN_THO17"/>
      <sheetName val="RAB_AR&amp;STR15"/>
      <sheetName val="chi_tiet_TBA15"/>
      <sheetName val="chi_tiet_C15"/>
      <sheetName val="Don_gia_chi_tiet15"/>
      <sheetName val="Don_gia15"/>
      <sheetName val="DON_GIA_TRAM_(3)15"/>
      <sheetName val="S-curve_14"/>
      <sheetName val="Customize_Your_Purchase_Order15"/>
      <sheetName val="CHITIET_VL-NC-TT_-1p15"/>
      <sheetName val="CHITIET_VL-NC-TT-3p14"/>
      <sheetName val="TONG_HOP_VL-NC_TT15"/>
      <sheetName val="KPVC-BD_15"/>
      <sheetName val="HĐ_ngoài14"/>
      <sheetName val="XT_Buoc_314"/>
      <sheetName val="dongia_(2)14"/>
      <sheetName val="Commercial_value14"/>
      <sheetName val="7606_DZ15"/>
      <sheetName val="Ky_Lam_Bridge14"/>
      <sheetName val="Provisional_Sums_Item14"/>
      <sheetName val="Gas_Pressure_Welding14"/>
      <sheetName val="General_Item&amp;General_Requirem14"/>
      <sheetName val="General_Items14"/>
      <sheetName val="Regenral_Requirements14"/>
      <sheetName val="TONG_HOP_VL-NC14"/>
      <sheetName val="So_doi_chieu_LC14"/>
      <sheetName val="project_management14"/>
      <sheetName val="Adix_A14"/>
      <sheetName val="MAIN_GATE_HOUSE14"/>
      <sheetName val="REINF_14"/>
      <sheetName val="Rates_200914"/>
      <sheetName val="Đầu_vào13"/>
      <sheetName val="MH_RATE14"/>
      <sheetName val="A1_CN13"/>
      <sheetName val="Data_Input14"/>
      <sheetName val="Du_toan14"/>
      <sheetName val="chiet_tinh14"/>
      <sheetName val="Ng_hàng_xà+bulong14"/>
      <sheetName val="Bang_KL14"/>
      <sheetName val="DM_606114"/>
      <sheetName val="Equip_13"/>
      <sheetName val="DG_thep_ma_kem14"/>
      <sheetName val="Lcau_-_Lxuc14"/>
      <sheetName val="Chi_tiet_XD_TBA13"/>
      <sheetName val="EIRR&gt;_213"/>
      <sheetName val="TONG_HOP_T5_199813"/>
      <sheetName val="CT_vat_lieu14"/>
      <sheetName val="Trạm_biến_áp13"/>
      <sheetName val="Đơn_Giá_13"/>
      <sheetName val="Chenh_lech_vat_tu13"/>
      <sheetName val="Diện_tích13"/>
      <sheetName val="1_Khái_toán13"/>
      <sheetName val="13-Cốt_thép_(10mm&lt;D≤18mm)_FO112"/>
      <sheetName val="6787CWFASE2CASE2_00_xls13"/>
      <sheetName val="CT-0_4KV13"/>
      <sheetName val="rate_material13"/>
      <sheetName val="4_PTDG13"/>
      <sheetName val="DG_DZ14"/>
      <sheetName val="DG_TBA14"/>
      <sheetName val="Chi_tiet_KL13"/>
      <sheetName val="Tổng_hợp_KL13"/>
      <sheetName val="KL_Chi_tiết_Xây_tô13"/>
      <sheetName val="07Base_Cost13"/>
      <sheetName val="Bill_1_Quy_dinh_chung13"/>
      <sheetName val="1_R18_BF13"/>
      <sheetName val="6_External_works-R1813"/>
      <sheetName val="Phan_khai_KLuong13"/>
      <sheetName val="04_-_XUONG_DET_B13"/>
      <sheetName val="Area_Cal13"/>
      <sheetName val="_0313"/>
      <sheetName val="chieu_day_san13"/>
      <sheetName val="Podium_Concrete_Works13"/>
      <sheetName val="KLCT-_TOWER13"/>
      <sheetName val="KLCT-_PODIUM13"/>
      <sheetName val="Xay_lapduongR313"/>
      <sheetName val="Gia_thanh_chuoi_su13"/>
      <sheetName val="Tiep_dia13"/>
      <sheetName val="Don_gia_vung_III-Can_Tho13"/>
      <sheetName val="Loại_Vật_tư13"/>
      <sheetName val="Measure_130613"/>
      <sheetName val="gia_cong_tac13"/>
      <sheetName val="Isolasi_Luar_Dalam13"/>
      <sheetName val="Isolasi_Luar13"/>
      <sheetName val="Analisa_Gabungan13"/>
      <sheetName val="GV1-D13_(Casement_door)13"/>
      <sheetName val="Project_Data13"/>
      <sheetName val="Elect_(3)13"/>
      <sheetName val="plan&amp;section_of_foundation13"/>
      <sheetName val="design_criteria13"/>
      <sheetName val="Bond_수수료_계산_포맷13"/>
      <sheetName val="ITB_COST13"/>
      <sheetName val="PAGE_113"/>
      <sheetName val="6PILE__(돌출)13"/>
      <sheetName val="HÐ_ngoài14"/>
      <sheetName val="DM_6713"/>
      <sheetName val="Đầu_tư13"/>
      <sheetName val="Chenh_lech_ca_may13"/>
      <sheetName val="TLg_CN&amp;Laixe13"/>
      <sheetName val="TLg_CN&amp;Laixe_(2)13"/>
      <sheetName val="TLg_Laitau13"/>
      <sheetName val="TLg_Laitau_(2)13"/>
      <sheetName val="ESTI_13"/>
      <sheetName val="KL_san_lap13"/>
      <sheetName val="Bill_01_-_CTN13"/>
      <sheetName val="Bill_2_2_Villa_2_beds13"/>
      <sheetName val="DETAIL_13"/>
      <sheetName val="dg_tphcm13"/>
      <sheetName val="T_KÊ_K_CẤU13"/>
      <sheetName val="A1,_May13"/>
      <sheetName val="Vat_lieu13"/>
      <sheetName val="Door_and_window7"/>
      <sheetName val="Harga_ME_13"/>
      <sheetName val="_Bill_5-Earthing_2_-_Add_Work13"/>
      <sheetName val="Bill_02_-_Xay_gach-Pou_13"/>
      <sheetName val="Bill_03-Chống_thấm-Pou13"/>
      <sheetName val="Bill_04-Kim_loại-Pou13"/>
      <sheetName val="Bill_05_-_Hoan_thien-Pou_13"/>
      <sheetName val="Bill_02_-_Xay_gach-Tower13"/>
      <sheetName val="Bill_03-Chống_thấm-Tower13"/>
      <sheetName val="Bill_04-Kim_loại-Tower13"/>
      <sheetName val="Bill_05_-_Hoan_thien-Tower13"/>
      <sheetName val="KL-_KHAC13"/>
      <sheetName val="BILL_3_-_KẾT_CẤU_HẦM13"/>
      <sheetName val="PTĐG_LTBT13"/>
      <sheetName val="CTG-PRECHEx1_413"/>
      <sheetName val="CTG-AB_(2)13"/>
      <sheetName val="CTG-AB_(3)13"/>
      <sheetName val="CTG-PLP-1_0813"/>
      <sheetName val="Pre_Đội_nhóm13"/>
      <sheetName val="Vat_tu_XD13"/>
      <sheetName val="CẤP_THOÁT_NƯỚC13"/>
      <sheetName val="Cước_VC_+_ĐM_CP_Tư_vấn13"/>
      <sheetName val="Hệ_số13"/>
      <sheetName val="THDT_goi_thau_TB13"/>
      <sheetName val="Tien_do_TV13"/>
      <sheetName val="Tower_-_Concrete_Works13"/>
      <sheetName val="Bill-04_ket_cau_thap-_UNI13"/>
      <sheetName val="TH_Vat_tu13"/>
      <sheetName val="Bang_trong_luong_rieng_thep13"/>
      <sheetName val="final_list_200529"/>
      <sheetName val="LV_data13"/>
      <sheetName val="Gia_vat_tu13"/>
      <sheetName val="TH_MTC13"/>
      <sheetName val="TH_N_Cong13"/>
      <sheetName val="Equipment_list_(PAC)13"/>
      <sheetName val="TINH_KHOI_LUONG13"/>
      <sheetName val="DATA_BASE13"/>
      <sheetName val="bridge_#_113"/>
      <sheetName val="Bang_3_Chi_tiet_phan_Dz13"/>
      <sheetName val="KHOI_LUONG13"/>
      <sheetName val="HVAC_BLOCK_B413"/>
      <sheetName val="subcon_sched13"/>
      <sheetName val="Chi_tiet13"/>
      <sheetName val="Buy_vs__Lease_Car13"/>
      <sheetName val="BẢNG_KHỐI_LƯỢNG_TỔNG_HỢP12"/>
      <sheetName val="CTKL_KTX_HT12"/>
      <sheetName val="CP_Khac_cuoc_VC12"/>
      <sheetName val="Budget_Code12"/>
      <sheetName val="2_Chiet_tinh12"/>
      <sheetName val="du_lieu_du_toan12"/>
      <sheetName val="PRE_(E)13"/>
      <sheetName val="Luong_NII12"/>
      <sheetName val="DINH_MUC_THI_NGHIEM12"/>
      <sheetName val="Luong_NI12"/>
      <sheetName val="NHÀ_NHẬP_LIỆU12"/>
      <sheetName val="MÓNG_SILO12"/>
      <sheetName val="BOQ_THAN12"/>
      <sheetName val="Tong_du_toan12"/>
      <sheetName val="Bill_2_-_ketcau12"/>
      <sheetName val="D_&amp;_W_sizes12"/>
      <sheetName val="DL_ĐẦU_VÀO12"/>
      <sheetName val="Chi_tiet_lan_can12"/>
      <sheetName val="Analisa_&amp;_Upah12"/>
      <sheetName val="Purchase_Order12"/>
      <sheetName val="Du_lieu13"/>
      <sheetName val="Phan_tich12"/>
      <sheetName val="CT_Thang_Mo12"/>
      <sheetName val="CT__PL12"/>
      <sheetName val="dongia__2_12"/>
      <sheetName val="Thép_CKN12"/>
      <sheetName val="GOC-KO_IN12"/>
      <sheetName val="MAU_8A12"/>
      <sheetName val="MAU_8B12"/>
      <sheetName val="MAU_912"/>
      <sheetName val="MAU_1012"/>
      <sheetName val="cash_budget12"/>
      <sheetName val="sochitiettaikhoan_12"/>
      <sheetName val="Share_price_data12"/>
      <sheetName val="19_312"/>
      <sheetName val="20_312"/>
      <sheetName val="Chieu_4_312"/>
      <sheetName val="Cow_req12"/>
      <sheetName val="TỔNG_HỢP12"/>
      <sheetName val="14-LẦN_3-CHIỀU12"/>
      <sheetName val="14-LẦN_1-SÁNG12"/>
      <sheetName val="14-LẦN_2-TRƯA12"/>
      <sheetName val="1_3+1_4-TOTAL_-_Ko_IN12"/>
      <sheetName val="2_1-LẦN_3-CHIỀU12"/>
      <sheetName val="2_1-LẦN_1-SÁNG12"/>
      <sheetName val="2_1-LẦN_2-TRƯA12"/>
      <sheetName val="2_1-TOTAL-Ko_IN12"/>
      <sheetName val="1_3(TMR_4)12"/>
      <sheetName val="CHO_DE12"/>
      <sheetName val="1_1+1_2+2_2+2_3(TMR_3)12"/>
      <sheetName val="CK1+CK2_(VS_SAN_CHOI_23)12"/>
      <sheetName val="CK1+CK2_(2)12"/>
      <sheetName val="12-16_THÁNG12"/>
      <sheetName val="CAN_SỮA12"/>
      <sheetName val="54+55+56(SAU_CAI_SỮA-6)12"/>
      <sheetName val="BÊ_71-90_NGÀY12"/>
      <sheetName val="BÊ_12-16_tháng12"/>
      <sheetName val="BÊ_6-1212"/>
      <sheetName val="BÊ_1-312"/>
      <sheetName val="F01-BC_KHAU_PHAN_SANG_20_312"/>
      <sheetName val="F01-BC_KHAU_PHAN_CHIEU_19_312"/>
      <sheetName val="dinh_mưc_cty12"/>
      <sheetName val="Giá_thành12"/>
      <sheetName val="Thong_ke12"/>
      <sheetName val="Energy_for_milk_prod12"/>
      <sheetName val="DE_NGHI_XUAT_12"/>
      <sheetName val="phieu_xuat_mau12"/>
      <sheetName val="PHIEU_XUAT_CHIEU12"/>
      <sheetName val="11_rai_them_cỏ12"/>
      <sheetName val="PHU_LUC_02-_HDSD_CAC_BIEU_MAU12"/>
      <sheetName val="PhU_LUC_01-_MA_CAC_NHOM_BO12"/>
      <sheetName val="F03-BC_THUC_TRON_SANG_20_312"/>
      <sheetName val="F03-BC_THUC_TRON_CHIEU_19_312"/>
      <sheetName val="F02-BC_THEO_DOI_THUC_AN_DU12"/>
      <sheetName val="Tham_khao-_Bao_cao_xuat_thuc_12"/>
      <sheetName val="Nhap_VT_oto10"/>
      <sheetName val="dm_36610"/>
      <sheetName val="DM_606010"/>
      <sheetName val="Dự_thầu10"/>
      <sheetName val="DK1_Don_gia12"/>
      <sheetName val="Dlieu_dau_vao12"/>
      <sheetName val="BANCO_(2)12"/>
      <sheetName val="MT_DPin_(2)12"/>
      <sheetName val="02__PTDG12"/>
      <sheetName val="Chiết_tính12"/>
      <sheetName val="Income_Statement12"/>
      <sheetName val="Shareholders'_Equity12"/>
      <sheetName val="VC_xd10"/>
      <sheetName val="Gia_VLTB10"/>
      <sheetName val="B_Luong10"/>
      <sheetName val="C_May10"/>
      <sheetName val="Don_gia_chi_tiet_DIEN_29"/>
      <sheetName val="Dự_toán10"/>
      <sheetName val="Đơn_Giá_TH10"/>
      <sheetName val="Nhân_công10"/>
      <sheetName val="Phân_tích10"/>
      <sheetName val="C_P_Thiết_bị10"/>
      <sheetName val="T_H_Kinh_phí10"/>
      <sheetName val="Vật_tư10"/>
      <sheetName val="Trang_bìa10"/>
      <sheetName val="DG_14269"/>
      <sheetName val="Don_gia_(khong_in)12"/>
      <sheetName val="1_MONG_1-212"/>
      <sheetName val="AG_Pipe_Qty_Analysis10"/>
      <sheetName val="TB_NẶNG10"/>
      <sheetName val="Du_tru_CP-Bieu_0110"/>
      <sheetName val="wk_prgs10"/>
      <sheetName val="đọc_số10"/>
      <sheetName val="Bill_No_3_-_Prov__Sum_(Ph2&amp;3)10"/>
      <sheetName val="TH_TN10"/>
      <sheetName val="HỆ_THỐNG_PHÒNG_CHÁY_CHỮA_CHÁY10"/>
      <sheetName val="HỆ_THỐNG_CẤP_THOÁT_NƯỚC10"/>
      <sheetName val="HỆ_THỐNG_ĐHKK10"/>
      <sheetName val="MÁY_PHÁT_ĐIỆN10"/>
      <sheetName val="HỆ_THỐNG_ĐIỆN10"/>
      <sheetName val="Thiết_bị_chính10"/>
      <sheetName val="TK_chi_tiet10"/>
      <sheetName val="Bill_2-Road_HR210"/>
      <sheetName val="Bill_3_-_Softscape_HR210"/>
      <sheetName val="Ma_don_vi10"/>
      <sheetName val="bang_cc10"/>
      <sheetName val="Ｎｏ_1310"/>
      <sheetName val="DGchitiet_10"/>
      <sheetName val="2_1Warehouse_110"/>
      <sheetName val="Hao_phí10"/>
      <sheetName val="Structure_data10"/>
      <sheetName val="Main_Bldg-Rev0210"/>
      <sheetName val="D&amp;W_def_10"/>
      <sheetName val="Nhan_cong10"/>
      <sheetName val="Thiet_bi10"/>
      <sheetName val="Vat_tu10"/>
      <sheetName val="DM_ChiPhi10"/>
      <sheetName val="May_TC10"/>
      <sheetName val="TH_Kinh_phi10"/>
      <sheetName val="THCP_Lap_dat10"/>
      <sheetName val="THCP_xay_dung10"/>
      <sheetName val="Ptvl_10"/>
      <sheetName val="1_2_Staff_Schedule9"/>
      <sheetName val="Data_Wall10"/>
      <sheetName val="THEP_TAM10"/>
      <sheetName val="THEP_HÌNH10"/>
      <sheetName val="THEP_HINH10"/>
      <sheetName val="XA_GO10"/>
      <sheetName val="BANG_TRA10"/>
      <sheetName val="CP_HMC10"/>
      <sheetName val="CĂN_HỘ_T16-17_10"/>
      <sheetName val="TRỤC_ĐỨNG_THOÁT_BẨN_T15-1710"/>
      <sheetName val="TRỤC_ĐỨNG_TM_T15-1710"/>
      <sheetName val="CP_Du_phong10"/>
      <sheetName val="Tong_hop_kinh_phi10"/>
      <sheetName val="CHI_PHI10"/>
      <sheetName val="gui_BKCT9"/>
      <sheetName val="Tổng_GT10"/>
      <sheetName val="Chi_tiết_KL10"/>
      <sheetName val="khấu_trừ_phạt10"/>
      <sheetName val="GT__KHAU_TRU10"/>
      <sheetName val="HAO_HUT_VAT_TU_(2)10"/>
      <sheetName val="cao_độ10"/>
      <sheetName val="Chi_tiet_cong_no10"/>
      <sheetName val="PHÁT_SINH_TẦNG_1_10"/>
      <sheetName val="PHÁT_SINH_TẦNG_210"/>
      <sheetName val="Hầm_chuyển_psinh10"/>
      <sheetName val="Ống_thẳng10"/>
      <sheetName val="Côn_thu10"/>
      <sheetName val="Vuông_tròn10"/>
      <sheetName val="Chân_rẽ10"/>
      <sheetName val="Chạc_ba10"/>
      <sheetName val="Chi_tiet_-tong_9_thang9"/>
      <sheetName val="Móng,_nền_10"/>
      <sheetName val="1_Requisition(E)10"/>
      <sheetName val="Theo_doi_Doanh_thu_20179"/>
      <sheetName val="TONG_HOP10"/>
      <sheetName val="phan_tic_chi_tiet10"/>
      <sheetName val="0__Input9"/>
      <sheetName val="BẢNG_ÁP_GIÁ_(in)9"/>
      <sheetName val="NT_(KL)_IN9"/>
      <sheetName val="DOM_D29"/>
      <sheetName val="nhà_ăn9"/>
      <sheetName val="Công_nhật9"/>
      <sheetName val="btkt_cột9"/>
      <sheetName val="Bill_Prelim-CDT9"/>
      <sheetName val="Bill_BPTC-CDT9"/>
      <sheetName val="Chi_tiết_BPTC9"/>
      <sheetName val="Bill_BPTC-CDT_(PA_MCT_CDT)9"/>
      <sheetName val="Chi_tiết_BPTC_(PA_MCT_CDT)9"/>
      <sheetName val="KHOI_LUONG15-49"/>
      <sheetName val="TH_các_CC9"/>
      <sheetName val="Tổng_hợp_KPHM8"/>
      <sheetName val="DM_336cai_tao9"/>
      <sheetName val="3__CNT9"/>
      <sheetName val="unit_price_list(M)9"/>
      <sheetName val="Gia_vat_lieu9"/>
      <sheetName val="Precios_unitarios_AXH9"/>
      <sheetName val="KL_THEP__GIAM_DO_DUNG_COUPLER9"/>
      <sheetName val="01_KL_THÉP_NHẬP_VỀ9"/>
      <sheetName val="2__NT_VLDV9"/>
      <sheetName val="GHI_CHU9"/>
      <sheetName val="1_BB_LMHT9"/>
      <sheetName val="Bê_tông_bảo_vệ9"/>
      <sheetName val="01__Data9"/>
      <sheetName val="Neo,_nối_cốt_thép_dầm,_cột9"/>
      <sheetName val="Uốn_móc_cốt_thép9"/>
      <sheetName val="Tiêu_chuẩn_cốt_thép9"/>
      <sheetName val="So_lieu_chung9"/>
      <sheetName val="TH_VL,_NC,_DDHT_Thanhphuoc9"/>
      <sheetName val="1__Office9"/>
      <sheetName val="Doi_so9"/>
      <sheetName val="DANH_MỤC_HỒ_SƠ9"/>
      <sheetName val="GT_PHÁT_SINH_NGOÀI_HĐ9"/>
      <sheetName val="KL_PHÁT_SINH_9"/>
      <sheetName val="PS_NGOÀI_HĐ9"/>
      <sheetName val="GT_PHÁT_SINH_VƯỢT_HĐ9"/>
      <sheetName val="PS_TĂNG_GIẢM_TRONG_HĐ9"/>
      <sheetName val="DGCT_PHÁT_SINH9"/>
      <sheetName val="DGCT_TRẦN_NLV9"/>
      <sheetName val="DGKL_chi_tiết_NLV9"/>
      <sheetName val="DGKL_chi_tiết_NHN,NK9"/>
      <sheetName val="TG_KL9"/>
      <sheetName val="DGCT_SƠN_BẢ_TƯỜNG_NLV9"/>
      <sheetName val="DGKL_TRẦN_NHN9"/>
      <sheetName val="MTO_REV_2(ARMOR)9"/>
      <sheetName val="KL_thep_lam_sat9"/>
      <sheetName val="DM-VNT_ko_sd9"/>
      <sheetName val="B3A_-_TOWER_A9"/>
      <sheetName val="Annex_B9"/>
      <sheetName val="Cotthep_NPT9"/>
      <sheetName val="vl_nc_mtc9"/>
      <sheetName val="1_Civil_(Org)9"/>
      <sheetName val="Tien_Thuong9"/>
      <sheetName val="NC_XL_6T_cuoi_01_CTy9"/>
      <sheetName val="Data_-6T_dau9"/>
      <sheetName val="Cong_6T9"/>
      <sheetName val="Bảng_đo_bóc_KL_OLK-099"/>
      <sheetName val="6_3_CHI_TIET_OLK-099"/>
      <sheetName val="Dot_49"/>
      <sheetName val="Chi_phi_van_chuyen9"/>
      <sheetName val="Tong_hop_vat_tu9"/>
      <sheetName val="1_San_9"/>
      <sheetName val="DT_hợp_đồng8"/>
      <sheetName val="Bảng_KL_đợt_18"/>
      <sheetName val="Dgia_vat_tu9"/>
      <sheetName val="Don_gia_III9"/>
      <sheetName val="D÷_liÖu9"/>
      <sheetName val="TLG_Type9"/>
      <sheetName val="Thop_Ksat9"/>
      <sheetName val="Thu_hoi_9"/>
      <sheetName val="HM_chung9"/>
      <sheetName val="CP_xd-thiet_bi9"/>
      <sheetName val="TH-TN_LD_TB9"/>
      <sheetName val="CP_xaydung9"/>
      <sheetName val="Thao_ha_phu_kien9"/>
      <sheetName val="VL-NC-MTC_ket_cau9"/>
      <sheetName val="KHOI_LUONG_TONG9"/>
      <sheetName val="TK_22KV9"/>
      <sheetName val="DM_366-17779"/>
      <sheetName val="Thi_nhiem9"/>
      <sheetName val="Gia_goc_VT-TB9"/>
      <sheetName val="Gia_vc_den_chan_CT9"/>
      <sheetName val="culy_229"/>
      <sheetName val="Luong_20509"/>
      <sheetName val="ca_may_QN9"/>
      <sheetName val="TNHC1246_9"/>
      <sheetName val="Ca_may_TT06_20109"/>
      <sheetName val="Don_gia_VLXD_dia_phuong9"/>
      <sheetName val="Bang_luong_SCL9"/>
      <sheetName val="Dinh_muc_TN14269"/>
      <sheetName val="HRG_BHN9"/>
      <sheetName val="CĂN_ĐH9"/>
      <sheetName val="Div26_-_Elect9"/>
      <sheetName val="Q_A01_2-Sh9"/>
      <sheetName val="2_CDPS9"/>
      <sheetName val="4_CĂN9"/>
      <sheetName val="Bieu_gia_HD8"/>
      <sheetName val="Danh_mục8"/>
      <sheetName val="7_Khau_tru_9"/>
      <sheetName val="Summary_Sheet8"/>
      <sheetName val="Finishing-Tower_A8"/>
      <sheetName val="Finishing-Tower_B8"/>
      <sheetName val="Finishing-Tower_C8"/>
      <sheetName val="Finishing-Tower_D8"/>
      <sheetName val="MEP-Tower_A8"/>
      <sheetName val="MEP-Tower_B8"/>
      <sheetName val="MEP-Tower_C8"/>
      <sheetName val="MEP-Tower_D8"/>
      <sheetName val="Cost_Report_Sum8"/>
      <sheetName val="Detail_Cost_Sum8"/>
      <sheetName val="RVO-VO_Sum8"/>
      <sheetName val="Potential_VOs_Sum8"/>
      <sheetName val="Cash_Flow_Sum8"/>
      <sheetName val="Heso_DZ9"/>
      <sheetName val="DG_BINH_THUAN9"/>
      <sheetName val="BTK-Dai_Hoc_Kien_Giang8"/>
      <sheetName val="PV_Graph_Data8"/>
      <sheetName val="doanh_thu8"/>
      <sheetName val="Dutoan_KL8"/>
      <sheetName val="B-2__(DPP)9"/>
      <sheetName val="Don_gia_NC9"/>
      <sheetName val="gia_vt,nc,may8"/>
      <sheetName val="Huong_dan8"/>
      <sheetName val="Financ__Overview8"/>
      <sheetName val="TINH_GIA_-_SAN_XUAT_Vertico8"/>
      <sheetName val="Dinh_muc8"/>
      <sheetName val="CAP_NUOC8"/>
      <sheetName val="cấp_nước_trục_nhà_vs8"/>
      <sheetName val="THOAT_NUOC8"/>
      <sheetName val="THOAT_MUA8"/>
      <sheetName val="Cáp_phòng8"/>
      <sheetName val="TMC_ĐIỆN_Phi8"/>
      <sheetName val="TMC_Tổng8"/>
      <sheetName val="TH_Đèn_Phòng_L18"/>
      <sheetName val="TH_Đèn_Hầm_L18"/>
      <sheetName val="TỦ_MODULE_T18"/>
      <sheetName val="13_BANG_CT8"/>
      <sheetName val="14_MMUS_GIUA_NHIP8"/>
      <sheetName val="4_HSPBngang8"/>
      <sheetName val="6_Tinh_tai8"/>
      <sheetName val="2_NSl8"/>
      <sheetName val="17_US_CHU_tho_a_b8"/>
      <sheetName val="15_MMUS_GOI8"/>
      <sheetName val="DZ_22KV8"/>
      <sheetName val="5_2_1_Đo_bóc_KL_OLK-068"/>
      <sheetName val="Kê_0,48"/>
      <sheetName val="TH_0,48"/>
      <sheetName val="Kê_228"/>
      <sheetName val="TH_228"/>
      <sheetName val="TBA_CAI_TAO8"/>
      <sheetName val="TBA_XDM8"/>
      <sheetName val="TONG_HOP_DU_TOAN8"/>
      <sheetName val="Thop_XAY_DUNG8"/>
      <sheetName val="CP_HANG_MUC_CHUNG8"/>
      <sheetName val="CHI_PHI_XD8"/>
      <sheetName val="CHI_PHI_THI_NGHIEM8"/>
      <sheetName val="VLDIEN_228"/>
      <sheetName val="Dao_dat8"/>
      <sheetName val="TH_Denbu8"/>
      <sheetName val="Do_ve_DC8"/>
      <sheetName val="TH_Bommin8"/>
      <sheetName val="CHI_PHI_THI_NGHIEM-LD_thiet_bi8"/>
      <sheetName val="Luong_TT018"/>
      <sheetName val="Camay_QB8"/>
      <sheetName val="gia_ca_may_BXD8"/>
      <sheetName val="BANG_LUONG_KY_SU8"/>
      <sheetName val="Bang_luong_NHOM_I8"/>
      <sheetName val="Bangluong_NHOM_II_8"/>
      <sheetName val="09-GIA_nhien_lieu-ko_in8"/>
      <sheetName val="Tinh_V_cot_chiem_cho8"/>
      <sheetName val="ĐM_13548"/>
      <sheetName val="KHOAN_MAU8"/>
      <sheetName val="ĐO_ĐỊA_VẬT_LÝ8"/>
      <sheetName val="khoan_tiep_dia8"/>
      <sheetName val="GIÁ_DỰ_THẦU_30_CĂN8"/>
      <sheetName val="KS_tuyen8"/>
      <sheetName val="Bang_chiet_tinh_TBA8"/>
      <sheetName val="MB_DT_028"/>
      <sheetName val="4_2_1_Đo_bóc_KL_OLK-068"/>
      <sheetName val="4_1_1_CHI_TIET_OLK-068"/>
      <sheetName val="DG_Chi_tiet8"/>
      <sheetName val="_1710_HOINGHINLD8"/>
      <sheetName val="99_(2)8"/>
      <sheetName val="134_8"/>
      <sheetName val="DG_49708"/>
      <sheetName val="Electrical_Works8"/>
      <sheetName val="H_T__INCOMING_SYSTEM8"/>
      <sheetName val="EQUIP_LIST8"/>
      <sheetName val="So_sanh8"/>
      <sheetName val="THONG_SO8"/>
      <sheetName val="Đơn_giá_chi_tiết_TN_398"/>
      <sheetName val="HERD_MOVEMENTFARM110"/>
      <sheetName val="HERD_MOVEMENTFARM210"/>
      <sheetName val="CALVES_2-410"/>
      <sheetName val="Cavles_2-410"/>
      <sheetName val="CALVES_4-710"/>
      <sheetName val="HEIFER_7-12m10"/>
      <sheetName val="HEIFER_12+10"/>
      <sheetName val="FRESH_COW_2017-1810"/>
      <sheetName val="HP_COW_201810"/>
      <sheetName val="LP_COW_2017-1810"/>
      <sheetName val="DRY_COW10"/>
      <sheetName val="FIELD_CROPS10"/>
      <sheetName val="Gia_VT-TB8"/>
      <sheetName val="noi_suy_xa8"/>
      <sheetName val="noi_suy_xa_thu_hoi8"/>
      <sheetName val="BU_LONG8"/>
      <sheetName val="Thuyết_minh8"/>
      <sheetName val="Đơn_giá_máy8"/>
      <sheetName val="Tính_giá_NC8"/>
      <sheetName val="SL_cước8"/>
      <sheetName val="DT__NHA_XUONG8"/>
      <sheetName val="Tiên_lượng8"/>
      <sheetName val="Tong_DT7"/>
      <sheetName val="phan_tich_don_gia7"/>
      <sheetName val="¥_8"/>
      <sheetName val="Bù_giá_CM7"/>
      <sheetName val="Luong_BN7"/>
      <sheetName val="Luong_TB7"/>
      <sheetName val="Ca_may_TB7"/>
      <sheetName val="Ca_máy_BN7"/>
      <sheetName val="Vật_liệu7"/>
      <sheetName val="LX_-TT057"/>
      <sheetName val="NC_Moi_TT057"/>
      <sheetName val="Cash_Flow8"/>
      <sheetName val="Bill_No_1_68"/>
      <sheetName val="Bill_No_1_108"/>
      <sheetName val="Bill_No_3_38"/>
      <sheetName val="Bill_No_1_48"/>
      <sheetName val="Bill_No_1_78"/>
      <sheetName val="Summary_Bill_No__38"/>
      <sheetName val="Tien_Luong7"/>
      <sheetName val="Bán_đợt_1_trang7"/>
      <sheetName val="Unit_price7"/>
      <sheetName val="Khai_toan2"/>
      <sheetName val="Phu_luc_01_1_EPC_P11-142"/>
      <sheetName val="TDT_P11-P142"/>
      <sheetName val="Chi_phi_khac_2"/>
      <sheetName val="Hang_muc_Chung2"/>
      <sheetName val="Bia_Phu_Luc2"/>
      <sheetName val="DATA_1_CHUNG2"/>
      <sheetName val="Muc_luc2"/>
      <sheetName val="Tra_cuu_9572"/>
      <sheetName val="CHITIET_VL-NCHT1_(2)7"/>
      <sheetName val="Chu_dau_tu3"/>
      <sheetName val="3__KC_-_PODIUM7"/>
      <sheetName val="Breakdown_(B)7"/>
      <sheetName val="U_P_Breakdown7"/>
      <sheetName val="CTDZ6kv_(gd1)_7"/>
      <sheetName val="CTDZ_0_4+cto_(GD1)7"/>
      <sheetName val="CTTBA_(gd1)7"/>
      <sheetName val="03_Detailed7"/>
      <sheetName val="01_Bid_Price_summary7"/>
      <sheetName val="Home_Office_Manhours7"/>
      <sheetName val="Field_SPV_Barchart7"/>
      <sheetName val="Unit_price(Updateting)7"/>
      <sheetName val="Chiet_tinh_dz357"/>
      <sheetName val="Cost_List7"/>
      <sheetName val="Detail_Cost7"/>
      <sheetName val="IC_Price_New7"/>
      <sheetName val="Summary_Table7"/>
      <sheetName val="Sales_Person7"/>
      <sheetName val="Bidding_Entity7"/>
      <sheetName val="IMF_Code7"/>
      <sheetName val="Subsidiary_Calculation7"/>
      <sheetName val="Cau_tao_gia_xay_to3"/>
      <sheetName val="SGC_RATE2"/>
      <sheetName val="don_gia_14267"/>
      <sheetName val="DT_san_XD-So_lieu_cu7"/>
      <sheetName val="Bia_lot7"/>
      <sheetName val="5_2_1_Đo_bóc_KL_OLK-107"/>
      <sheetName val="Tru_TT2"/>
      <sheetName val="Thg_042"/>
      <sheetName val="Thg_052"/>
      <sheetName val="Thg_062"/>
      <sheetName val="Thg_072"/>
      <sheetName val="Thg_082"/>
      <sheetName val="Thg_092"/>
      <sheetName val="Thg_102"/>
      <sheetName val="Thg_112"/>
      <sheetName val="Thg_122"/>
      <sheetName val="FF-2_(1)7"/>
      <sheetName val="Labour_Summary20"/>
      <sheetName val="YTD_12'20037"/>
      <sheetName val="YTD_06'20037"/>
      <sheetName val="YTD_03'20037"/>
      <sheetName val="YTD_09'20037"/>
      <sheetName val="deferred_taxes7"/>
      <sheetName val="Eqpmnt_Plng7"/>
      <sheetName val="TRIAL_BALANCE7"/>
      <sheetName val="DPR_31st_march7"/>
      <sheetName val="current_month7"/>
      <sheetName val="Blng__Vs_Coll_7"/>
      <sheetName val="Dashboard_-_BQL_-_VHL2"/>
      <sheetName val="Phu_Bai_Bridge7"/>
      <sheetName val="BẢNG_DIỄN_GIẢI_KL_(7)7"/>
      <sheetName val="DM_DU_AN2"/>
      <sheetName val="DM_TP_2"/>
      <sheetName val="File_Chi_tiet2"/>
      <sheetName val="THÔNG_TIN3"/>
      <sheetName val="THPDMoi__(2)3"/>
      <sheetName val="t-h_HA_THE3"/>
      <sheetName val="TH_XL3"/>
      <sheetName val="CHITIET_VL-NC3"/>
      <sheetName val="Luong_(TP_Việt_Trì)"/>
      <sheetName val="w't_table2"/>
      <sheetName val="Danh_mục_khối2"/>
      <sheetName val="Danh_mục_đơn_vị_-phòng_chức_nă2"/>
      <sheetName val="Probbl_-_Production2"/>
      <sheetName val="KEILA_TP_2020-072"/>
      <sheetName val="Currency_Rate2"/>
      <sheetName val="CHI_PHÍ_NHÔM2"/>
      <sheetName val="BILL_34Āᐁë2"/>
      <sheetName val="2__BBNT_KLHT2"/>
      <sheetName val="CFA_(ME)2"/>
      <sheetName val="MEP_Building2"/>
      <sheetName val="CHITIET_VL-NC-TT1p2"/>
      <sheetName val="BOM-13_11-Other(PS1+PS2)2"/>
      <sheetName val="Dinh_Muc_Vat_Tu2"/>
      <sheetName val="mã_2"/>
      <sheetName val="DG_"/>
      <sheetName val="Nhập_liệu"/>
      <sheetName val="LUONG_SCL2"/>
      <sheetName val="DO_AM_DT"/>
      <sheetName val="01__Nha_xuong"/>
      <sheetName val="Boc_KL_DAT+CAT+BT"/>
      <sheetName val="Boc_KL_thép"/>
      <sheetName val="Bieu_do_nhan_luc"/>
      <sheetName val="TH_khoi_luong2"/>
      <sheetName val="Chi_tiet_khoi_luong2"/>
      <sheetName val="TK_thep2"/>
      <sheetName val="CT_THOÁT_WC_VP2"/>
      <sheetName val="CT_CẤP_WC_VP2"/>
      <sheetName val="CT_THOÁT_MƯA_VP_TRỤC_LỚN2"/>
      <sheetName val="CT_THOÁT_MƯA_VP_TRỤC_NHỎ2"/>
      <sheetName val="Chênh_lệch_máy_thi_công1"/>
      <sheetName val="Chênh_lệch_nhân_công1"/>
      <sheetName val="Chênh_lệch_vật_liệu1"/>
      <sheetName val="NHOM_KINH1"/>
      <sheetName val="Chao_gia_T12_RE1"/>
      <sheetName val="DSV6_Summ"/>
      <sheetName val="Don_gia_XD1"/>
      <sheetName val="Share_Price_20021"/>
      <sheetName val="Aging_Sept1"/>
      <sheetName val="0_Data"/>
      <sheetName val="0_Data_new"/>
      <sheetName val="Service_Cost_1"/>
      <sheetName val="Don_gia_Tay_Ninh1"/>
      <sheetName val="Don_gia_Dak_Lak1"/>
      <sheetName val="streeta_and_cacth_pit1"/>
      <sheetName val="Daf_11"/>
      <sheetName val="Gia_NC_theo_TT05"/>
      <sheetName val="Auto_Monthly_Inputs_"/>
      <sheetName val="Input_-_Facilities"/>
      <sheetName val="BP_CAPEX_MoD-100%_Area_4_USD"/>
      <sheetName val="Committed_Items"/>
      <sheetName val="Corner_Arch"/>
      <sheetName val="End_Arch"/>
      <sheetName val="Intermediate_Arch"/>
      <sheetName val="reinforcement_675"/>
      <sheetName val="ext_wall_fin_qty"/>
      <sheetName val="SL_Plum_"/>
      <sheetName val="Physical_Schedule_3D"/>
      <sheetName val="Tabel_Berat"/>
      <sheetName val="Data_Umum_Penawaran"/>
      <sheetName val="Real_Cost"/>
      <sheetName val="bill_qty"/>
      <sheetName val="REKAP_ARSITEKTUR_"/>
      <sheetName val="RAB_ADMINISTRASI_PUSAT_(1)"/>
      <sheetName val="Hrg_Readymix"/>
      <sheetName val="Land_Dev't__Ph-1"/>
      <sheetName val="Hac_Lots"/>
      <sheetName val="4-Lane_bridge"/>
      <sheetName val="Res_Lots"/>
      <sheetName val="Spine_Road"/>
      <sheetName val="PHẦN_KIẾN_TRÚC"/>
      <sheetName val="DGKL_TRỤC_NGOAI_NHA"/>
      <sheetName val="Sum_ELE__CAP_S1-4__"/>
      <sheetName val="5_2_1_Đo_bóc_KL_OLK-07"/>
      <sheetName val="Elemental_Breakdown+20%"/>
      <sheetName val="Bank_Rev"/>
      <sheetName val="Merit_&amp;_Market_Grid"/>
      <sheetName val="BP_DECLINE_IT"/>
      <sheetName val="Input_List"/>
      <sheetName val="Valid_data_revised"/>
      <sheetName val="DETAIL_MIX_%_REPORT"/>
      <sheetName val="Fill_this_out_first___"/>
      <sheetName val="BC_chi_tiết_TT"/>
      <sheetName val="Bill_2"/>
      <sheetName val="Bill_3"/>
      <sheetName val="Bill_4a_-_1A"/>
      <sheetName val="Bill_4a_(Fiber)_-_1A"/>
      <sheetName val="Bill_4b"/>
      <sheetName val="Bill_4c"/>
      <sheetName val="Bill_5"/>
      <sheetName val="Bill_4a_-_1B"/>
      <sheetName val="Bill_4a_(Fiber)_-_1B"/>
      <sheetName val="242_3_summaryOPC"/>
      <sheetName val="1_1General"/>
      <sheetName val="CONSOIDATE_4"/>
      <sheetName val="CONSOIDATE_2"/>
      <sheetName val="Cước_CG"/>
      <sheetName val="02__PHAN_TICH"/>
      <sheetName val="03__NGAN_SACH"/>
      <sheetName val="Dai_tu"/>
      <sheetName val="6__Scope_of_work_"/>
      <sheetName val="4_6_Phân_tích_nhân_sự_"/>
      <sheetName val="4_5_Mức_độ_tham_gia_dự_án"/>
      <sheetName val="So_sanh_gia"/>
      <sheetName val="Luong_2622EVN"/>
      <sheetName val="Cuoc_"/>
      <sheetName val="gia_chao"/>
      <sheetName val="Vat_lieu_BTN"/>
      <sheetName val="Define_finishing"/>
      <sheetName val="NC_CU"/>
      <sheetName val="0,SO_LIEU_DAU_VAO"/>
      <sheetName val="Da_xay_dung"/>
      <sheetName val="MTO_REV_0"/>
      <sheetName val="DMKH"/>
      <sheetName val="Dynamic Ranges"/>
      <sheetName val="THCP thiet bi"/>
      <sheetName val="Cal"/>
      <sheetName val="INNOVA"/>
      <sheetName val="Dot_1"/>
      <sheetName val="Dot_2"/>
      <sheetName val="Dot_3"/>
      <sheetName val="KL_Tke"/>
      <sheetName val="Dot_1&gt;4"/>
      <sheetName val="KL CHI TIẾT (2)"/>
      <sheetName val="ALL"/>
      <sheetName val="ADJ 2011"/>
      <sheetName val="NOVA MEDIC"/>
      <sheetName val="DGKL MEDIC"/>
      <sheetName val="B15"/>
      <sheetName val="B16"/>
      <sheetName val="B17"/>
      <sheetName val="B4-D3"/>
      <sheetName val="B8"/>
      <sheetName val="CSDL"/>
      <sheetName val="THONG SO KICH THUOC"/>
      <sheetName val="MD"/>
      <sheetName val="CT -THVLNC"/>
      <sheetName val="Hs_TMDT"/>
      <sheetName val="TMDT"/>
      <sheetName val="DWA"/>
      <sheetName val="Pile-RT2B"/>
      <sheetName val="ippd1B_old"/>
      <sheetName val="plywood"/>
      <sheetName val="Listes Caractéristiques"/>
      <sheetName val="Liste Référentiel"/>
      <sheetName val="STF-SDL"/>
      <sheetName val="GI"/>
      <sheetName val="salary"/>
      <sheetName val="Bond"/>
      <sheetName val="Exchange"/>
      <sheetName val="Column"/>
      <sheetName val="Bill 4_1a___"/>
      <sheetName val="XL4Poppy (2)"/>
      <sheetName val="XL4Poppy_(2)"/>
      <sheetName val="Bldg Brkdown"/>
      <sheetName val="Price"/>
      <sheetName val="Thang 01"/>
      <sheetName val="Thống kê"/>
      <sheetName val="BAN IN"/>
      <sheetName val="NKCT"/>
      <sheetName val="Data (2)"/>
      <sheetName val="Char"/>
      <sheetName val="Book 1 Summary"/>
      <sheetName val="BCC_4054-05"/>
      <sheetName val="Tra1"/>
      <sheetName val="SLTh.ke"/>
      <sheetName val="토목주소"/>
      <sheetName val="프랜트면허"/>
      <sheetName val="4)유동표"/>
      <sheetName val="Product"/>
      <sheetName val="DIEN TICH"/>
      <sheetName val="1.설계조건"/>
      <sheetName val="Wood Mckenzie"/>
      <sheetName val="Đầu ra sản phẩm"/>
      <sheetName val="Tổng quan và Input"/>
      <sheetName val="Đầu vào sản xuất"/>
      <sheetName val="Tính toán doanh thu"/>
      <sheetName val="Phân tích độ nhạy"/>
      <sheetName val="Khấu hao TSCĐ"/>
      <sheetName val="Nguồn vốn"/>
      <sheetName val="Giải ngân nguồn vốn"/>
      <sheetName val="Tính toán thuế"/>
      <sheetName val="Tính toán chi phí SX"/>
      <sheetName val="TH ĐƠN GIÁ"/>
      <sheetName val="ca_máy6"/>
      <sheetName val="KL T16 BÀN GIAO 19.4"/>
      <sheetName val="proj"/>
      <sheetName val="5.Gia"/>
    </sheetNames>
    <sheetDataSet>
      <sheetData sheetId="0">
        <row r="9">
          <cell r="A9" t="str">
            <v>A</v>
          </cell>
        </row>
      </sheetData>
      <sheetData sheetId="1">
        <row r="9">
          <cell r="A9" t="str">
            <v>A</v>
          </cell>
        </row>
      </sheetData>
      <sheetData sheetId="2"/>
      <sheetData sheetId="3">
        <row r="9">
          <cell r="A9" t="str">
            <v>A</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sheetData sheetId="351" refreshError="1"/>
      <sheetData sheetId="352"/>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ow r="9">
          <cell r="A9" t="str">
            <v>A</v>
          </cell>
        </row>
      </sheetData>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row r="9">
          <cell r="A9" t="str">
            <v>A</v>
          </cell>
        </row>
      </sheetData>
      <sheetData sheetId="550">
        <row r="9">
          <cell r="A9" t="str">
            <v>A</v>
          </cell>
        </row>
      </sheetData>
      <sheetData sheetId="551">
        <row r="9">
          <cell r="A9" t="str">
            <v>A</v>
          </cell>
        </row>
      </sheetData>
      <sheetData sheetId="552">
        <row r="9">
          <cell r="A9" t="str">
            <v>A</v>
          </cell>
        </row>
      </sheetData>
      <sheetData sheetId="553">
        <row r="9">
          <cell r="A9" t="str">
            <v>A</v>
          </cell>
        </row>
      </sheetData>
      <sheetData sheetId="554">
        <row r="9">
          <cell r="A9" t="str">
            <v>A</v>
          </cell>
        </row>
      </sheetData>
      <sheetData sheetId="555">
        <row r="9">
          <cell r="A9" t="str">
            <v>A</v>
          </cell>
        </row>
      </sheetData>
      <sheetData sheetId="556">
        <row r="9">
          <cell r="A9" t="str">
            <v>A</v>
          </cell>
        </row>
      </sheetData>
      <sheetData sheetId="557">
        <row r="9">
          <cell r="A9" t="str">
            <v>A</v>
          </cell>
        </row>
      </sheetData>
      <sheetData sheetId="558">
        <row r="9">
          <cell r="A9" t="str">
            <v>A</v>
          </cell>
        </row>
      </sheetData>
      <sheetData sheetId="559">
        <row r="9">
          <cell r="A9" t="str">
            <v>A</v>
          </cell>
        </row>
      </sheetData>
      <sheetData sheetId="560">
        <row r="9">
          <cell r="A9" t="str">
            <v>A</v>
          </cell>
        </row>
      </sheetData>
      <sheetData sheetId="561">
        <row r="9">
          <cell r="A9" t="str">
            <v>A</v>
          </cell>
        </row>
      </sheetData>
      <sheetData sheetId="562">
        <row r="9">
          <cell r="A9" t="str">
            <v>A</v>
          </cell>
        </row>
      </sheetData>
      <sheetData sheetId="563">
        <row r="9">
          <cell r="A9" t="str">
            <v>A</v>
          </cell>
        </row>
      </sheetData>
      <sheetData sheetId="564">
        <row r="9">
          <cell r="A9" t="str">
            <v>A</v>
          </cell>
        </row>
      </sheetData>
      <sheetData sheetId="565">
        <row r="9">
          <cell r="A9" t="str">
            <v>A</v>
          </cell>
        </row>
      </sheetData>
      <sheetData sheetId="566">
        <row r="9">
          <cell r="A9" t="str">
            <v>A</v>
          </cell>
        </row>
      </sheetData>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ow r="9">
          <cell r="A9" t="str">
            <v>A</v>
          </cell>
        </row>
      </sheetData>
      <sheetData sheetId="591">
        <row r="9">
          <cell r="A9" t="str">
            <v>A</v>
          </cell>
        </row>
      </sheetData>
      <sheetData sheetId="592">
        <row r="9">
          <cell r="A9" t="str">
            <v>A</v>
          </cell>
        </row>
      </sheetData>
      <sheetData sheetId="593">
        <row r="9">
          <cell r="A9" t="str">
            <v>A</v>
          </cell>
        </row>
      </sheetData>
      <sheetData sheetId="594">
        <row r="9">
          <cell r="A9" t="str">
            <v>A</v>
          </cell>
        </row>
      </sheetData>
      <sheetData sheetId="595">
        <row r="9">
          <cell r="A9" t="str">
            <v>A</v>
          </cell>
        </row>
      </sheetData>
      <sheetData sheetId="596">
        <row r="9">
          <cell r="A9" t="str">
            <v>A</v>
          </cell>
        </row>
      </sheetData>
      <sheetData sheetId="597">
        <row r="9">
          <cell r="A9" t="str">
            <v>A</v>
          </cell>
        </row>
      </sheetData>
      <sheetData sheetId="598">
        <row r="9">
          <cell r="A9" t="str">
            <v>A</v>
          </cell>
        </row>
      </sheetData>
      <sheetData sheetId="599">
        <row r="9">
          <cell r="A9" t="str">
            <v>A</v>
          </cell>
        </row>
      </sheetData>
      <sheetData sheetId="600">
        <row r="9">
          <cell r="A9" t="str">
            <v>A</v>
          </cell>
        </row>
      </sheetData>
      <sheetData sheetId="601">
        <row r="9">
          <cell r="A9" t="str">
            <v>A</v>
          </cell>
        </row>
      </sheetData>
      <sheetData sheetId="602">
        <row r="9">
          <cell r="A9" t="str">
            <v>A</v>
          </cell>
        </row>
      </sheetData>
      <sheetData sheetId="603">
        <row r="9">
          <cell r="A9" t="str">
            <v>A</v>
          </cell>
        </row>
      </sheetData>
      <sheetData sheetId="604">
        <row r="9">
          <cell r="A9" t="str">
            <v>A</v>
          </cell>
        </row>
      </sheetData>
      <sheetData sheetId="605">
        <row r="9">
          <cell r="A9" t="str">
            <v>A</v>
          </cell>
        </row>
      </sheetData>
      <sheetData sheetId="606">
        <row r="9">
          <cell r="A9" t="str">
            <v>A</v>
          </cell>
        </row>
      </sheetData>
      <sheetData sheetId="607">
        <row r="9">
          <cell r="A9" t="str">
            <v>A</v>
          </cell>
        </row>
      </sheetData>
      <sheetData sheetId="608">
        <row r="9">
          <cell r="A9" t="str">
            <v>A</v>
          </cell>
        </row>
      </sheetData>
      <sheetData sheetId="609">
        <row r="9">
          <cell r="A9" t="str">
            <v>A</v>
          </cell>
        </row>
      </sheetData>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ow r="9">
          <cell r="A9" t="str">
            <v>A</v>
          </cell>
        </row>
      </sheetData>
      <sheetData sheetId="826" refreshError="1"/>
      <sheetData sheetId="827" refreshError="1"/>
      <sheetData sheetId="828">
        <row r="9">
          <cell r="A9" t="str">
            <v>A</v>
          </cell>
        </row>
      </sheetData>
      <sheetData sheetId="829">
        <row r="9">
          <cell r="A9" t="str">
            <v>A</v>
          </cell>
        </row>
      </sheetData>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ow r="9">
          <cell r="A9" t="str">
            <v>A</v>
          </cell>
        </row>
      </sheetData>
      <sheetData sheetId="889">
        <row r="9">
          <cell r="A9" t="str">
            <v>A</v>
          </cell>
        </row>
      </sheetData>
      <sheetData sheetId="890">
        <row r="9">
          <cell r="A9" t="str">
            <v>A</v>
          </cell>
        </row>
      </sheetData>
      <sheetData sheetId="891">
        <row r="9">
          <cell r="A9" t="str">
            <v>A</v>
          </cell>
        </row>
      </sheetData>
      <sheetData sheetId="892">
        <row r="9">
          <cell r="A9" t="str">
            <v>A</v>
          </cell>
        </row>
      </sheetData>
      <sheetData sheetId="893">
        <row r="9">
          <cell r="A9" t="str">
            <v>A</v>
          </cell>
        </row>
      </sheetData>
      <sheetData sheetId="894">
        <row r="9">
          <cell r="A9" t="str">
            <v>A</v>
          </cell>
        </row>
      </sheetData>
      <sheetData sheetId="895" refreshError="1"/>
      <sheetData sheetId="896" refreshError="1"/>
      <sheetData sheetId="897">
        <row r="9">
          <cell r="A9" t="str">
            <v>A</v>
          </cell>
        </row>
      </sheetData>
      <sheetData sheetId="898">
        <row r="9">
          <cell r="A9" t="str">
            <v>A</v>
          </cell>
        </row>
      </sheetData>
      <sheetData sheetId="899">
        <row r="9">
          <cell r="A9" t="str">
            <v>A</v>
          </cell>
        </row>
      </sheetData>
      <sheetData sheetId="900">
        <row r="9">
          <cell r="A9" t="str">
            <v>A</v>
          </cell>
        </row>
      </sheetData>
      <sheetData sheetId="901" refreshError="1"/>
      <sheetData sheetId="902" refreshError="1"/>
      <sheetData sheetId="903">
        <row r="9">
          <cell r="A9" t="str">
            <v>A</v>
          </cell>
        </row>
      </sheetData>
      <sheetData sheetId="904">
        <row r="9">
          <cell r="A9" t="str">
            <v>A</v>
          </cell>
        </row>
      </sheetData>
      <sheetData sheetId="905">
        <row r="9">
          <cell r="A9" t="str">
            <v>A</v>
          </cell>
        </row>
      </sheetData>
      <sheetData sheetId="906">
        <row r="9">
          <cell r="A9" t="str">
            <v>A</v>
          </cell>
        </row>
      </sheetData>
      <sheetData sheetId="907">
        <row r="9">
          <cell r="A9" t="str">
            <v>A</v>
          </cell>
        </row>
      </sheetData>
      <sheetData sheetId="908" refreshError="1"/>
      <sheetData sheetId="909" refreshError="1"/>
      <sheetData sheetId="910" refreshError="1"/>
      <sheetData sheetId="911" refreshError="1"/>
      <sheetData sheetId="912" refreshError="1"/>
      <sheetData sheetId="913">
        <row r="9">
          <cell r="A9" t="str">
            <v>A</v>
          </cell>
        </row>
      </sheetData>
      <sheetData sheetId="914">
        <row r="9">
          <cell r="A9" t="str">
            <v>A</v>
          </cell>
        </row>
      </sheetData>
      <sheetData sheetId="915">
        <row r="9">
          <cell r="A9" t="str">
            <v>A</v>
          </cell>
        </row>
      </sheetData>
      <sheetData sheetId="916">
        <row r="9">
          <cell r="A9" t="str">
            <v>A</v>
          </cell>
        </row>
      </sheetData>
      <sheetData sheetId="917">
        <row r="9">
          <cell r="A9" t="str">
            <v>A</v>
          </cell>
        </row>
      </sheetData>
      <sheetData sheetId="918">
        <row r="9">
          <cell r="A9" t="str">
            <v>A</v>
          </cell>
        </row>
      </sheetData>
      <sheetData sheetId="919">
        <row r="9">
          <cell r="A9" t="str">
            <v>A</v>
          </cell>
        </row>
      </sheetData>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ow r="9">
          <cell r="A9" t="str">
            <v>A</v>
          </cell>
        </row>
      </sheetData>
      <sheetData sheetId="937">
        <row r="9">
          <cell r="A9" t="str">
            <v>A</v>
          </cell>
        </row>
      </sheetData>
      <sheetData sheetId="938">
        <row r="9">
          <cell r="A9" t="str">
            <v>A</v>
          </cell>
        </row>
      </sheetData>
      <sheetData sheetId="939">
        <row r="9">
          <cell r="A9" t="str">
            <v>A</v>
          </cell>
        </row>
      </sheetData>
      <sheetData sheetId="940">
        <row r="9">
          <cell r="A9" t="str">
            <v>A</v>
          </cell>
        </row>
      </sheetData>
      <sheetData sheetId="941">
        <row r="9">
          <cell r="A9" t="str">
            <v>A</v>
          </cell>
        </row>
      </sheetData>
      <sheetData sheetId="942">
        <row r="9">
          <cell r="A9" t="str">
            <v>A</v>
          </cell>
        </row>
      </sheetData>
      <sheetData sheetId="943">
        <row r="9">
          <cell r="A9" t="str">
            <v>A</v>
          </cell>
        </row>
      </sheetData>
      <sheetData sheetId="944">
        <row r="9">
          <cell r="A9" t="str">
            <v>A</v>
          </cell>
        </row>
      </sheetData>
      <sheetData sheetId="945">
        <row r="9">
          <cell r="A9" t="str">
            <v>A</v>
          </cell>
        </row>
      </sheetData>
      <sheetData sheetId="946">
        <row r="9">
          <cell r="A9" t="str">
            <v>A</v>
          </cell>
        </row>
      </sheetData>
      <sheetData sheetId="947">
        <row r="9">
          <cell r="A9" t="str">
            <v>A</v>
          </cell>
        </row>
      </sheetData>
      <sheetData sheetId="948">
        <row r="9">
          <cell r="A9" t="str">
            <v>A</v>
          </cell>
        </row>
      </sheetData>
      <sheetData sheetId="949">
        <row r="9">
          <cell r="A9" t="str">
            <v>A</v>
          </cell>
        </row>
      </sheetData>
      <sheetData sheetId="950">
        <row r="9">
          <cell r="A9" t="str">
            <v>A</v>
          </cell>
        </row>
      </sheetData>
      <sheetData sheetId="951">
        <row r="9">
          <cell r="A9" t="str">
            <v>A</v>
          </cell>
        </row>
      </sheetData>
      <sheetData sheetId="952">
        <row r="9">
          <cell r="A9" t="str">
            <v>A</v>
          </cell>
        </row>
      </sheetData>
      <sheetData sheetId="953">
        <row r="9">
          <cell r="A9" t="str">
            <v>A</v>
          </cell>
        </row>
      </sheetData>
      <sheetData sheetId="954">
        <row r="9">
          <cell r="A9" t="str">
            <v>A</v>
          </cell>
        </row>
      </sheetData>
      <sheetData sheetId="955">
        <row r="9">
          <cell r="A9" t="str">
            <v>A</v>
          </cell>
        </row>
      </sheetData>
      <sheetData sheetId="956">
        <row r="9">
          <cell r="A9" t="str">
            <v>A</v>
          </cell>
        </row>
      </sheetData>
      <sheetData sheetId="957">
        <row r="9">
          <cell r="A9" t="str">
            <v>A</v>
          </cell>
        </row>
      </sheetData>
      <sheetData sheetId="958">
        <row r="9">
          <cell r="A9" t="str">
            <v>A</v>
          </cell>
        </row>
      </sheetData>
      <sheetData sheetId="959">
        <row r="9">
          <cell r="A9" t="str">
            <v>A</v>
          </cell>
        </row>
      </sheetData>
      <sheetData sheetId="960">
        <row r="9">
          <cell r="A9" t="str">
            <v>A</v>
          </cell>
        </row>
      </sheetData>
      <sheetData sheetId="961">
        <row r="9">
          <cell r="A9" t="str">
            <v>A</v>
          </cell>
        </row>
      </sheetData>
      <sheetData sheetId="962">
        <row r="9">
          <cell r="A9" t="str">
            <v>A</v>
          </cell>
        </row>
      </sheetData>
      <sheetData sheetId="963">
        <row r="9">
          <cell r="A9" t="str">
            <v>A</v>
          </cell>
        </row>
      </sheetData>
      <sheetData sheetId="964">
        <row r="9">
          <cell r="A9" t="str">
            <v>A</v>
          </cell>
        </row>
      </sheetData>
      <sheetData sheetId="965">
        <row r="9">
          <cell r="A9" t="str">
            <v>A</v>
          </cell>
        </row>
      </sheetData>
      <sheetData sheetId="966">
        <row r="9">
          <cell r="A9" t="str">
            <v>A</v>
          </cell>
        </row>
      </sheetData>
      <sheetData sheetId="967">
        <row r="9">
          <cell r="A9" t="str">
            <v>A</v>
          </cell>
        </row>
      </sheetData>
      <sheetData sheetId="968">
        <row r="9">
          <cell r="A9" t="str">
            <v>A</v>
          </cell>
        </row>
      </sheetData>
      <sheetData sheetId="969">
        <row r="9">
          <cell r="A9" t="str">
            <v>A</v>
          </cell>
        </row>
      </sheetData>
      <sheetData sheetId="970">
        <row r="9">
          <cell r="A9" t="str">
            <v>A</v>
          </cell>
        </row>
      </sheetData>
      <sheetData sheetId="971">
        <row r="9">
          <cell r="A9" t="str">
            <v>A</v>
          </cell>
        </row>
      </sheetData>
      <sheetData sheetId="972">
        <row r="9">
          <cell r="A9" t="str">
            <v>A</v>
          </cell>
        </row>
      </sheetData>
      <sheetData sheetId="973">
        <row r="9">
          <cell r="A9" t="str">
            <v>A</v>
          </cell>
        </row>
      </sheetData>
      <sheetData sheetId="974">
        <row r="9">
          <cell r="A9" t="str">
            <v>A</v>
          </cell>
        </row>
      </sheetData>
      <sheetData sheetId="975">
        <row r="9">
          <cell r="A9" t="str">
            <v>A</v>
          </cell>
        </row>
      </sheetData>
      <sheetData sheetId="976">
        <row r="9">
          <cell r="A9" t="str">
            <v>A</v>
          </cell>
        </row>
      </sheetData>
      <sheetData sheetId="977">
        <row r="9">
          <cell r="A9" t="str">
            <v>A</v>
          </cell>
        </row>
      </sheetData>
      <sheetData sheetId="978">
        <row r="9">
          <cell r="A9" t="str">
            <v>A</v>
          </cell>
        </row>
      </sheetData>
      <sheetData sheetId="979">
        <row r="9">
          <cell r="A9" t="str">
            <v>A</v>
          </cell>
        </row>
      </sheetData>
      <sheetData sheetId="980">
        <row r="9">
          <cell r="A9" t="str">
            <v>A</v>
          </cell>
        </row>
      </sheetData>
      <sheetData sheetId="981">
        <row r="9">
          <cell r="A9" t="str">
            <v>A</v>
          </cell>
        </row>
      </sheetData>
      <sheetData sheetId="982">
        <row r="9">
          <cell r="A9" t="str">
            <v>A</v>
          </cell>
        </row>
      </sheetData>
      <sheetData sheetId="983">
        <row r="9">
          <cell r="A9" t="str">
            <v>A</v>
          </cell>
        </row>
      </sheetData>
      <sheetData sheetId="984">
        <row r="9">
          <cell r="A9" t="str">
            <v>A</v>
          </cell>
        </row>
      </sheetData>
      <sheetData sheetId="985">
        <row r="9">
          <cell r="A9" t="str">
            <v>A</v>
          </cell>
        </row>
      </sheetData>
      <sheetData sheetId="986">
        <row r="9">
          <cell r="A9" t="str">
            <v>A</v>
          </cell>
        </row>
      </sheetData>
      <sheetData sheetId="987">
        <row r="9">
          <cell r="A9" t="str">
            <v>A</v>
          </cell>
        </row>
      </sheetData>
      <sheetData sheetId="988">
        <row r="9">
          <cell r="A9" t="str">
            <v>A</v>
          </cell>
        </row>
      </sheetData>
      <sheetData sheetId="989">
        <row r="9">
          <cell r="A9" t="str">
            <v>A</v>
          </cell>
        </row>
      </sheetData>
      <sheetData sheetId="990">
        <row r="9">
          <cell r="A9" t="str">
            <v>A</v>
          </cell>
        </row>
      </sheetData>
      <sheetData sheetId="991">
        <row r="9">
          <cell r="A9" t="str">
            <v>A</v>
          </cell>
        </row>
      </sheetData>
      <sheetData sheetId="992">
        <row r="9">
          <cell r="A9" t="str">
            <v>A</v>
          </cell>
        </row>
      </sheetData>
      <sheetData sheetId="993">
        <row r="9">
          <cell r="A9" t="str">
            <v>A</v>
          </cell>
        </row>
      </sheetData>
      <sheetData sheetId="994">
        <row r="9">
          <cell r="A9" t="str">
            <v>A</v>
          </cell>
        </row>
      </sheetData>
      <sheetData sheetId="995">
        <row r="9">
          <cell r="A9" t="str">
            <v>A</v>
          </cell>
        </row>
      </sheetData>
      <sheetData sheetId="996">
        <row r="9">
          <cell r="A9" t="str">
            <v>A</v>
          </cell>
        </row>
      </sheetData>
      <sheetData sheetId="997">
        <row r="9">
          <cell r="A9" t="str">
            <v>A</v>
          </cell>
        </row>
      </sheetData>
      <sheetData sheetId="998">
        <row r="9">
          <cell r="A9" t="str">
            <v>A</v>
          </cell>
        </row>
      </sheetData>
      <sheetData sheetId="999">
        <row r="9">
          <cell r="A9" t="str">
            <v>A</v>
          </cell>
        </row>
      </sheetData>
      <sheetData sheetId="1000">
        <row r="9">
          <cell r="A9" t="str">
            <v>A</v>
          </cell>
        </row>
      </sheetData>
      <sheetData sheetId="1001">
        <row r="9">
          <cell r="A9" t="str">
            <v>A</v>
          </cell>
        </row>
      </sheetData>
      <sheetData sheetId="1002">
        <row r="9">
          <cell r="A9" t="str">
            <v>A</v>
          </cell>
        </row>
      </sheetData>
      <sheetData sheetId="1003">
        <row r="9">
          <cell r="A9" t="str">
            <v>A</v>
          </cell>
        </row>
      </sheetData>
      <sheetData sheetId="1004">
        <row r="9">
          <cell r="A9" t="str">
            <v>A</v>
          </cell>
        </row>
      </sheetData>
      <sheetData sheetId="1005">
        <row r="9">
          <cell r="A9" t="str">
            <v>A</v>
          </cell>
        </row>
      </sheetData>
      <sheetData sheetId="1006">
        <row r="9">
          <cell r="A9" t="str">
            <v>A</v>
          </cell>
        </row>
      </sheetData>
      <sheetData sheetId="1007">
        <row r="9">
          <cell r="A9" t="str">
            <v>A</v>
          </cell>
        </row>
      </sheetData>
      <sheetData sheetId="1008">
        <row r="9">
          <cell r="A9" t="str">
            <v>A</v>
          </cell>
        </row>
      </sheetData>
      <sheetData sheetId="1009">
        <row r="9">
          <cell r="A9" t="str">
            <v>A</v>
          </cell>
        </row>
      </sheetData>
      <sheetData sheetId="1010">
        <row r="9">
          <cell r="A9" t="str">
            <v>A</v>
          </cell>
        </row>
      </sheetData>
      <sheetData sheetId="1011">
        <row r="9">
          <cell r="A9" t="str">
            <v>A</v>
          </cell>
        </row>
      </sheetData>
      <sheetData sheetId="1012">
        <row r="9">
          <cell r="A9" t="str">
            <v>A</v>
          </cell>
        </row>
      </sheetData>
      <sheetData sheetId="1013">
        <row r="9">
          <cell r="A9" t="str">
            <v>A</v>
          </cell>
        </row>
      </sheetData>
      <sheetData sheetId="1014">
        <row r="9">
          <cell r="A9" t="str">
            <v>A</v>
          </cell>
        </row>
      </sheetData>
      <sheetData sheetId="1015">
        <row r="9">
          <cell r="A9" t="str">
            <v>A</v>
          </cell>
        </row>
      </sheetData>
      <sheetData sheetId="1016">
        <row r="9">
          <cell r="A9" t="str">
            <v>A</v>
          </cell>
        </row>
      </sheetData>
      <sheetData sheetId="1017">
        <row r="9">
          <cell r="A9" t="str">
            <v>A</v>
          </cell>
        </row>
      </sheetData>
      <sheetData sheetId="1018">
        <row r="9">
          <cell r="A9" t="str">
            <v>A</v>
          </cell>
        </row>
      </sheetData>
      <sheetData sheetId="1019">
        <row r="9">
          <cell r="A9" t="str">
            <v>A</v>
          </cell>
        </row>
      </sheetData>
      <sheetData sheetId="1020">
        <row r="9">
          <cell r="A9" t="str">
            <v>A</v>
          </cell>
        </row>
      </sheetData>
      <sheetData sheetId="1021">
        <row r="9">
          <cell r="A9" t="str">
            <v>A</v>
          </cell>
        </row>
      </sheetData>
      <sheetData sheetId="1022">
        <row r="9">
          <cell r="A9" t="str">
            <v>A</v>
          </cell>
        </row>
      </sheetData>
      <sheetData sheetId="1023">
        <row r="9">
          <cell r="A9" t="str">
            <v>A</v>
          </cell>
        </row>
      </sheetData>
      <sheetData sheetId="1024">
        <row r="9">
          <cell r="A9" t="str">
            <v>A</v>
          </cell>
        </row>
      </sheetData>
      <sheetData sheetId="1025">
        <row r="9">
          <cell r="A9" t="str">
            <v>A</v>
          </cell>
        </row>
      </sheetData>
      <sheetData sheetId="1026">
        <row r="9">
          <cell r="A9" t="str">
            <v>A</v>
          </cell>
        </row>
      </sheetData>
      <sheetData sheetId="1027">
        <row r="9">
          <cell r="A9" t="str">
            <v>A</v>
          </cell>
        </row>
      </sheetData>
      <sheetData sheetId="1028">
        <row r="9">
          <cell r="A9" t="str">
            <v>A</v>
          </cell>
        </row>
      </sheetData>
      <sheetData sheetId="1029">
        <row r="9">
          <cell r="A9" t="str">
            <v>A</v>
          </cell>
        </row>
      </sheetData>
      <sheetData sheetId="1030">
        <row r="9">
          <cell r="A9" t="str">
            <v>A</v>
          </cell>
        </row>
      </sheetData>
      <sheetData sheetId="1031">
        <row r="9">
          <cell r="A9" t="str">
            <v>A</v>
          </cell>
        </row>
      </sheetData>
      <sheetData sheetId="1032">
        <row r="9">
          <cell r="A9" t="str">
            <v>A</v>
          </cell>
        </row>
      </sheetData>
      <sheetData sheetId="1033">
        <row r="9">
          <cell r="A9" t="str">
            <v>A</v>
          </cell>
        </row>
      </sheetData>
      <sheetData sheetId="1034">
        <row r="9">
          <cell r="A9" t="str">
            <v>A</v>
          </cell>
        </row>
      </sheetData>
      <sheetData sheetId="1035">
        <row r="9">
          <cell r="A9" t="str">
            <v>A</v>
          </cell>
        </row>
      </sheetData>
      <sheetData sheetId="1036">
        <row r="9">
          <cell r="A9" t="str">
            <v>A</v>
          </cell>
        </row>
      </sheetData>
      <sheetData sheetId="1037">
        <row r="9">
          <cell r="A9" t="str">
            <v>A</v>
          </cell>
        </row>
      </sheetData>
      <sheetData sheetId="1038">
        <row r="9">
          <cell r="A9" t="str">
            <v>A</v>
          </cell>
        </row>
      </sheetData>
      <sheetData sheetId="1039">
        <row r="9">
          <cell r="A9" t="str">
            <v>A</v>
          </cell>
        </row>
      </sheetData>
      <sheetData sheetId="1040">
        <row r="9">
          <cell r="A9" t="str">
            <v>A</v>
          </cell>
        </row>
      </sheetData>
      <sheetData sheetId="1041">
        <row r="9">
          <cell r="A9" t="str">
            <v>A</v>
          </cell>
        </row>
      </sheetData>
      <sheetData sheetId="1042">
        <row r="9">
          <cell r="A9" t="str">
            <v>A</v>
          </cell>
        </row>
      </sheetData>
      <sheetData sheetId="1043">
        <row r="9">
          <cell r="A9" t="str">
            <v>A</v>
          </cell>
        </row>
      </sheetData>
      <sheetData sheetId="1044">
        <row r="9">
          <cell r="A9" t="str">
            <v>A</v>
          </cell>
        </row>
      </sheetData>
      <sheetData sheetId="1045">
        <row r="9">
          <cell r="A9" t="str">
            <v>A</v>
          </cell>
        </row>
      </sheetData>
      <sheetData sheetId="1046">
        <row r="9">
          <cell r="A9" t="str">
            <v>A</v>
          </cell>
        </row>
      </sheetData>
      <sheetData sheetId="1047">
        <row r="9">
          <cell r="A9" t="str">
            <v>A</v>
          </cell>
        </row>
      </sheetData>
      <sheetData sheetId="1048">
        <row r="9">
          <cell r="A9" t="str">
            <v>A</v>
          </cell>
        </row>
      </sheetData>
      <sheetData sheetId="1049">
        <row r="9">
          <cell r="A9" t="str">
            <v>A</v>
          </cell>
        </row>
      </sheetData>
      <sheetData sheetId="1050">
        <row r="9">
          <cell r="A9" t="str">
            <v>A</v>
          </cell>
        </row>
      </sheetData>
      <sheetData sheetId="1051">
        <row r="9">
          <cell r="A9" t="str">
            <v>A</v>
          </cell>
        </row>
      </sheetData>
      <sheetData sheetId="1052">
        <row r="9">
          <cell r="A9" t="str">
            <v>A</v>
          </cell>
        </row>
      </sheetData>
      <sheetData sheetId="1053">
        <row r="9">
          <cell r="A9" t="str">
            <v>A</v>
          </cell>
        </row>
      </sheetData>
      <sheetData sheetId="1054">
        <row r="9">
          <cell r="A9" t="str">
            <v>A</v>
          </cell>
        </row>
      </sheetData>
      <sheetData sheetId="1055">
        <row r="9">
          <cell r="A9" t="str">
            <v>A</v>
          </cell>
        </row>
      </sheetData>
      <sheetData sheetId="1056">
        <row r="9">
          <cell r="A9" t="str">
            <v>A</v>
          </cell>
        </row>
      </sheetData>
      <sheetData sheetId="1057">
        <row r="9">
          <cell r="A9" t="str">
            <v>A</v>
          </cell>
        </row>
      </sheetData>
      <sheetData sheetId="1058">
        <row r="9">
          <cell r="A9" t="str">
            <v>A</v>
          </cell>
        </row>
      </sheetData>
      <sheetData sheetId="1059">
        <row r="9">
          <cell r="A9" t="str">
            <v>A</v>
          </cell>
        </row>
      </sheetData>
      <sheetData sheetId="1060">
        <row r="9">
          <cell r="A9" t="str">
            <v>A</v>
          </cell>
        </row>
      </sheetData>
      <sheetData sheetId="1061">
        <row r="9">
          <cell r="A9" t="str">
            <v>A</v>
          </cell>
        </row>
      </sheetData>
      <sheetData sheetId="1062">
        <row r="9">
          <cell r="A9" t="str">
            <v>A</v>
          </cell>
        </row>
      </sheetData>
      <sheetData sheetId="1063">
        <row r="9">
          <cell r="A9" t="str">
            <v>A</v>
          </cell>
        </row>
      </sheetData>
      <sheetData sheetId="1064">
        <row r="9">
          <cell r="A9" t="str">
            <v>A</v>
          </cell>
        </row>
      </sheetData>
      <sheetData sheetId="1065">
        <row r="9">
          <cell r="A9" t="str">
            <v>A</v>
          </cell>
        </row>
      </sheetData>
      <sheetData sheetId="1066">
        <row r="9">
          <cell r="A9" t="str">
            <v>A</v>
          </cell>
        </row>
      </sheetData>
      <sheetData sheetId="1067">
        <row r="9">
          <cell r="A9" t="str">
            <v>A</v>
          </cell>
        </row>
      </sheetData>
      <sheetData sheetId="1068">
        <row r="9">
          <cell r="A9" t="str">
            <v>A</v>
          </cell>
        </row>
      </sheetData>
      <sheetData sheetId="1069">
        <row r="9">
          <cell r="A9" t="str">
            <v>A</v>
          </cell>
        </row>
      </sheetData>
      <sheetData sheetId="1070">
        <row r="9">
          <cell r="A9" t="str">
            <v>A</v>
          </cell>
        </row>
      </sheetData>
      <sheetData sheetId="1071">
        <row r="9">
          <cell r="A9" t="str">
            <v>A</v>
          </cell>
        </row>
      </sheetData>
      <sheetData sheetId="1072">
        <row r="9">
          <cell r="A9" t="str">
            <v>A</v>
          </cell>
        </row>
      </sheetData>
      <sheetData sheetId="1073">
        <row r="9">
          <cell r="A9" t="str">
            <v>A</v>
          </cell>
        </row>
      </sheetData>
      <sheetData sheetId="1074">
        <row r="9">
          <cell r="A9" t="str">
            <v>A</v>
          </cell>
        </row>
      </sheetData>
      <sheetData sheetId="1075">
        <row r="9">
          <cell r="A9" t="str">
            <v>A</v>
          </cell>
        </row>
      </sheetData>
      <sheetData sheetId="1076">
        <row r="9">
          <cell r="A9" t="str">
            <v>A</v>
          </cell>
        </row>
      </sheetData>
      <sheetData sheetId="1077">
        <row r="9">
          <cell r="A9" t="str">
            <v>A</v>
          </cell>
        </row>
      </sheetData>
      <sheetData sheetId="1078">
        <row r="9">
          <cell r="A9" t="str">
            <v>A</v>
          </cell>
        </row>
      </sheetData>
      <sheetData sheetId="1079">
        <row r="9">
          <cell r="A9" t="str">
            <v>A</v>
          </cell>
        </row>
      </sheetData>
      <sheetData sheetId="1080">
        <row r="9">
          <cell r="A9" t="str">
            <v>A</v>
          </cell>
        </row>
      </sheetData>
      <sheetData sheetId="1081">
        <row r="9">
          <cell r="A9" t="str">
            <v>A</v>
          </cell>
        </row>
      </sheetData>
      <sheetData sheetId="1082">
        <row r="9">
          <cell r="A9" t="str">
            <v>A</v>
          </cell>
        </row>
      </sheetData>
      <sheetData sheetId="1083">
        <row r="9">
          <cell r="A9" t="str">
            <v>A</v>
          </cell>
        </row>
      </sheetData>
      <sheetData sheetId="1084">
        <row r="9">
          <cell r="A9" t="str">
            <v>A</v>
          </cell>
        </row>
      </sheetData>
      <sheetData sheetId="1085">
        <row r="9">
          <cell r="A9" t="str">
            <v>A</v>
          </cell>
        </row>
      </sheetData>
      <sheetData sheetId="1086">
        <row r="9">
          <cell r="A9" t="str">
            <v>A</v>
          </cell>
        </row>
      </sheetData>
      <sheetData sheetId="1087">
        <row r="9">
          <cell r="A9" t="str">
            <v>A</v>
          </cell>
        </row>
      </sheetData>
      <sheetData sheetId="1088">
        <row r="9">
          <cell r="A9" t="str">
            <v>A</v>
          </cell>
        </row>
      </sheetData>
      <sheetData sheetId="1089">
        <row r="9">
          <cell r="A9" t="str">
            <v>A</v>
          </cell>
        </row>
      </sheetData>
      <sheetData sheetId="1090">
        <row r="9">
          <cell r="A9" t="str">
            <v>A</v>
          </cell>
        </row>
      </sheetData>
      <sheetData sheetId="1091">
        <row r="9">
          <cell r="A9" t="str">
            <v>A</v>
          </cell>
        </row>
      </sheetData>
      <sheetData sheetId="1092">
        <row r="9">
          <cell r="A9" t="str">
            <v>A</v>
          </cell>
        </row>
      </sheetData>
      <sheetData sheetId="1093">
        <row r="9">
          <cell r="A9" t="str">
            <v>A</v>
          </cell>
        </row>
      </sheetData>
      <sheetData sheetId="1094">
        <row r="9">
          <cell r="A9" t="str">
            <v>A</v>
          </cell>
        </row>
      </sheetData>
      <sheetData sheetId="1095">
        <row r="9">
          <cell r="A9" t="str">
            <v>A</v>
          </cell>
        </row>
      </sheetData>
      <sheetData sheetId="1096">
        <row r="9">
          <cell r="A9" t="str">
            <v>A</v>
          </cell>
        </row>
      </sheetData>
      <sheetData sheetId="1097">
        <row r="9">
          <cell r="A9" t="str">
            <v>A</v>
          </cell>
        </row>
      </sheetData>
      <sheetData sheetId="1098">
        <row r="9">
          <cell r="A9" t="str">
            <v>A</v>
          </cell>
        </row>
      </sheetData>
      <sheetData sheetId="1099">
        <row r="9">
          <cell r="A9" t="str">
            <v>A</v>
          </cell>
        </row>
      </sheetData>
      <sheetData sheetId="1100">
        <row r="9">
          <cell r="A9" t="str">
            <v>A</v>
          </cell>
        </row>
      </sheetData>
      <sheetData sheetId="1101">
        <row r="9">
          <cell r="A9" t="str">
            <v>A</v>
          </cell>
        </row>
      </sheetData>
      <sheetData sheetId="1102">
        <row r="9">
          <cell r="A9" t="str">
            <v>A</v>
          </cell>
        </row>
      </sheetData>
      <sheetData sheetId="1103">
        <row r="9">
          <cell r="A9" t="str">
            <v>A</v>
          </cell>
        </row>
      </sheetData>
      <sheetData sheetId="1104">
        <row r="9">
          <cell r="A9" t="str">
            <v>A</v>
          </cell>
        </row>
      </sheetData>
      <sheetData sheetId="1105">
        <row r="9">
          <cell r="A9" t="str">
            <v>A</v>
          </cell>
        </row>
      </sheetData>
      <sheetData sheetId="1106">
        <row r="9">
          <cell r="A9" t="str">
            <v>A</v>
          </cell>
        </row>
      </sheetData>
      <sheetData sheetId="1107">
        <row r="9">
          <cell r="A9" t="str">
            <v>A</v>
          </cell>
        </row>
      </sheetData>
      <sheetData sheetId="1108">
        <row r="9">
          <cell r="A9" t="str">
            <v>A</v>
          </cell>
        </row>
      </sheetData>
      <sheetData sheetId="1109">
        <row r="9">
          <cell r="A9" t="str">
            <v>A</v>
          </cell>
        </row>
      </sheetData>
      <sheetData sheetId="1110">
        <row r="9">
          <cell r="A9" t="str">
            <v>A</v>
          </cell>
        </row>
      </sheetData>
      <sheetData sheetId="1111">
        <row r="9">
          <cell r="A9" t="str">
            <v>A</v>
          </cell>
        </row>
      </sheetData>
      <sheetData sheetId="1112">
        <row r="9">
          <cell r="A9" t="str">
            <v>A</v>
          </cell>
        </row>
      </sheetData>
      <sheetData sheetId="1113">
        <row r="9">
          <cell r="A9" t="str">
            <v>A</v>
          </cell>
        </row>
      </sheetData>
      <sheetData sheetId="1114">
        <row r="9">
          <cell r="A9" t="str">
            <v>A</v>
          </cell>
        </row>
      </sheetData>
      <sheetData sheetId="1115">
        <row r="9">
          <cell r="A9" t="str">
            <v>A</v>
          </cell>
        </row>
      </sheetData>
      <sheetData sheetId="1116">
        <row r="9">
          <cell r="A9" t="str">
            <v>A</v>
          </cell>
        </row>
      </sheetData>
      <sheetData sheetId="1117">
        <row r="9">
          <cell r="A9" t="str">
            <v>A</v>
          </cell>
        </row>
      </sheetData>
      <sheetData sheetId="1118">
        <row r="9">
          <cell r="A9" t="str">
            <v>A</v>
          </cell>
        </row>
      </sheetData>
      <sheetData sheetId="1119">
        <row r="9">
          <cell r="A9" t="str">
            <v>A</v>
          </cell>
        </row>
      </sheetData>
      <sheetData sheetId="1120">
        <row r="9">
          <cell r="A9" t="str">
            <v>A</v>
          </cell>
        </row>
      </sheetData>
      <sheetData sheetId="1121">
        <row r="9">
          <cell r="A9" t="str">
            <v>A</v>
          </cell>
        </row>
      </sheetData>
      <sheetData sheetId="1122">
        <row r="9">
          <cell r="A9" t="str">
            <v>A</v>
          </cell>
        </row>
      </sheetData>
      <sheetData sheetId="1123">
        <row r="9">
          <cell r="A9" t="str">
            <v>A</v>
          </cell>
        </row>
      </sheetData>
      <sheetData sheetId="1124">
        <row r="9">
          <cell r="A9" t="str">
            <v>A</v>
          </cell>
        </row>
      </sheetData>
      <sheetData sheetId="1125">
        <row r="9">
          <cell r="A9" t="str">
            <v>A</v>
          </cell>
        </row>
      </sheetData>
      <sheetData sheetId="1126">
        <row r="9">
          <cell r="A9" t="str">
            <v>A</v>
          </cell>
        </row>
      </sheetData>
      <sheetData sheetId="1127">
        <row r="9">
          <cell r="A9" t="str">
            <v>A</v>
          </cell>
        </row>
      </sheetData>
      <sheetData sheetId="1128">
        <row r="9">
          <cell r="A9" t="str">
            <v>A</v>
          </cell>
        </row>
      </sheetData>
      <sheetData sheetId="1129">
        <row r="9">
          <cell r="A9" t="str">
            <v>A</v>
          </cell>
        </row>
      </sheetData>
      <sheetData sheetId="1130">
        <row r="9">
          <cell r="A9" t="str">
            <v>A</v>
          </cell>
        </row>
      </sheetData>
      <sheetData sheetId="1131">
        <row r="9">
          <cell r="A9" t="str">
            <v>A</v>
          </cell>
        </row>
      </sheetData>
      <sheetData sheetId="1132">
        <row r="9">
          <cell r="A9" t="str">
            <v>A</v>
          </cell>
        </row>
      </sheetData>
      <sheetData sheetId="1133">
        <row r="9">
          <cell r="A9" t="str">
            <v>A</v>
          </cell>
        </row>
      </sheetData>
      <sheetData sheetId="1134">
        <row r="9">
          <cell r="A9" t="str">
            <v>A</v>
          </cell>
        </row>
      </sheetData>
      <sheetData sheetId="1135">
        <row r="9">
          <cell r="A9" t="str">
            <v>A</v>
          </cell>
        </row>
      </sheetData>
      <sheetData sheetId="1136">
        <row r="9">
          <cell r="A9" t="str">
            <v>A</v>
          </cell>
        </row>
      </sheetData>
      <sheetData sheetId="1137">
        <row r="9">
          <cell r="A9" t="str">
            <v>A</v>
          </cell>
        </row>
      </sheetData>
      <sheetData sheetId="1138">
        <row r="9">
          <cell r="A9" t="str">
            <v>A</v>
          </cell>
        </row>
      </sheetData>
      <sheetData sheetId="1139">
        <row r="9">
          <cell r="A9" t="str">
            <v>A</v>
          </cell>
        </row>
      </sheetData>
      <sheetData sheetId="1140">
        <row r="9">
          <cell r="A9" t="str">
            <v>A</v>
          </cell>
        </row>
      </sheetData>
      <sheetData sheetId="1141">
        <row r="9">
          <cell r="A9" t="str">
            <v>A</v>
          </cell>
        </row>
      </sheetData>
      <sheetData sheetId="1142">
        <row r="9">
          <cell r="A9" t="str">
            <v>A</v>
          </cell>
        </row>
      </sheetData>
      <sheetData sheetId="1143">
        <row r="9">
          <cell r="A9" t="str">
            <v>A</v>
          </cell>
        </row>
      </sheetData>
      <sheetData sheetId="1144">
        <row r="9">
          <cell r="A9" t="str">
            <v>A</v>
          </cell>
        </row>
      </sheetData>
      <sheetData sheetId="1145">
        <row r="9">
          <cell r="A9" t="str">
            <v>A</v>
          </cell>
        </row>
      </sheetData>
      <sheetData sheetId="1146">
        <row r="9">
          <cell r="A9" t="str">
            <v>A</v>
          </cell>
        </row>
      </sheetData>
      <sheetData sheetId="1147">
        <row r="9">
          <cell r="A9" t="str">
            <v>A</v>
          </cell>
        </row>
      </sheetData>
      <sheetData sheetId="1148">
        <row r="9">
          <cell r="A9" t="str">
            <v>A</v>
          </cell>
        </row>
      </sheetData>
      <sheetData sheetId="1149">
        <row r="9">
          <cell r="A9" t="str">
            <v>A</v>
          </cell>
        </row>
      </sheetData>
      <sheetData sheetId="1150">
        <row r="9">
          <cell r="A9" t="str">
            <v>A</v>
          </cell>
        </row>
      </sheetData>
      <sheetData sheetId="1151">
        <row r="9">
          <cell r="A9" t="str">
            <v>A</v>
          </cell>
        </row>
      </sheetData>
      <sheetData sheetId="1152">
        <row r="9">
          <cell r="A9" t="str">
            <v>A</v>
          </cell>
        </row>
      </sheetData>
      <sheetData sheetId="1153">
        <row r="9">
          <cell r="A9" t="str">
            <v>A</v>
          </cell>
        </row>
      </sheetData>
      <sheetData sheetId="1154">
        <row r="9">
          <cell r="A9" t="str">
            <v>A</v>
          </cell>
        </row>
      </sheetData>
      <sheetData sheetId="1155">
        <row r="9">
          <cell r="A9" t="str">
            <v>A</v>
          </cell>
        </row>
      </sheetData>
      <sheetData sheetId="1156">
        <row r="9">
          <cell r="A9" t="str">
            <v>A</v>
          </cell>
        </row>
      </sheetData>
      <sheetData sheetId="1157">
        <row r="9">
          <cell r="A9" t="str">
            <v>A</v>
          </cell>
        </row>
      </sheetData>
      <sheetData sheetId="1158">
        <row r="9">
          <cell r="A9" t="str">
            <v>A</v>
          </cell>
        </row>
      </sheetData>
      <sheetData sheetId="1159">
        <row r="9">
          <cell r="A9" t="str">
            <v>A</v>
          </cell>
        </row>
      </sheetData>
      <sheetData sheetId="1160">
        <row r="9">
          <cell r="A9" t="str">
            <v>A</v>
          </cell>
        </row>
      </sheetData>
      <sheetData sheetId="1161">
        <row r="9">
          <cell r="A9" t="str">
            <v>A</v>
          </cell>
        </row>
      </sheetData>
      <sheetData sheetId="1162">
        <row r="9">
          <cell r="A9" t="str">
            <v>A</v>
          </cell>
        </row>
      </sheetData>
      <sheetData sheetId="1163">
        <row r="9">
          <cell r="A9" t="str">
            <v>A</v>
          </cell>
        </row>
      </sheetData>
      <sheetData sheetId="1164">
        <row r="9">
          <cell r="A9" t="str">
            <v>A</v>
          </cell>
        </row>
      </sheetData>
      <sheetData sheetId="1165">
        <row r="9">
          <cell r="A9" t="str">
            <v>A</v>
          </cell>
        </row>
      </sheetData>
      <sheetData sheetId="1166">
        <row r="9">
          <cell r="A9" t="str">
            <v>A</v>
          </cell>
        </row>
      </sheetData>
      <sheetData sheetId="1167">
        <row r="9">
          <cell r="A9" t="str">
            <v>A</v>
          </cell>
        </row>
      </sheetData>
      <sheetData sheetId="1168">
        <row r="9">
          <cell r="A9" t="str">
            <v>A</v>
          </cell>
        </row>
      </sheetData>
      <sheetData sheetId="1169">
        <row r="9">
          <cell r="A9" t="str">
            <v>A</v>
          </cell>
        </row>
      </sheetData>
      <sheetData sheetId="1170">
        <row r="9">
          <cell r="A9" t="str">
            <v>A</v>
          </cell>
        </row>
      </sheetData>
      <sheetData sheetId="1171">
        <row r="9">
          <cell r="A9" t="str">
            <v>A</v>
          </cell>
        </row>
      </sheetData>
      <sheetData sheetId="1172">
        <row r="9">
          <cell r="A9" t="str">
            <v>A</v>
          </cell>
        </row>
      </sheetData>
      <sheetData sheetId="1173">
        <row r="9">
          <cell r="A9" t="str">
            <v>A</v>
          </cell>
        </row>
      </sheetData>
      <sheetData sheetId="1174">
        <row r="9">
          <cell r="A9" t="str">
            <v>A</v>
          </cell>
        </row>
      </sheetData>
      <sheetData sheetId="1175">
        <row r="9">
          <cell r="A9" t="str">
            <v>A</v>
          </cell>
        </row>
      </sheetData>
      <sheetData sheetId="1176">
        <row r="9">
          <cell r="A9" t="str">
            <v>A</v>
          </cell>
        </row>
      </sheetData>
      <sheetData sheetId="1177">
        <row r="9">
          <cell r="A9" t="str">
            <v>A</v>
          </cell>
        </row>
      </sheetData>
      <sheetData sheetId="1178">
        <row r="9">
          <cell r="A9" t="str">
            <v>A</v>
          </cell>
        </row>
      </sheetData>
      <sheetData sheetId="1179">
        <row r="9">
          <cell r="A9" t="str">
            <v>A</v>
          </cell>
        </row>
      </sheetData>
      <sheetData sheetId="1180">
        <row r="9">
          <cell r="A9" t="str">
            <v>A</v>
          </cell>
        </row>
      </sheetData>
      <sheetData sheetId="1181">
        <row r="9">
          <cell r="A9" t="str">
            <v>A</v>
          </cell>
        </row>
      </sheetData>
      <sheetData sheetId="1182">
        <row r="9">
          <cell r="A9" t="str">
            <v>A</v>
          </cell>
        </row>
      </sheetData>
      <sheetData sheetId="1183">
        <row r="9">
          <cell r="A9" t="str">
            <v>A</v>
          </cell>
        </row>
      </sheetData>
      <sheetData sheetId="1184">
        <row r="9">
          <cell r="A9" t="str">
            <v>A</v>
          </cell>
        </row>
      </sheetData>
      <sheetData sheetId="1185">
        <row r="9">
          <cell r="A9" t="str">
            <v>A</v>
          </cell>
        </row>
      </sheetData>
      <sheetData sheetId="1186">
        <row r="9">
          <cell r="A9" t="str">
            <v>A</v>
          </cell>
        </row>
      </sheetData>
      <sheetData sheetId="1187">
        <row r="9">
          <cell r="A9" t="str">
            <v>A</v>
          </cell>
        </row>
      </sheetData>
      <sheetData sheetId="1188">
        <row r="9">
          <cell r="A9" t="str">
            <v>A</v>
          </cell>
        </row>
      </sheetData>
      <sheetData sheetId="1189">
        <row r="9">
          <cell r="A9" t="str">
            <v>A</v>
          </cell>
        </row>
      </sheetData>
      <sheetData sheetId="1190">
        <row r="9">
          <cell r="A9" t="str">
            <v>A</v>
          </cell>
        </row>
      </sheetData>
      <sheetData sheetId="1191">
        <row r="9">
          <cell r="A9" t="str">
            <v>A</v>
          </cell>
        </row>
      </sheetData>
      <sheetData sheetId="1192">
        <row r="9">
          <cell r="A9" t="str">
            <v>A</v>
          </cell>
        </row>
      </sheetData>
      <sheetData sheetId="1193">
        <row r="9">
          <cell r="A9" t="str">
            <v>A</v>
          </cell>
        </row>
      </sheetData>
      <sheetData sheetId="1194">
        <row r="9">
          <cell r="A9" t="str">
            <v>A</v>
          </cell>
        </row>
      </sheetData>
      <sheetData sheetId="1195">
        <row r="9">
          <cell r="A9" t="str">
            <v>A</v>
          </cell>
        </row>
      </sheetData>
      <sheetData sheetId="1196">
        <row r="9">
          <cell r="A9" t="str">
            <v>A</v>
          </cell>
        </row>
      </sheetData>
      <sheetData sheetId="1197">
        <row r="9">
          <cell r="A9" t="str">
            <v>A</v>
          </cell>
        </row>
      </sheetData>
      <sheetData sheetId="1198">
        <row r="9">
          <cell r="A9" t="str">
            <v>A</v>
          </cell>
        </row>
      </sheetData>
      <sheetData sheetId="1199">
        <row r="9">
          <cell r="A9" t="str">
            <v>A</v>
          </cell>
        </row>
      </sheetData>
      <sheetData sheetId="1200">
        <row r="9">
          <cell r="A9" t="str">
            <v>A</v>
          </cell>
        </row>
      </sheetData>
      <sheetData sheetId="1201">
        <row r="9">
          <cell r="A9" t="str">
            <v>A</v>
          </cell>
        </row>
      </sheetData>
      <sheetData sheetId="1202">
        <row r="9">
          <cell r="A9" t="str">
            <v>A</v>
          </cell>
        </row>
      </sheetData>
      <sheetData sheetId="1203">
        <row r="9">
          <cell r="A9" t="str">
            <v>A</v>
          </cell>
        </row>
      </sheetData>
      <sheetData sheetId="1204">
        <row r="9">
          <cell r="A9" t="str">
            <v>A</v>
          </cell>
        </row>
      </sheetData>
      <sheetData sheetId="1205">
        <row r="9">
          <cell r="A9" t="str">
            <v>A</v>
          </cell>
        </row>
      </sheetData>
      <sheetData sheetId="1206">
        <row r="9">
          <cell r="A9" t="str">
            <v>A</v>
          </cell>
        </row>
      </sheetData>
      <sheetData sheetId="1207">
        <row r="9">
          <cell r="A9" t="str">
            <v>A</v>
          </cell>
        </row>
      </sheetData>
      <sheetData sheetId="1208">
        <row r="9">
          <cell r="A9" t="str">
            <v>A</v>
          </cell>
        </row>
      </sheetData>
      <sheetData sheetId="1209">
        <row r="9">
          <cell r="A9" t="str">
            <v>A</v>
          </cell>
        </row>
      </sheetData>
      <sheetData sheetId="1210">
        <row r="9">
          <cell r="A9" t="str">
            <v>A</v>
          </cell>
        </row>
      </sheetData>
      <sheetData sheetId="1211">
        <row r="9">
          <cell r="A9" t="str">
            <v>A</v>
          </cell>
        </row>
      </sheetData>
      <sheetData sheetId="1212">
        <row r="9">
          <cell r="A9" t="str">
            <v>A</v>
          </cell>
        </row>
      </sheetData>
      <sheetData sheetId="1213">
        <row r="9">
          <cell r="A9" t="str">
            <v>A</v>
          </cell>
        </row>
      </sheetData>
      <sheetData sheetId="1214">
        <row r="9">
          <cell r="A9" t="str">
            <v>A</v>
          </cell>
        </row>
      </sheetData>
      <sheetData sheetId="1215">
        <row r="9">
          <cell r="A9" t="str">
            <v>A</v>
          </cell>
        </row>
      </sheetData>
      <sheetData sheetId="1216">
        <row r="9">
          <cell r="A9" t="str">
            <v>A</v>
          </cell>
        </row>
      </sheetData>
      <sheetData sheetId="1217">
        <row r="9">
          <cell r="A9" t="str">
            <v>A</v>
          </cell>
        </row>
      </sheetData>
      <sheetData sheetId="1218">
        <row r="9">
          <cell r="A9" t="str">
            <v>A</v>
          </cell>
        </row>
      </sheetData>
      <sheetData sheetId="1219">
        <row r="9">
          <cell r="A9" t="str">
            <v>A</v>
          </cell>
        </row>
      </sheetData>
      <sheetData sheetId="1220">
        <row r="9">
          <cell r="A9" t="str">
            <v>A</v>
          </cell>
        </row>
      </sheetData>
      <sheetData sheetId="1221">
        <row r="9">
          <cell r="A9" t="str">
            <v>A</v>
          </cell>
        </row>
      </sheetData>
      <sheetData sheetId="1222">
        <row r="9">
          <cell r="A9" t="str">
            <v>A</v>
          </cell>
        </row>
      </sheetData>
      <sheetData sheetId="1223">
        <row r="9">
          <cell r="A9" t="str">
            <v>A</v>
          </cell>
        </row>
      </sheetData>
      <sheetData sheetId="1224">
        <row r="9">
          <cell r="A9" t="str">
            <v>A</v>
          </cell>
        </row>
      </sheetData>
      <sheetData sheetId="1225">
        <row r="9">
          <cell r="A9" t="str">
            <v>A</v>
          </cell>
        </row>
      </sheetData>
      <sheetData sheetId="1226">
        <row r="9">
          <cell r="A9" t="str">
            <v>A</v>
          </cell>
        </row>
      </sheetData>
      <sheetData sheetId="1227">
        <row r="9">
          <cell r="A9" t="str">
            <v>A</v>
          </cell>
        </row>
      </sheetData>
      <sheetData sheetId="1228">
        <row r="9">
          <cell r="A9" t="str">
            <v>A</v>
          </cell>
        </row>
      </sheetData>
      <sheetData sheetId="1229">
        <row r="9">
          <cell r="A9" t="str">
            <v>A</v>
          </cell>
        </row>
      </sheetData>
      <sheetData sheetId="1230">
        <row r="9">
          <cell r="A9" t="str">
            <v>A</v>
          </cell>
        </row>
      </sheetData>
      <sheetData sheetId="1231">
        <row r="9">
          <cell r="A9" t="str">
            <v>A</v>
          </cell>
        </row>
      </sheetData>
      <sheetData sheetId="1232">
        <row r="9">
          <cell r="A9" t="str">
            <v>A</v>
          </cell>
        </row>
      </sheetData>
      <sheetData sheetId="1233">
        <row r="9">
          <cell r="A9" t="str">
            <v>A</v>
          </cell>
        </row>
      </sheetData>
      <sheetData sheetId="1234">
        <row r="9">
          <cell r="A9" t="str">
            <v>A</v>
          </cell>
        </row>
      </sheetData>
      <sheetData sheetId="1235">
        <row r="9">
          <cell r="A9" t="str">
            <v>A</v>
          </cell>
        </row>
      </sheetData>
      <sheetData sheetId="1236">
        <row r="9">
          <cell r="A9" t="str">
            <v>A</v>
          </cell>
        </row>
      </sheetData>
      <sheetData sheetId="1237">
        <row r="9">
          <cell r="A9" t="str">
            <v>A</v>
          </cell>
        </row>
      </sheetData>
      <sheetData sheetId="1238">
        <row r="9">
          <cell r="A9" t="str">
            <v>A</v>
          </cell>
        </row>
      </sheetData>
      <sheetData sheetId="1239">
        <row r="9">
          <cell r="A9" t="str">
            <v>A</v>
          </cell>
        </row>
      </sheetData>
      <sheetData sheetId="1240">
        <row r="9">
          <cell r="A9" t="str">
            <v>A</v>
          </cell>
        </row>
      </sheetData>
      <sheetData sheetId="1241">
        <row r="9">
          <cell r="A9" t="str">
            <v>A</v>
          </cell>
        </row>
      </sheetData>
      <sheetData sheetId="1242">
        <row r="9">
          <cell r="A9" t="str">
            <v>A</v>
          </cell>
        </row>
      </sheetData>
      <sheetData sheetId="1243">
        <row r="9">
          <cell r="A9" t="str">
            <v>A</v>
          </cell>
        </row>
      </sheetData>
      <sheetData sheetId="1244">
        <row r="9">
          <cell r="A9" t="str">
            <v>A</v>
          </cell>
        </row>
      </sheetData>
      <sheetData sheetId="1245">
        <row r="9">
          <cell r="A9" t="str">
            <v>A</v>
          </cell>
        </row>
      </sheetData>
      <sheetData sheetId="1246">
        <row r="9">
          <cell r="A9" t="str">
            <v>A</v>
          </cell>
        </row>
      </sheetData>
      <sheetData sheetId="1247">
        <row r="9">
          <cell r="A9" t="str">
            <v>A</v>
          </cell>
        </row>
      </sheetData>
      <sheetData sheetId="1248">
        <row r="9">
          <cell r="A9" t="str">
            <v>A</v>
          </cell>
        </row>
      </sheetData>
      <sheetData sheetId="1249">
        <row r="9">
          <cell r="A9" t="str">
            <v>A</v>
          </cell>
        </row>
      </sheetData>
      <sheetData sheetId="1250">
        <row r="9">
          <cell r="A9" t="str">
            <v>A</v>
          </cell>
        </row>
      </sheetData>
      <sheetData sheetId="1251">
        <row r="9">
          <cell r="A9" t="str">
            <v>A</v>
          </cell>
        </row>
      </sheetData>
      <sheetData sheetId="1252">
        <row r="9">
          <cell r="A9" t="str">
            <v>A</v>
          </cell>
        </row>
      </sheetData>
      <sheetData sheetId="1253">
        <row r="9">
          <cell r="A9" t="str">
            <v>A</v>
          </cell>
        </row>
      </sheetData>
      <sheetData sheetId="1254">
        <row r="9">
          <cell r="A9" t="str">
            <v>A</v>
          </cell>
        </row>
      </sheetData>
      <sheetData sheetId="1255">
        <row r="9">
          <cell r="A9" t="str">
            <v>A</v>
          </cell>
        </row>
      </sheetData>
      <sheetData sheetId="1256">
        <row r="9">
          <cell r="A9" t="str">
            <v>A</v>
          </cell>
        </row>
      </sheetData>
      <sheetData sheetId="1257">
        <row r="9">
          <cell r="A9" t="str">
            <v>A</v>
          </cell>
        </row>
      </sheetData>
      <sheetData sheetId="1258">
        <row r="9">
          <cell r="A9" t="str">
            <v>A</v>
          </cell>
        </row>
      </sheetData>
      <sheetData sheetId="1259">
        <row r="9">
          <cell r="A9" t="str">
            <v>A</v>
          </cell>
        </row>
      </sheetData>
      <sheetData sheetId="1260">
        <row r="9">
          <cell r="A9" t="str">
            <v>A</v>
          </cell>
        </row>
      </sheetData>
      <sheetData sheetId="1261">
        <row r="9">
          <cell r="A9" t="str">
            <v>A</v>
          </cell>
        </row>
      </sheetData>
      <sheetData sheetId="1262">
        <row r="9">
          <cell r="A9" t="str">
            <v>A</v>
          </cell>
        </row>
      </sheetData>
      <sheetData sheetId="1263">
        <row r="9">
          <cell r="A9" t="str">
            <v>A</v>
          </cell>
        </row>
      </sheetData>
      <sheetData sheetId="1264">
        <row r="9">
          <cell r="A9" t="str">
            <v>A</v>
          </cell>
        </row>
      </sheetData>
      <sheetData sheetId="1265">
        <row r="9">
          <cell r="A9" t="str">
            <v>A</v>
          </cell>
        </row>
      </sheetData>
      <sheetData sheetId="1266">
        <row r="9">
          <cell r="A9" t="str">
            <v>A</v>
          </cell>
        </row>
      </sheetData>
      <sheetData sheetId="1267">
        <row r="9">
          <cell r="A9" t="str">
            <v>A</v>
          </cell>
        </row>
      </sheetData>
      <sheetData sheetId="1268">
        <row r="9">
          <cell r="A9" t="str">
            <v>A</v>
          </cell>
        </row>
      </sheetData>
      <sheetData sheetId="1269">
        <row r="9">
          <cell r="A9" t="str">
            <v>A</v>
          </cell>
        </row>
      </sheetData>
      <sheetData sheetId="1270">
        <row r="9">
          <cell r="A9" t="str">
            <v>A</v>
          </cell>
        </row>
      </sheetData>
      <sheetData sheetId="1271">
        <row r="9">
          <cell r="A9" t="str">
            <v>A</v>
          </cell>
        </row>
      </sheetData>
      <sheetData sheetId="1272">
        <row r="9">
          <cell r="A9" t="str">
            <v>A</v>
          </cell>
        </row>
      </sheetData>
      <sheetData sheetId="1273">
        <row r="9">
          <cell r="A9" t="str">
            <v>A</v>
          </cell>
        </row>
      </sheetData>
      <sheetData sheetId="1274">
        <row r="9">
          <cell r="A9" t="str">
            <v>A</v>
          </cell>
        </row>
      </sheetData>
      <sheetData sheetId="1275">
        <row r="9">
          <cell r="A9" t="str">
            <v>A</v>
          </cell>
        </row>
      </sheetData>
      <sheetData sheetId="1276">
        <row r="9">
          <cell r="A9" t="str">
            <v>A</v>
          </cell>
        </row>
      </sheetData>
      <sheetData sheetId="1277">
        <row r="9">
          <cell r="A9" t="str">
            <v>A</v>
          </cell>
        </row>
      </sheetData>
      <sheetData sheetId="1278">
        <row r="9">
          <cell r="A9" t="str">
            <v>A</v>
          </cell>
        </row>
      </sheetData>
      <sheetData sheetId="1279">
        <row r="9">
          <cell r="A9" t="str">
            <v>A</v>
          </cell>
        </row>
      </sheetData>
      <sheetData sheetId="1280">
        <row r="9">
          <cell r="A9" t="str">
            <v>A</v>
          </cell>
        </row>
      </sheetData>
      <sheetData sheetId="1281">
        <row r="9">
          <cell r="A9" t="str">
            <v>A</v>
          </cell>
        </row>
      </sheetData>
      <sheetData sheetId="1282">
        <row r="9">
          <cell r="A9" t="str">
            <v>A</v>
          </cell>
        </row>
      </sheetData>
      <sheetData sheetId="1283">
        <row r="9">
          <cell r="A9" t="str">
            <v>A</v>
          </cell>
        </row>
      </sheetData>
      <sheetData sheetId="1284">
        <row r="9">
          <cell r="A9" t="str">
            <v>A</v>
          </cell>
        </row>
      </sheetData>
      <sheetData sheetId="1285">
        <row r="9">
          <cell r="A9" t="str">
            <v>A</v>
          </cell>
        </row>
      </sheetData>
      <sheetData sheetId="1286">
        <row r="9">
          <cell r="A9" t="str">
            <v>A</v>
          </cell>
        </row>
      </sheetData>
      <sheetData sheetId="1287">
        <row r="9">
          <cell r="A9" t="str">
            <v>A</v>
          </cell>
        </row>
      </sheetData>
      <sheetData sheetId="1288">
        <row r="9">
          <cell r="A9" t="str">
            <v>A</v>
          </cell>
        </row>
      </sheetData>
      <sheetData sheetId="1289">
        <row r="9">
          <cell r="A9" t="str">
            <v>A</v>
          </cell>
        </row>
      </sheetData>
      <sheetData sheetId="1290">
        <row r="9">
          <cell r="A9" t="str">
            <v>A</v>
          </cell>
        </row>
      </sheetData>
      <sheetData sheetId="1291">
        <row r="9">
          <cell r="A9" t="str">
            <v>A</v>
          </cell>
        </row>
      </sheetData>
      <sheetData sheetId="1292">
        <row r="9">
          <cell r="A9" t="str">
            <v>A</v>
          </cell>
        </row>
      </sheetData>
      <sheetData sheetId="1293">
        <row r="9">
          <cell r="A9" t="str">
            <v>A</v>
          </cell>
        </row>
      </sheetData>
      <sheetData sheetId="1294">
        <row r="9">
          <cell r="A9" t="str">
            <v>A</v>
          </cell>
        </row>
      </sheetData>
      <sheetData sheetId="1295">
        <row r="9">
          <cell r="A9" t="str">
            <v>A</v>
          </cell>
        </row>
      </sheetData>
      <sheetData sheetId="1296">
        <row r="9">
          <cell r="A9" t="str">
            <v>A</v>
          </cell>
        </row>
      </sheetData>
      <sheetData sheetId="1297">
        <row r="9">
          <cell r="A9" t="str">
            <v>A</v>
          </cell>
        </row>
      </sheetData>
      <sheetData sheetId="1298">
        <row r="9">
          <cell r="A9" t="str">
            <v>A</v>
          </cell>
        </row>
      </sheetData>
      <sheetData sheetId="1299">
        <row r="9">
          <cell r="A9" t="str">
            <v>A</v>
          </cell>
        </row>
      </sheetData>
      <sheetData sheetId="1300">
        <row r="9">
          <cell r="A9" t="str">
            <v>A</v>
          </cell>
        </row>
      </sheetData>
      <sheetData sheetId="1301">
        <row r="9">
          <cell r="A9" t="str">
            <v>A</v>
          </cell>
        </row>
      </sheetData>
      <sheetData sheetId="1302">
        <row r="9">
          <cell r="A9" t="str">
            <v>A</v>
          </cell>
        </row>
      </sheetData>
      <sheetData sheetId="1303">
        <row r="9">
          <cell r="A9" t="str">
            <v>A</v>
          </cell>
        </row>
      </sheetData>
      <sheetData sheetId="1304">
        <row r="9">
          <cell r="A9" t="str">
            <v>A</v>
          </cell>
        </row>
      </sheetData>
      <sheetData sheetId="1305">
        <row r="9">
          <cell r="A9" t="str">
            <v>A</v>
          </cell>
        </row>
      </sheetData>
      <sheetData sheetId="1306">
        <row r="9">
          <cell r="A9" t="str">
            <v>A</v>
          </cell>
        </row>
      </sheetData>
      <sheetData sheetId="1307">
        <row r="9">
          <cell r="A9" t="str">
            <v>A</v>
          </cell>
        </row>
      </sheetData>
      <sheetData sheetId="1308">
        <row r="9">
          <cell r="A9" t="str">
            <v>A</v>
          </cell>
        </row>
      </sheetData>
      <sheetData sheetId="1309">
        <row r="9">
          <cell r="A9" t="str">
            <v>A</v>
          </cell>
        </row>
      </sheetData>
      <sheetData sheetId="1310">
        <row r="9">
          <cell r="A9" t="str">
            <v>A</v>
          </cell>
        </row>
      </sheetData>
      <sheetData sheetId="1311">
        <row r="9">
          <cell r="A9" t="str">
            <v>A</v>
          </cell>
        </row>
      </sheetData>
      <sheetData sheetId="1312">
        <row r="9">
          <cell r="A9" t="str">
            <v>A</v>
          </cell>
        </row>
      </sheetData>
      <sheetData sheetId="1313">
        <row r="9">
          <cell r="A9" t="str">
            <v>A</v>
          </cell>
        </row>
      </sheetData>
      <sheetData sheetId="1314">
        <row r="9">
          <cell r="A9" t="str">
            <v>A</v>
          </cell>
        </row>
      </sheetData>
      <sheetData sheetId="1315">
        <row r="9">
          <cell r="A9" t="str">
            <v>A</v>
          </cell>
        </row>
      </sheetData>
      <sheetData sheetId="1316">
        <row r="9">
          <cell r="A9" t="str">
            <v>A</v>
          </cell>
        </row>
      </sheetData>
      <sheetData sheetId="1317">
        <row r="9">
          <cell r="A9" t="str">
            <v>A</v>
          </cell>
        </row>
      </sheetData>
      <sheetData sheetId="1318">
        <row r="9">
          <cell r="A9" t="str">
            <v>A</v>
          </cell>
        </row>
      </sheetData>
      <sheetData sheetId="1319">
        <row r="9">
          <cell r="A9" t="str">
            <v>A</v>
          </cell>
        </row>
      </sheetData>
      <sheetData sheetId="1320">
        <row r="9">
          <cell r="A9" t="str">
            <v>A</v>
          </cell>
        </row>
      </sheetData>
      <sheetData sheetId="1321">
        <row r="9">
          <cell r="A9" t="str">
            <v>A</v>
          </cell>
        </row>
      </sheetData>
      <sheetData sheetId="1322">
        <row r="9">
          <cell r="A9" t="str">
            <v>A</v>
          </cell>
        </row>
      </sheetData>
      <sheetData sheetId="1323">
        <row r="9">
          <cell r="A9" t="str">
            <v>A</v>
          </cell>
        </row>
      </sheetData>
      <sheetData sheetId="1324">
        <row r="9">
          <cell r="A9" t="str">
            <v>A</v>
          </cell>
        </row>
      </sheetData>
      <sheetData sheetId="1325">
        <row r="9">
          <cell r="A9" t="str">
            <v>A</v>
          </cell>
        </row>
      </sheetData>
      <sheetData sheetId="1326">
        <row r="9">
          <cell r="A9" t="str">
            <v>A</v>
          </cell>
        </row>
      </sheetData>
      <sheetData sheetId="1327">
        <row r="9">
          <cell r="A9" t="str">
            <v>A</v>
          </cell>
        </row>
      </sheetData>
      <sheetData sheetId="1328">
        <row r="9">
          <cell r="A9" t="str">
            <v>A</v>
          </cell>
        </row>
      </sheetData>
      <sheetData sheetId="1329">
        <row r="9">
          <cell r="A9" t="str">
            <v>A</v>
          </cell>
        </row>
      </sheetData>
      <sheetData sheetId="1330">
        <row r="9">
          <cell r="A9" t="str">
            <v>A</v>
          </cell>
        </row>
      </sheetData>
      <sheetData sheetId="1331">
        <row r="9">
          <cell r="A9" t="str">
            <v>A</v>
          </cell>
        </row>
      </sheetData>
      <sheetData sheetId="1332">
        <row r="9">
          <cell r="A9" t="str">
            <v>A</v>
          </cell>
        </row>
      </sheetData>
      <sheetData sheetId="1333">
        <row r="9">
          <cell r="A9" t="str">
            <v>A</v>
          </cell>
        </row>
      </sheetData>
      <sheetData sheetId="1334">
        <row r="9">
          <cell r="A9" t="str">
            <v>A</v>
          </cell>
        </row>
      </sheetData>
      <sheetData sheetId="1335">
        <row r="9">
          <cell r="A9" t="str">
            <v>A</v>
          </cell>
        </row>
      </sheetData>
      <sheetData sheetId="1336">
        <row r="9">
          <cell r="A9" t="str">
            <v>A</v>
          </cell>
        </row>
      </sheetData>
      <sheetData sheetId="1337">
        <row r="9">
          <cell r="A9" t="str">
            <v>A</v>
          </cell>
        </row>
      </sheetData>
      <sheetData sheetId="1338">
        <row r="9">
          <cell r="A9" t="str">
            <v>A</v>
          </cell>
        </row>
      </sheetData>
      <sheetData sheetId="1339">
        <row r="9">
          <cell r="A9" t="str">
            <v>A</v>
          </cell>
        </row>
      </sheetData>
      <sheetData sheetId="1340">
        <row r="9">
          <cell r="A9" t="str">
            <v>A</v>
          </cell>
        </row>
      </sheetData>
      <sheetData sheetId="1341">
        <row r="9">
          <cell r="A9" t="str">
            <v>A</v>
          </cell>
        </row>
      </sheetData>
      <sheetData sheetId="1342">
        <row r="9">
          <cell r="A9" t="str">
            <v>A</v>
          </cell>
        </row>
      </sheetData>
      <sheetData sheetId="1343">
        <row r="9">
          <cell r="A9" t="str">
            <v>A</v>
          </cell>
        </row>
      </sheetData>
      <sheetData sheetId="1344">
        <row r="9">
          <cell r="A9" t="str">
            <v>A</v>
          </cell>
        </row>
      </sheetData>
      <sheetData sheetId="1345">
        <row r="9">
          <cell r="A9" t="str">
            <v>A</v>
          </cell>
        </row>
      </sheetData>
      <sheetData sheetId="1346">
        <row r="9">
          <cell r="A9" t="str">
            <v>A</v>
          </cell>
        </row>
      </sheetData>
      <sheetData sheetId="1347">
        <row r="9">
          <cell r="A9" t="str">
            <v>A</v>
          </cell>
        </row>
      </sheetData>
      <sheetData sheetId="1348">
        <row r="9">
          <cell r="A9" t="str">
            <v>A</v>
          </cell>
        </row>
      </sheetData>
      <sheetData sheetId="1349">
        <row r="9">
          <cell r="A9" t="str">
            <v>A</v>
          </cell>
        </row>
      </sheetData>
      <sheetData sheetId="1350">
        <row r="9">
          <cell r="A9" t="str">
            <v>A</v>
          </cell>
        </row>
      </sheetData>
      <sheetData sheetId="1351">
        <row r="9">
          <cell r="A9" t="str">
            <v>A</v>
          </cell>
        </row>
      </sheetData>
      <sheetData sheetId="1352">
        <row r="9">
          <cell r="A9" t="str">
            <v>A</v>
          </cell>
        </row>
      </sheetData>
      <sheetData sheetId="1353">
        <row r="9">
          <cell r="A9" t="str">
            <v>A</v>
          </cell>
        </row>
      </sheetData>
      <sheetData sheetId="1354">
        <row r="9">
          <cell r="A9" t="str">
            <v>A</v>
          </cell>
        </row>
      </sheetData>
      <sheetData sheetId="1355">
        <row r="9">
          <cell r="A9" t="str">
            <v>A</v>
          </cell>
        </row>
      </sheetData>
      <sheetData sheetId="1356">
        <row r="9">
          <cell r="A9" t="str">
            <v>A</v>
          </cell>
        </row>
      </sheetData>
      <sheetData sheetId="1357">
        <row r="9">
          <cell r="A9" t="str">
            <v>A</v>
          </cell>
        </row>
      </sheetData>
      <sheetData sheetId="1358">
        <row r="9">
          <cell r="A9" t="str">
            <v>A</v>
          </cell>
        </row>
      </sheetData>
      <sheetData sheetId="1359">
        <row r="9">
          <cell r="A9" t="str">
            <v>A</v>
          </cell>
        </row>
      </sheetData>
      <sheetData sheetId="1360">
        <row r="9">
          <cell r="A9" t="str">
            <v>A</v>
          </cell>
        </row>
      </sheetData>
      <sheetData sheetId="1361">
        <row r="9">
          <cell r="A9" t="str">
            <v>A</v>
          </cell>
        </row>
      </sheetData>
      <sheetData sheetId="1362">
        <row r="9">
          <cell r="A9" t="str">
            <v>A</v>
          </cell>
        </row>
      </sheetData>
      <sheetData sheetId="1363">
        <row r="9">
          <cell r="A9" t="str">
            <v>A</v>
          </cell>
        </row>
      </sheetData>
      <sheetData sheetId="1364">
        <row r="9">
          <cell r="A9" t="str">
            <v>A</v>
          </cell>
        </row>
      </sheetData>
      <sheetData sheetId="1365">
        <row r="9">
          <cell r="A9" t="str">
            <v>A</v>
          </cell>
        </row>
      </sheetData>
      <sheetData sheetId="1366">
        <row r="9">
          <cell r="A9" t="str">
            <v>A</v>
          </cell>
        </row>
      </sheetData>
      <sheetData sheetId="1367">
        <row r="9">
          <cell r="A9" t="str">
            <v>A</v>
          </cell>
        </row>
      </sheetData>
      <sheetData sheetId="1368">
        <row r="9">
          <cell r="A9" t="str">
            <v>A</v>
          </cell>
        </row>
      </sheetData>
      <sheetData sheetId="1369">
        <row r="9">
          <cell r="A9" t="str">
            <v>A</v>
          </cell>
        </row>
      </sheetData>
      <sheetData sheetId="1370">
        <row r="9">
          <cell r="A9" t="str">
            <v>A</v>
          </cell>
        </row>
      </sheetData>
      <sheetData sheetId="1371">
        <row r="9">
          <cell r="A9" t="str">
            <v>A</v>
          </cell>
        </row>
      </sheetData>
      <sheetData sheetId="1372">
        <row r="9">
          <cell r="A9" t="str">
            <v>A</v>
          </cell>
        </row>
      </sheetData>
      <sheetData sheetId="1373">
        <row r="9">
          <cell r="A9" t="str">
            <v>A</v>
          </cell>
        </row>
      </sheetData>
      <sheetData sheetId="1374">
        <row r="9">
          <cell r="A9" t="str">
            <v>A</v>
          </cell>
        </row>
      </sheetData>
      <sheetData sheetId="1375">
        <row r="9">
          <cell r="A9" t="str">
            <v>A</v>
          </cell>
        </row>
      </sheetData>
      <sheetData sheetId="1376">
        <row r="9">
          <cell r="A9" t="str">
            <v>A</v>
          </cell>
        </row>
      </sheetData>
      <sheetData sheetId="1377">
        <row r="9">
          <cell r="A9" t="str">
            <v>A</v>
          </cell>
        </row>
      </sheetData>
      <sheetData sheetId="1378">
        <row r="9">
          <cell r="A9" t="str">
            <v>A</v>
          </cell>
        </row>
      </sheetData>
      <sheetData sheetId="1379">
        <row r="9">
          <cell r="A9" t="str">
            <v>A</v>
          </cell>
        </row>
      </sheetData>
      <sheetData sheetId="1380">
        <row r="9">
          <cell r="A9" t="str">
            <v>A</v>
          </cell>
        </row>
      </sheetData>
      <sheetData sheetId="1381">
        <row r="9">
          <cell r="A9" t="str">
            <v>A</v>
          </cell>
        </row>
      </sheetData>
      <sheetData sheetId="1382">
        <row r="9">
          <cell r="A9" t="str">
            <v>A</v>
          </cell>
        </row>
      </sheetData>
      <sheetData sheetId="1383">
        <row r="9">
          <cell r="A9" t="str">
            <v>A</v>
          </cell>
        </row>
      </sheetData>
      <sheetData sheetId="1384">
        <row r="9">
          <cell r="A9" t="str">
            <v>A</v>
          </cell>
        </row>
      </sheetData>
      <sheetData sheetId="1385">
        <row r="9">
          <cell r="A9" t="str">
            <v>A</v>
          </cell>
        </row>
      </sheetData>
      <sheetData sheetId="1386">
        <row r="9">
          <cell r="A9" t="str">
            <v>A</v>
          </cell>
        </row>
      </sheetData>
      <sheetData sheetId="1387">
        <row r="9">
          <cell r="A9" t="str">
            <v>A</v>
          </cell>
        </row>
      </sheetData>
      <sheetData sheetId="1388">
        <row r="9">
          <cell r="A9" t="str">
            <v>A</v>
          </cell>
        </row>
      </sheetData>
      <sheetData sheetId="1389">
        <row r="9">
          <cell r="A9" t="str">
            <v>A</v>
          </cell>
        </row>
      </sheetData>
      <sheetData sheetId="1390">
        <row r="9">
          <cell r="A9" t="str">
            <v>A</v>
          </cell>
        </row>
      </sheetData>
      <sheetData sheetId="1391">
        <row r="9">
          <cell r="A9" t="str">
            <v>A</v>
          </cell>
        </row>
      </sheetData>
      <sheetData sheetId="1392">
        <row r="9">
          <cell r="A9" t="str">
            <v>A</v>
          </cell>
        </row>
      </sheetData>
      <sheetData sheetId="1393">
        <row r="9">
          <cell r="A9" t="str">
            <v>A</v>
          </cell>
        </row>
      </sheetData>
      <sheetData sheetId="1394">
        <row r="9">
          <cell r="A9" t="str">
            <v>A</v>
          </cell>
        </row>
      </sheetData>
      <sheetData sheetId="1395">
        <row r="9">
          <cell r="A9" t="str">
            <v>A</v>
          </cell>
        </row>
      </sheetData>
      <sheetData sheetId="1396">
        <row r="9">
          <cell r="A9" t="str">
            <v>A</v>
          </cell>
        </row>
      </sheetData>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sheetData sheetId="1421"/>
      <sheetData sheetId="1422">
        <row r="9">
          <cell r="A9" t="str">
            <v>A</v>
          </cell>
        </row>
      </sheetData>
      <sheetData sheetId="1423">
        <row r="9">
          <cell r="A9" t="str">
            <v>A</v>
          </cell>
        </row>
      </sheetData>
      <sheetData sheetId="1424">
        <row r="9">
          <cell r="A9" t="str">
            <v>A</v>
          </cell>
        </row>
      </sheetData>
      <sheetData sheetId="1425">
        <row r="9">
          <cell r="A9" t="str">
            <v>A</v>
          </cell>
        </row>
      </sheetData>
      <sheetData sheetId="1426">
        <row r="9">
          <cell r="A9" t="str">
            <v>A</v>
          </cell>
        </row>
      </sheetData>
      <sheetData sheetId="1427">
        <row r="9">
          <cell r="A9" t="str">
            <v>A</v>
          </cell>
        </row>
      </sheetData>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ow r="9">
          <cell r="A9" t="str">
            <v>A</v>
          </cell>
        </row>
      </sheetData>
      <sheetData sheetId="1453">
        <row r="9">
          <cell r="A9" t="str">
            <v>A</v>
          </cell>
        </row>
      </sheetData>
      <sheetData sheetId="1454">
        <row r="9">
          <cell r="A9" t="str">
            <v>A</v>
          </cell>
        </row>
      </sheetData>
      <sheetData sheetId="1455">
        <row r="9">
          <cell r="A9" t="str">
            <v>A</v>
          </cell>
        </row>
      </sheetData>
      <sheetData sheetId="1456">
        <row r="9">
          <cell r="A9" t="str">
            <v>A</v>
          </cell>
        </row>
      </sheetData>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ow r="9">
          <cell r="A9" t="str">
            <v>A</v>
          </cell>
        </row>
      </sheetData>
      <sheetData sheetId="1495">
        <row r="9">
          <cell r="A9" t="str">
            <v>A</v>
          </cell>
        </row>
      </sheetData>
      <sheetData sheetId="1496">
        <row r="9">
          <cell r="A9" t="str">
            <v>A</v>
          </cell>
        </row>
      </sheetData>
      <sheetData sheetId="1497">
        <row r="9">
          <cell r="A9" t="str">
            <v>A</v>
          </cell>
        </row>
      </sheetData>
      <sheetData sheetId="1498">
        <row r="9">
          <cell r="A9" t="str">
            <v>A</v>
          </cell>
        </row>
      </sheetData>
      <sheetData sheetId="1499" refreshError="1"/>
      <sheetData sheetId="1500" refreshError="1"/>
      <sheetData sheetId="1501" refreshError="1"/>
      <sheetData sheetId="1502" refreshError="1"/>
      <sheetData sheetId="1503" refreshError="1"/>
      <sheetData sheetId="1504">
        <row r="9">
          <cell r="A9" t="str">
            <v>A</v>
          </cell>
        </row>
      </sheetData>
      <sheetData sheetId="1505">
        <row r="9">
          <cell r="A9" t="str">
            <v>A</v>
          </cell>
        </row>
      </sheetData>
      <sheetData sheetId="1506">
        <row r="9">
          <cell r="A9" t="str">
            <v>A</v>
          </cell>
        </row>
      </sheetData>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ow r="9">
          <cell r="A9" t="str">
            <v>A</v>
          </cell>
        </row>
      </sheetData>
      <sheetData sheetId="1520">
        <row r="9">
          <cell r="A9" t="str">
            <v>A</v>
          </cell>
        </row>
      </sheetData>
      <sheetData sheetId="1521">
        <row r="9">
          <cell r="A9" t="str">
            <v>A</v>
          </cell>
        </row>
      </sheetData>
      <sheetData sheetId="1522" refreshError="1"/>
      <sheetData sheetId="1523" refreshError="1"/>
      <sheetData sheetId="1524" refreshError="1"/>
      <sheetData sheetId="1525" refreshError="1"/>
      <sheetData sheetId="1526">
        <row r="9">
          <cell r="A9" t="str">
            <v>A</v>
          </cell>
        </row>
      </sheetData>
      <sheetData sheetId="1527">
        <row r="9">
          <cell r="A9" t="str">
            <v>A</v>
          </cell>
        </row>
      </sheetData>
      <sheetData sheetId="1528">
        <row r="9">
          <cell r="A9" t="str">
            <v>A</v>
          </cell>
        </row>
      </sheetData>
      <sheetData sheetId="1529">
        <row r="9">
          <cell r="A9" t="str">
            <v>A</v>
          </cell>
        </row>
      </sheetData>
      <sheetData sheetId="1530">
        <row r="9">
          <cell r="A9" t="str">
            <v>A</v>
          </cell>
        </row>
      </sheetData>
      <sheetData sheetId="1531">
        <row r="9">
          <cell r="A9" t="str">
            <v>A</v>
          </cell>
        </row>
      </sheetData>
      <sheetData sheetId="1532">
        <row r="9">
          <cell r="A9" t="str">
            <v>A</v>
          </cell>
        </row>
      </sheetData>
      <sheetData sheetId="1533">
        <row r="9">
          <cell r="A9" t="str">
            <v>A</v>
          </cell>
        </row>
      </sheetData>
      <sheetData sheetId="1534">
        <row r="9">
          <cell r="A9" t="str">
            <v>A</v>
          </cell>
        </row>
      </sheetData>
      <sheetData sheetId="1535">
        <row r="9">
          <cell r="A9" t="str">
            <v>A</v>
          </cell>
        </row>
      </sheetData>
      <sheetData sheetId="1536">
        <row r="9">
          <cell r="A9" t="str">
            <v>A</v>
          </cell>
        </row>
      </sheetData>
      <sheetData sheetId="1537">
        <row r="9">
          <cell r="A9" t="str">
            <v>A</v>
          </cell>
        </row>
      </sheetData>
      <sheetData sheetId="1538">
        <row r="9">
          <cell r="A9" t="str">
            <v>A</v>
          </cell>
        </row>
      </sheetData>
      <sheetData sheetId="1539">
        <row r="9">
          <cell r="A9" t="str">
            <v>A</v>
          </cell>
        </row>
      </sheetData>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ow r="9">
          <cell r="A9" t="str">
            <v>A</v>
          </cell>
        </row>
      </sheetData>
      <sheetData sheetId="1550">
        <row r="9">
          <cell r="A9" t="str">
            <v>A</v>
          </cell>
        </row>
      </sheetData>
      <sheetData sheetId="1551">
        <row r="9">
          <cell r="A9" t="str">
            <v>A</v>
          </cell>
        </row>
      </sheetData>
      <sheetData sheetId="1552">
        <row r="9">
          <cell r="A9" t="str">
            <v>A</v>
          </cell>
        </row>
      </sheetData>
      <sheetData sheetId="1553">
        <row r="9">
          <cell r="A9" t="str">
            <v>A</v>
          </cell>
        </row>
      </sheetData>
      <sheetData sheetId="1554">
        <row r="9">
          <cell r="A9" t="str">
            <v>A</v>
          </cell>
        </row>
      </sheetData>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ow r="9">
          <cell r="A9" t="str">
            <v>A</v>
          </cell>
        </row>
      </sheetData>
      <sheetData sheetId="1574">
        <row r="9">
          <cell r="A9" t="str">
            <v>A</v>
          </cell>
        </row>
      </sheetData>
      <sheetData sheetId="1575">
        <row r="9">
          <cell r="A9" t="str">
            <v>A</v>
          </cell>
        </row>
      </sheetData>
      <sheetData sheetId="1576">
        <row r="9">
          <cell r="A9" t="str">
            <v>A</v>
          </cell>
        </row>
      </sheetData>
      <sheetData sheetId="1577">
        <row r="9">
          <cell r="A9" t="str">
            <v>A</v>
          </cell>
        </row>
      </sheetData>
      <sheetData sheetId="1578">
        <row r="9">
          <cell r="A9" t="str">
            <v>A</v>
          </cell>
        </row>
      </sheetData>
      <sheetData sheetId="1579">
        <row r="9">
          <cell r="A9" t="str">
            <v>A</v>
          </cell>
        </row>
      </sheetData>
      <sheetData sheetId="1580">
        <row r="9">
          <cell r="A9" t="str">
            <v>A</v>
          </cell>
        </row>
      </sheetData>
      <sheetData sheetId="1581">
        <row r="9">
          <cell r="A9" t="str">
            <v>A</v>
          </cell>
        </row>
      </sheetData>
      <sheetData sheetId="1582">
        <row r="9">
          <cell r="A9" t="str">
            <v>A</v>
          </cell>
        </row>
      </sheetData>
      <sheetData sheetId="1583">
        <row r="9">
          <cell r="A9" t="str">
            <v>A</v>
          </cell>
        </row>
      </sheetData>
      <sheetData sheetId="1584">
        <row r="9">
          <cell r="A9" t="str">
            <v>A</v>
          </cell>
        </row>
      </sheetData>
      <sheetData sheetId="1585">
        <row r="9">
          <cell r="A9" t="str">
            <v>A</v>
          </cell>
        </row>
      </sheetData>
      <sheetData sheetId="1586">
        <row r="9">
          <cell r="A9" t="str">
            <v>A</v>
          </cell>
        </row>
      </sheetData>
      <sheetData sheetId="1587">
        <row r="9">
          <cell r="A9" t="str">
            <v>A</v>
          </cell>
        </row>
      </sheetData>
      <sheetData sheetId="1588">
        <row r="9">
          <cell r="A9" t="str">
            <v>A</v>
          </cell>
        </row>
      </sheetData>
      <sheetData sheetId="1589">
        <row r="9">
          <cell r="A9" t="str">
            <v>A</v>
          </cell>
        </row>
      </sheetData>
      <sheetData sheetId="1590">
        <row r="9">
          <cell r="A9" t="str">
            <v>A</v>
          </cell>
        </row>
      </sheetData>
      <sheetData sheetId="1591">
        <row r="9">
          <cell r="A9" t="str">
            <v>A</v>
          </cell>
        </row>
      </sheetData>
      <sheetData sheetId="1592">
        <row r="9">
          <cell r="A9" t="str">
            <v>A</v>
          </cell>
        </row>
      </sheetData>
      <sheetData sheetId="1593">
        <row r="9">
          <cell r="A9" t="str">
            <v>A</v>
          </cell>
        </row>
      </sheetData>
      <sheetData sheetId="1594">
        <row r="9">
          <cell r="A9" t="str">
            <v>A</v>
          </cell>
        </row>
      </sheetData>
      <sheetData sheetId="1595">
        <row r="9">
          <cell r="A9" t="str">
            <v>A</v>
          </cell>
        </row>
      </sheetData>
      <sheetData sheetId="1596">
        <row r="9">
          <cell r="A9" t="str">
            <v>A</v>
          </cell>
        </row>
      </sheetData>
      <sheetData sheetId="1597">
        <row r="9">
          <cell r="A9" t="str">
            <v>A</v>
          </cell>
        </row>
      </sheetData>
      <sheetData sheetId="1598">
        <row r="9">
          <cell r="A9" t="str">
            <v>A</v>
          </cell>
        </row>
      </sheetData>
      <sheetData sheetId="1599">
        <row r="9">
          <cell r="A9" t="str">
            <v>A</v>
          </cell>
        </row>
      </sheetData>
      <sheetData sheetId="1600">
        <row r="9">
          <cell r="A9" t="str">
            <v>A</v>
          </cell>
        </row>
      </sheetData>
      <sheetData sheetId="1601">
        <row r="9">
          <cell r="A9" t="str">
            <v>A</v>
          </cell>
        </row>
      </sheetData>
      <sheetData sheetId="1602">
        <row r="9">
          <cell r="A9" t="str">
            <v>A</v>
          </cell>
        </row>
      </sheetData>
      <sheetData sheetId="1603">
        <row r="9">
          <cell r="A9" t="str">
            <v>A</v>
          </cell>
        </row>
      </sheetData>
      <sheetData sheetId="1604">
        <row r="9">
          <cell r="A9" t="str">
            <v>A</v>
          </cell>
        </row>
      </sheetData>
      <sheetData sheetId="1605">
        <row r="9">
          <cell r="A9" t="str">
            <v>A</v>
          </cell>
        </row>
      </sheetData>
      <sheetData sheetId="1606">
        <row r="9">
          <cell r="A9" t="str">
            <v>A</v>
          </cell>
        </row>
      </sheetData>
      <sheetData sheetId="1607">
        <row r="9">
          <cell r="A9" t="str">
            <v>A</v>
          </cell>
        </row>
      </sheetData>
      <sheetData sheetId="1608">
        <row r="9">
          <cell r="A9" t="str">
            <v>A</v>
          </cell>
        </row>
      </sheetData>
      <sheetData sheetId="1609">
        <row r="9">
          <cell r="A9" t="str">
            <v>A</v>
          </cell>
        </row>
      </sheetData>
      <sheetData sheetId="1610">
        <row r="9">
          <cell r="A9" t="str">
            <v>A</v>
          </cell>
        </row>
      </sheetData>
      <sheetData sheetId="1611">
        <row r="9">
          <cell r="A9" t="str">
            <v>A</v>
          </cell>
        </row>
      </sheetData>
      <sheetData sheetId="1612">
        <row r="9">
          <cell r="A9" t="str">
            <v>A</v>
          </cell>
        </row>
      </sheetData>
      <sheetData sheetId="1613">
        <row r="9">
          <cell r="A9" t="str">
            <v>A</v>
          </cell>
        </row>
      </sheetData>
      <sheetData sheetId="1614">
        <row r="9">
          <cell r="A9" t="str">
            <v>A</v>
          </cell>
        </row>
      </sheetData>
      <sheetData sheetId="1615">
        <row r="9">
          <cell r="A9" t="str">
            <v>A</v>
          </cell>
        </row>
      </sheetData>
      <sheetData sheetId="1616">
        <row r="9">
          <cell r="A9" t="str">
            <v>A</v>
          </cell>
        </row>
      </sheetData>
      <sheetData sheetId="1617">
        <row r="9">
          <cell r="A9" t="str">
            <v>A</v>
          </cell>
        </row>
      </sheetData>
      <sheetData sheetId="1618">
        <row r="9">
          <cell r="A9" t="str">
            <v>A</v>
          </cell>
        </row>
      </sheetData>
      <sheetData sheetId="1619">
        <row r="9">
          <cell r="A9" t="str">
            <v>A</v>
          </cell>
        </row>
      </sheetData>
      <sheetData sheetId="1620">
        <row r="9">
          <cell r="A9" t="str">
            <v>A</v>
          </cell>
        </row>
      </sheetData>
      <sheetData sheetId="1621">
        <row r="9">
          <cell r="A9" t="str">
            <v>A</v>
          </cell>
        </row>
      </sheetData>
      <sheetData sheetId="1622">
        <row r="9">
          <cell r="A9" t="str">
            <v>A</v>
          </cell>
        </row>
      </sheetData>
      <sheetData sheetId="1623">
        <row r="9">
          <cell r="A9" t="str">
            <v>A</v>
          </cell>
        </row>
      </sheetData>
      <sheetData sheetId="1624">
        <row r="9">
          <cell r="A9" t="str">
            <v>A</v>
          </cell>
        </row>
      </sheetData>
      <sheetData sheetId="1625">
        <row r="9">
          <cell r="A9" t="str">
            <v>A</v>
          </cell>
        </row>
      </sheetData>
      <sheetData sheetId="1626">
        <row r="9">
          <cell r="A9" t="str">
            <v>A</v>
          </cell>
        </row>
      </sheetData>
      <sheetData sheetId="1627">
        <row r="9">
          <cell r="A9" t="str">
            <v>A</v>
          </cell>
        </row>
      </sheetData>
      <sheetData sheetId="1628">
        <row r="9">
          <cell r="A9" t="str">
            <v>A</v>
          </cell>
        </row>
      </sheetData>
      <sheetData sheetId="1629">
        <row r="9">
          <cell r="A9" t="str">
            <v>A</v>
          </cell>
        </row>
      </sheetData>
      <sheetData sheetId="1630">
        <row r="9">
          <cell r="A9" t="str">
            <v>A</v>
          </cell>
        </row>
      </sheetData>
      <sheetData sheetId="1631">
        <row r="9">
          <cell r="A9" t="str">
            <v>A</v>
          </cell>
        </row>
      </sheetData>
      <sheetData sheetId="1632">
        <row r="9">
          <cell r="A9" t="str">
            <v>A</v>
          </cell>
        </row>
      </sheetData>
      <sheetData sheetId="1633">
        <row r="9">
          <cell r="A9" t="str">
            <v>A</v>
          </cell>
        </row>
      </sheetData>
      <sheetData sheetId="1634">
        <row r="9">
          <cell r="A9" t="str">
            <v>A</v>
          </cell>
        </row>
      </sheetData>
      <sheetData sheetId="1635">
        <row r="9">
          <cell r="A9" t="str">
            <v>A</v>
          </cell>
        </row>
      </sheetData>
      <sheetData sheetId="1636">
        <row r="9">
          <cell r="A9" t="str">
            <v>A</v>
          </cell>
        </row>
      </sheetData>
      <sheetData sheetId="1637">
        <row r="9">
          <cell r="A9" t="str">
            <v>A</v>
          </cell>
        </row>
      </sheetData>
      <sheetData sheetId="1638">
        <row r="9">
          <cell r="A9" t="str">
            <v>A</v>
          </cell>
        </row>
      </sheetData>
      <sheetData sheetId="1639">
        <row r="9">
          <cell r="A9" t="str">
            <v>A</v>
          </cell>
        </row>
      </sheetData>
      <sheetData sheetId="1640">
        <row r="9">
          <cell r="A9" t="str">
            <v>A</v>
          </cell>
        </row>
      </sheetData>
      <sheetData sheetId="1641">
        <row r="9">
          <cell r="A9" t="str">
            <v>A</v>
          </cell>
        </row>
      </sheetData>
      <sheetData sheetId="1642">
        <row r="9">
          <cell r="A9" t="str">
            <v>A</v>
          </cell>
        </row>
      </sheetData>
      <sheetData sheetId="1643">
        <row r="9">
          <cell r="A9" t="str">
            <v>A</v>
          </cell>
        </row>
      </sheetData>
      <sheetData sheetId="1644">
        <row r="9">
          <cell r="A9" t="str">
            <v>A</v>
          </cell>
        </row>
      </sheetData>
      <sheetData sheetId="1645">
        <row r="9">
          <cell r="A9" t="str">
            <v>A</v>
          </cell>
        </row>
      </sheetData>
      <sheetData sheetId="1646">
        <row r="9">
          <cell r="A9" t="str">
            <v>A</v>
          </cell>
        </row>
      </sheetData>
      <sheetData sheetId="1647">
        <row r="9">
          <cell r="A9" t="str">
            <v>A</v>
          </cell>
        </row>
      </sheetData>
      <sheetData sheetId="1648">
        <row r="9">
          <cell r="A9" t="str">
            <v>A</v>
          </cell>
        </row>
      </sheetData>
      <sheetData sheetId="1649">
        <row r="9">
          <cell r="A9" t="str">
            <v>A</v>
          </cell>
        </row>
      </sheetData>
      <sheetData sheetId="1650">
        <row r="9">
          <cell r="A9" t="str">
            <v>A</v>
          </cell>
        </row>
      </sheetData>
      <sheetData sheetId="1651">
        <row r="9">
          <cell r="A9" t="str">
            <v>A</v>
          </cell>
        </row>
      </sheetData>
      <sheetData sheetId="1652">
        <row r="9">
          <cell r="A9" t="str">
            <v>A</v>
          </cell>
        </row>
      </sheetData>
      <sheetData sheetId="1653">
        <row r="9">
          <cell r="A9" t="str">
            <v>A</v>
          </cell>
        </row>
      </sheetData>
      <sheetData sheetId="1654">
        <row r="9">
          <cell r="A9" t="str">
            <v>A</v>
          </cell>
        </row>
      </sheetData>
      <sheetData sheetId="1655">
        <row r="9">
          <cell r="A9" t="str">
            <v>A</v>
          </cell>
        </row>
      </sheetData>
      <sheetData sheetId="1656">
        <row r="9">
          <cell r="A9" t="str">
            <v>A</v>
          </cell>
        </row>
      </sheetData>
      <sheetData sheetId="1657">
        <row r="9">
          <cell r="A9" t="str">
            <v>A</v>
          </cell>
        </row>
      </sheetData>
      <sheetData sheetId="1658">
        <row r="9">
          <cell r="A9" t="str">
            <v>A</v>
          </cell>
        </row>
      </sheetData>
      <sheetData sheetId="1659">
        <row r="9">
          <cell r="A9" t="str">
            <v>A</v>
          </cell>
        </row>
      </sheetData>
      <sheetData sheetId="1660">
        <row r="9">
          <cell r="A9" t="str">
            <v>A</v>
          </cell>
        </row>
      </sheetData>
      <sheetData sheetId="1661">
        <row r="9">
          <cell r="A9" t="str">
            <v>A</v>
          </cell>
        </row>
      </sheetData>
      <sheetData sheetId="1662">
        <row r="9">
          <cell r="A9" t="str">
            <v>A</v>
          </cell>
        </row>
      </sheetData>
      <sheetData sheetId="1663">
        <row r="9">
          <cell r="A9" t="str">
            <v>A</v>
          </cell>
        </row>
      </sheetData>
      <sheetData sheetId="1664">
        <row r="9">
          <cell r="A9" t="str">
            <v>A</v>
          </cell>
        </row>
      </sheetData>
      <sheetData sheetId="1665">
        <row r="9">
          <cell r="A9" t="str">
            <v>A</v>
          </cell>
        </row>
      </sheetData>
      <sheetData sheetId="1666">
        <row r="9">
          <cell r="A9" t="str">
            <v>A</v>
          </cell>
        </row>
      </sheetData>
      <sheetData sheetId="1667">
        <row r="9">
          <cell r="A9" t="str">
            <v>A</v>
          </cell>
        </row>
      </sheetData>
      <sheetData sheetId="1668">
        <row r="9">
          <cell r="A9" t="str">
            <v>A</v>
          </cell>
        </row>
      </sheetData>
      <sheetData sheetId="1669">
        <row r="9">
          <cell r="A9" t="str">
            <v>A</v>
          </cell>
        </row>
      </sheetData>
      <sheetData sheetId="1670">
        <row r="9">
          <cell r="A9" t="str">
            <v>A</v>
          </cell>
        </row>
      </sheetData>
      <sheetData sheetId="1671">
        <row r="9">
          <cell r="A9" t="str">
            <v>A</v>
          </cell>
        </row>
      </sheetData>
      <sheetData sheetId="1672">
        <row r="9">
          <cell r="A9" t="str">
            <v>A</v>
          </cell>
        </row>
      </sheetData>
      <sheetData sheetId="1673">
        <row r="9">
          <cell r="A9" t="str">
            <v>A</v>
          </cell>
        </row>
      </sheetData>
      <sheetData sheetId="1674">
        <row r="9">
          <cell r="A9" t="str">
            <v>A</v>
          </cell>
        </row>
      </sheetData>
      <sheetData sheetId="1675">
        <row r="9">
          <cell r="A9" t="str">
            <v>A</v>
          </cell>
        </row>
      </sheetData>
      <sheetData sheetId="1676">
        <row r="9">
          <cell r="A9" t="str">
            <v>A</v>
          </cell>
        </row>
      </sheetData>
      <sheetData sheetId="1677">
        <row r="9">
          <cell r="A9" t="str">
            <v>A</v>
          </cell>
        </row>
      </sheetData>
      <sheetData sheetId="1678">
        <row r="9">
          <cell r="A9" t="str">
            <v>A</v>
          </cell>
        </row>
      </sheetData>
      <sheetData sheetId="1679">
        <row r="9">
          <cell r="A9" t="str">
            <v>A</v>
          </cell>
        </row>
      </sheetData>
      <sheetData sheetId="1680">
        <row r="9">
          <cell r="A9" t="str">
            <v>A</v>
          </cell>
        </row>
      </sheetData>
      <sheetData sheetId="1681">
        <row r="9">
          <cell r="A9" t="str">
            <v>A</v>
          </cell>
        </row>
      </sheetData>
      <sheetData sheetId="1682">
        <row r="9">
          <cell r="A9" t="str">
            <v>A</v>
          </cell>
        </row>
      </sheetData>
      <sheetData sheetId="1683">
        <row r="9">
          <cell r="A9" t="str">
            <v>A</v>
          </cell>
        </row>
      </sheetData>
      <sheetData sheetId="1684">
        <row r="9">
          <cell r="A9" t="str">
            <v>A</v>
          </cell>
        </row>
      </sheetData>
      <sheetData sheetId="1685">
        <row r="9">
          <cell r="A9" t="str">
            <v>A</v>
          </cell>
        </row>
      </sheetData>
      <sheetData sheetId="1686">
        <row r="9">
          <cell r="A9" t="str">
            <v>A</v>
          </cell>
        </row>
      </sheetData>
      <sheetData sheetId="1687">
        <row r="9">
          <cell r="A9" t="str">
            <v>A</v>
          </cell>
        </row>
      </sheetData>
      <sheetData sheetId="1688">
        <row r="9">
          <cell r="A9" t="str">
            <v>A</v>
          </cell>
        </row>
      </sheetData>
      <sheetData sheetId="1689">
        <row r="9">
          <cell r="A9" t="str">
            <v>A</v>
          </cell>
        </row>
      </sheetData>
      <sheetData sheetId="1690">
        <row r="9">
          <cell r="A9" t="str">
            <v>A</v>
          </cell>
        </row>
      </sheetData>
      <sheetData sheetId="1691">
        <row r="9">
          <cell r="A9" t="str">
            <v>A</v>
          </cell>
        </row>
      </sheetData>
      <sheetData sheetId="1692">
        <row r="9">
          <cell r="A9" t="str">
            <v>A</v>
          </cell>
        </row>
      </sheetData>
      <sheetData sheetId="1693">
        <row r="9">
          <cell r="A9" t="str">
            <v>A</v>
          </cell>
        </row>
      </sheetData>
      <sheetData sheetId="1694">
        <row r="9">
          <cell r="A9" t="str">
            <v>A</v>
          </cell>
        </row>
      </sheetData>
      <sheetData sheetId="1695">
        <row r="9">
          <cell r="A9" t="str">
            <v>A</v>
          </cell>
        </row>
      </sheetData>
      <sheetData sheetId="1696">
        <row r="9">
          <cell r="A9" t="str">
            <v>A</v>
          </cell>
        </row>
      </sheetData>
      <sheetData sheetId="1697">
        <row r="9">
          <cell r="A9" t="str">
            <v>A</v>
          </cell>
        </row>
      </sheetData>
      <sheetData sheetId="1698">
        <row r="9">
          <cell r="A9" t="str">
            <v>A</v>
          </cell>
        </row>
      </sheetData>
      <sheetData sheetId="1699">
        <row r="9">
          <cell r="A9" t="str">
            <v>A</v>
          </cell>
        </row>
      </sheetData>
      <sheetData sheetId="1700">
        <row r="9">
          <cell r="A9" t="str">
            <v>A</v>
          </cell>
        </row>
      </sheetData>
      <sheetData sheetId="1701">
        <row r="9">
          <cell r="A9" t="str">
            <v>A</v>
          </cell>
        </row>
      </sheetData>
      <sheetData sheetId="1702">
        <row r="9">
          <cell r="A9" t="str">
            <v>A</v>
          </cell>
        </row>
      </sheetData>
      <sheetData sheetId="1703">
        <row r="9">
          <cell r="A9" t="str">
            <v>A</v>
          </cell>
        </row>
      </sheetData>
      <sheetData sheetId="1704">
        <row r="9">
          <cell r="A9" t="str">
            <v>A</v>
          </cell>
        </row>
      </sheetData>
      <sheetData sheetId="1705">
        <row r="9">
          <cell r="A9" t="str">
            <v>A</v>
          </cell>
        </row>
      </sheetData>
      <sheetData sheetId="1706">
        <row r="9">
          <cell r="A9" t="str">
            <v>A</v>
          </cell>
        </row>
      </sheetData>
      <sheetData sheetId="1707">
        <row r="9">
          <cell r="A9" t="str">
            <v>A</v>
          </cell>
        </row>
      </sheetData>
      <sheetData sheetId="1708">
        <row r="9">
          <cell r="A9" t="str">
            <v>A</v>
          </cell>
        </row>
      </sheetData>
      <sheetData sheetId="1709">
        <row r="9">
          <cell r="A9" t="str">
            <v>A</v>
          </cell>
        </row>
      </sheetData>
      <sheetData sheetId="1710">
        <row r="9">
          <cell r="A9" t="str">
            <v>A</v>
          </cell>
        </row>
      </sheetData>
      <sheetData sheetId="1711">
        <row r="9">
          <cell r="A9" t="str">
            <v>A</v>
          </cell>
        </row>
      </sheetData>
      <sheetData sheetId="1712">
        <row r="9">
          <cell r="A9" t="str">
            <v>A</v>
          </cell>
        </row>
      </sheetData>
      <sheetData sheetId="1713">
        <row r="9">
          <cell r="A9" t="str">
            <v>A</v>
          </cell>
        </row>
      </sheetData>
      <sheetData sheetId="1714">
        <row r="9">
          <cell r="A9" t="str">
            <v>A</v>
          </cell>
        </row>
      </sheetData>
      <sheetData sheetId="1715">
        <row r="9">
          <cell r="A9" t="str">
            <v>A</v>
          </cell>
        </row>
      </sheetData>
      <sheetData sheetId="1716">
        <row r="9">
          <cell r="A9" t="str">
            <v>A</v>
          </cell>
        </row>
      </sheetData>
      <sheetData sheetId="1717">
        <row r="9">
          <cell r="A9" t="str">
            <v>A</v>
          </cell>
        </row>
      </sheetData>
      <sheetData sheetId="1718">
        <row r="9">
          <cell r="A9" t="str">
            <v>A</v>
          </cell>
        </row>
      </sheetData>
      <sheetData sheetId="1719">
        <row r="9">
          <cell r="A9" t="str">
            <v>A</v>
          </cell>
        </row>
      </sheetData>
      <sheetData sheetId="1720">
        <row r="9">
          <cell r="A9" t="str">
            <v>A</v>
          </cell>
        </row>
      </sheetData>
      <sheetData sheetId="1721">
        <row r="9">
          <cell r="A9" t="str">
            <v>A</v>
          </cell>
        </row>
      </sheetData>
      <sheetData sheetId="1722">
        <row r="9">
          <cell r="A9" t="str">
            <v>A</v>
          </cell>
        </row>
      </sheetData>
      <sheetData sheetId="1723">
        <row r="9">
          <cell r="A9" t="str">
            <v>A</v>
          </cell>
        </row>
      </sheetData>
      <sheetData sheetId="1724">
        <row r="9">
          <cell r="A9" t="str">
            <v>A</v>
          </cell>
        </row>
      </sheetData>
      <sheetData sheetId="1725">
        <row r="9">
          <cell r="A9" t="str">
            <v>A</v>
          </cell>
        </row>
      </sheetData>
      <sheetData sheetId="1726">
        <row r="9">
          <cell r="A9" t="str">
            <v>A</v>
          </cell>
        </row>
      </sheetData>
      <sheetData sheetId="1727">
        <row r="9">
          <cell r="A9" t="str">
            <v>A</v>
          </cell>
        </row>
      </sheetData>
      <sheetData sheetId="1728">
        <row r="9">
          <cell r="A9" t="str">
            <v>A</v>
          </cell>
        </row>
      </sheetData>
      <sheetData sheetId="1729">
        <row r="9">
          <cell r="A9" t="str">
            <v>A</v>
          </cell>
        </row>
      </sheetData>
      <sheetData sheetId="1730">
        <row r="9">
          <cell r="A9" t="str">
            <v>A</v>
          </cell>
        </row>
      </sheetData>
      <sheetData sheetId="1731">
        <row r="9">
          <cell r="A9" t="str">
            <v>A</v>
          </cell>
        </row>
      </sheetData>
      <sheetData sheetId="1732">
        <row r="9">
          <cell r="A9" t="str">
            <v>A</v>
          </cell>
        </row>
      </sheetData>
      <sheetData sheetId="1733">
        <row r="9">
          <cell r="A9" t="str">
            <v>A</v>
          </cell>
        </row>
      </sheetData>
      <sheetData sheetId="1734">
        <row r="9">
          <cell r="A9" t="str">
            <v>A</v>
          </cell>
        </row>
      </sheetData>
      <sheetData sheetId="1735">
        <row r="9">
          <cell r="A9" t="str">
            <v>A</v>
          </cell>
        </row>
      </sheetData>
      <sheetData sheetId="1736">
        <row r="9">
          <cell r="A9" t="str">
            <v>A</v>
          </cell>
        </row>
      </sheetData>
      <sheetData sheetId="1737">
        <row r="9">
          <cell r="A9" t="str">
            <v>A</v>
          </cell>
        </row>
      </sheetData>
      <sheetData sheetId="1738">
        <row r="9">
          <cell r="A9" t="str">
            <v>A</v>
          </cell>
        </row>
      </sheetData>
      <sheetData sheetId="1739">
        <row r="9">
          <cell r="A9" t="str">
            <v>A</v>
          </cell>
        </row>
      </sheetData>
      <sheetData sheetId="1740">
        <row r="9">
          <cell r="A9" t="str">
            <v>A</v>
          </cell>
        </row>
      </sheetData>
      <sheetData sheetId="1741">
        <row r="9">
          <cell r="A9" t="str">
            <v>A</v>
          </cell>
        </row>
      </sheetData>
      <sheetData sheetId="1742">
        <row r="9">
          <cell r="A9" t="str">
            <v>A</v>
          </cell>
        </row>
      </sheetData>
      <sheetData sheetId="1743">
        <row r="9">
          <cell r="A9" t="str">
            <v>A</v>
          </cell>
        </row>
      </sheetData>
      <sheetData sheetId="1744">
        <row r="9">
          <cell r="A9" t="str">
            <v>A</v>
          </cell>
        </row>
      </sheetData>
      <sheetData sheetId="1745">
        <row r="9">
          <cell r="A9" t="str">
            <v>A</v>
          </cell>
        </row>
      </sheetData>
      <sheetData sheetId="1746">
        <row r="9">
          <cell r="A9" t="str">
            <v>A</v>
          </cell>
        </row>
      </sheetData>
      <sheetData sheetId="1747">
        <row r="9">
          <cell r="A9" t="str">
            <v>A</v>
          </cell>
        </row>
      </sheetData>
      <sheetData sheetId="1748">
        <row r="9">
          <cell r="A9" t="str">
            <v>A</v>
          </cell>
        </row>
      </sheetData>
      <sheetData sheetId="1749">
        <row r="9">
          <cell r="A9" t="str">
            <v>A</v>
          </cell>
        </row>
      </sheetData>
      <sheetData sheetId="1750">
        <row r="9">
          <cell r="A9" t="str">
            <v>A</v>
          </cell>
        </row>
      </sheetData>
      <sheetData sheetId="1751">
        <row r="9">
          <cell r="A9" t="str">
            <v>A</v>
          </cell>
        </row>
      </sheetData>
      <sheetData sheetId="1752">
        <row r="9">
          <cell r="A9" t="str">
            <v>A</v>
          </cell>
        </row>
      </sheetData>
      <sheetData sheetId="1753">
        <row r="9">
          <cell r="A9" t="str">
            <v>A</v>
          </cell>
        </row>
      </sheetData>
      <sheetData sheetId="1754">
        <row r="9">
          <cell r="A9" t="str">
            <v>A</v>
          </cell>
        </row>
      </sheetData>
      <sheetData sheetId="1755">
        <row r="9">
          <cell r="A9" t="str">
            <v>A</v>
          </cell>
        </row>
      </sheetData>
      <sheetData sheetId="1756">
        <row r="9">
          <cell r="A9" t="str">
            <v>A</v>
          </cell>
        </row>
      </sheetData>
      <sheetData sheetId="1757">
        <row r="9">
          <cell r="A9" t="str">
            <v>A</v>
          </cell>
        </row>
      </sheetData>
      <sheetData sheetId="1758">
        <row r="9">
          <cell r="A9" t="str">
            <v>A</v>
          </cell>
        </row>
      </sheetData>
      <sheetData sheetId="1759">
        <row r="9">
          <cell r="A9" t="str">
            <v>A</v>
          </cell>
        </row>
      </sheetData>
      <sheetData sheetId="1760">
        <row r="9">
          <cell r="A9" t="str">
            <v>A</v>
          </cell>
        </row>
      </sheetData>
      <sheetData sheetId="1761">
        <row r="9">
          <cell r="A9" t="str">
            <v>A</v>
          </cell>
        </row>
      </sheetData>
      <sheetData sheetId="1762">
        <row r="9">
          <cell r="A9" t="str">
            <v>A</v>
          </cell>
        </row>
      </sheetData>
      <sheetData sheetId="1763">
        <row r="9">
          <cell r="A9" t="str">
            <v>A</v>
          </cell>
        </row>
      </sheetData>
      <sheetData sheetId="1764">
        <row r="9">
          <cell r="A9" t="str">
            <v>A</v>
          </cell>
        </row>
      </sheetData>
      <sheetData sheetId="1765">
        <row r="9">
          <cell r="A9" t="str">
            <v>A</v>
          </cell>
        </row>
      </sheetData>
      <sheetData sheetId="1766">
        <row r="9">
          <cell r="A9" t="str">
            <v>A</v>
          </cell>
        </row>
      </sheetData>
      <sheetData sheetId="1767">
        <row r="9">
          <cell r="A9" t="str">
            <v>A</v>
          </cell>
        </row>
      </sheetData>
      <sheetData sheetId="1768">
        <row r="9">
          <cell r="A9" t="str">
            <v>A</v>
          </cell>
        </row>
      </sheetData>
      <sheetData sheetId="1769">
        <row r="9">
          <cell r="A9" t="str">
            <v>A</v>
          </cell>
        </row>
      </sheetData>
      <sheetData sheetId="1770">
        <row r="9">
          <cell r="A9" t="str">
            <v>A</v>
          </cell>
        </row>
      </sheetData>
      <sheetData sheetId="1771">
        <row r="9">
          <cell r="A9" t="str">
            <v>A</v>
          </cell>
        </row>
      </sheetData>
      <sheetData sheetId="1772">
        <row r="9">
          <cell r="A9" t="str">
            <v>A</v>
          </cell>
        </row>
      </sheetData>
      <sheetData sheetId="1773">
        <row r="9">
          <cell r="A9" t="str">
            <v>A</v>
          </cell>
        </row>
      </sheetData>
      <sheetData sheetId="1774">
        <row r="9">
          <cell r="A9" t="str">
            <v>A</v>
          </cell>
        </row>
      </sheetData>
      <sheetData sheetId="1775">
        <row r="9">
          <cell r="A9" t="str">
            <v>A</v>
          </cell>
        </row>
      </sheetData>
      <sheetData sheetId="1776">
        <row r="9">
          <cell r="A9" t="str">
            <v>A</v>
          </cell>
        </row>
      </sheetData>
      <sheetData sheetId="1777">
        <row r="9">
          <cell r="A9" t="str">
            <v>A</v>
          </cell>
        </row>
      </sheetData>
      <sheetData sheetId="1778">
        <row r="9">
          <cell r="A9" t="str">
            <v>A</v>
          </cell>
        </row>
      </sheetData>
      <sheetData sheetId="1779">
        <row r="9">
          <cell r="A9" t="str">
            <v>A</v>
          </cell>
        </row>
      </sheetData>
      <sheetData sheetId="1780">
        <row r="9">
          <cell r="A9" t="str">
            <v>A</v>
          </cell>
        </row>
      </sheetData>
      <sheetData sheetId="1781">
        <row r="9">
          <cell r="A9" t="str">
            <v>A</v>
          </cell>
        </row>
      </sheetData>
      <sheetData sheetId="1782">
        <row r="9">
          <cell r="A9" t="str">
            <v>A</v>
          </cell>
        </row>
      </sheetData>
      <sheetData sheetId="1783">
        <row r="9">
          <cell r="A9" t="str">
            <v>A</v>
          </cell>
        </row>
      </sheetData>
      <sheetData sheetId="1784">
        <row r="9">
          <cell r="A9" t="str">
            <v>A</v>
          </cell>
        </row>
      </sheetData>
      <sheetData sheetId="1785">
        <row r="9">
          <cell r="A9" t="str">
            <v>A</v>
          </cell>
        </row>
      </sheetData>
      <sheetData sheetId="1786">
        <row r="9">
          <cell r="A9" t="str">
            <v>A</v>
          </cell>
        </row>
      </sheetData>
      <sheetData sheetId="1787">
        <row r="9">
          <cell r="A9" t="str">
            <v>A</v>
          </cell>
        </row>
      </sheetData>
      <sheetData sheetId="1788">
        <row r="9">
          <cell r="A9" t="str">
            <v>A</v>
          </cell>
        </row>
      </sheetData>
      <sheetData sheetId="1789">
        <row r="9">
          <cell r="A9" t="str">
            <v>A</v>
          </cell>
        </row>
      </sheetData>
      <sheetData sheetId="1790">
        <row r="9">
          <cell r="A9" t="str">
            <v>A</v>
          </cell>
        </row>
      </sheetData>
      <sheetData sheetId="1791">
        <row r="9">
          <cell r="A9" t="str">
            <v>A</v>
          </cell>
        </row>
      </sheetData>
      <sheetData sheetId="1792">
        <row r="9">
          <cell r="A9" t="str">
            <v>A</v>
          </cell>
        </row>
      </sheetData>
      <sheetData sheetId="1793">
        <row r="9">
          <cell r="A9" t="str">
            <v>A</v>
          </cell>
        </row>
      </sheetData>
      <sheetData sheetId="1794">
        <row r="9">
          <cell r="A9" t="str">
            <v>A</v>
          </cell>
        </row>
      </sheetData>
      <sheetData sheetId="1795">
        <row r="9">
          <cell r="A9" t="str">
            <v>A</v>
          </cell>
        </row>
      </sheetData>
      <sheetData sheetId="1796">
        <row r="9">
          <cell r="A9" t="str">
            <v>A</v>
          </cell>
        </row>
      </sheetData>
      <sheetData sheetId="1797">
        <row r="9">
          <cell r="A9" t="str">
            <v>A</v>
          </cell>
        </row>
      </sheetData>
      <sheetData sheetId="1798">
        <row r="9">
          <cell r="A9" t="str">
            <v>A</v>
          </cell>
        </row>
      </sheetData>
      <sheetData sheetId="1799">
        <row r="9">
          <cell r="A9" t="str">
            <v>A</v>
          </cell>
        </row>
      </sheetData>
      <sheetData sheetId="1800">
        <row r="9">
          <cell r="A9" t="str">
            <v>A</v>
          </cell>
        </row>
      </sheetData>
      <sheetData sheetId="1801">
        <row r="9">
          <cell r="A9" t="str">
            <v>A</v>
          </cell>
        </row>
      </sheetData>
      <sheetData sheetId="1802">
        <row r="9">
          <cell r="A9" t="str">
            <v>A</v>
          </cell>
        </row>
      </sheetData>
      <sheetData sheetId="1803">
        <row r="9">
          <cell r="A9" t="str">
            <v>A</v>
          </cell>
        </row>
      </sheetData>
      <sheetData sheetId="1804">
        <row r="9">
          <cell r="A9" t="str">
            <v>A</v>
          </cell>
        </row>
      </sheetData>
      <sheetData sheetId="1805">
        <row r="9">
          <cell r="A9" t="str">
            <v>A</v>
          </cell>
        </row>
      </sheetData>
      <sheetData sheetId="1806">
        <row r="9">
          <cell r="A9" t="str">
            <v>A</v>
          </cell>
        </row>
      </sheetData>
      <sheetData sheetId="1807">
        <row r="9">
          <cell r="A9" t="str">
            <v>A</v>
          </cell>
        </row>
      </sheetData>
      <sheetData sheetId="1808">
        <row r="9">
          <cell r="A9" t="str">
            <v>A</v>
          </cell>
        </row>
      </sheetData>
      <sheetData sheetId="1809">
        <row r="9">
          <cell r="A9" t="str">
            <v>A</v>
          </cell>
        </row>
      </sheetData>
      <sheetData sheetId="1810">
        <row r="9">
          <cell r="A9" t="str">
            <v>A</v>
          </cell>
        </row>
      </sheetData>
      <sheetData sheetId="1811">
        <row r="9">
          <cell r="A9" t="str">
            <v>A</v>
          </cell>
        </row>
      </sheetData>
      <sheetData sheetId="1812">
        <row r="9">
          <cell r="A9" t="str">
            <v>A</v>
          </cell>
        </row>
      </sheetData>
      <sheetData sheetId="1813">
        <row r="9">
          <cell r="A9" t="str">
            <v>A</v>
          </cell>
        </row>
      </sheetData>
      <sheetData sheetId="1814">
        <row r="9">
          <cell r="A9" t="str">
            <v>A</v>
          </cell>
        </row>
      </sheetData>
      <sheetData sheetId="1815">
        <row r="9">
          <cell r="A9" t="str">
            <v>A</v>
          </cell>
        </row>
      </sheetData>
      <sheetData sheetId="1816">
        <row r="9">
          <cell r="A9" t="str">
            <v>A</v>
          </cell>
        </row>
      </sheetData>
      <sheetData sheetId="1817">
        <row r="9">
          <cell r="A9" t="str">
            <v>A</v>
          </cell>
        </row>
      </sheetData>
      <sheetData sheetId="1818">
        <row r="9">
          <cell r="A9" t="str">
            <v>A</v>
          </cell>
        </row>
      </sheetData>
      <sheetData sheetId="1819">
        <row r="9">
          <cell r="A9" t="str">
            <v>A</v>
          </cell>
        </row>
      </sheetData>
      <sheetData sheetId="1820">
        <row r="9">
          <cell r="A9" t="str">
            <v>A</v>
          </cell>
        </row>
      </sheetData>
      <sheetData sheetId="1821">
        <row r="9">
          <cell r="A9" t="str">
            <v>A</v>
          </cell>
        </row>
      </sheetData>
      <sheetData sheetId="1822">
        <row r="9">
          <cell r="A9" t="str">
            <v>A</v>
          </cell>
        </row>
      </sheetData>
      <sheetData sheetId="1823">
        <row r="9">
          <cell r="A9" t="str">
            <v>A</v>
          </cell>
        </row>
      </sheetData>
      <sheetData sheetId="1824">
        <row r="9">
          <cell r="A9" t="str">
            <v>A</v>
          </cell>
        </row>
      </sheetData>
      <sheetData sheetId="1825">
        <row r="9">
          <cell r="A9" t="str">
            <v>A</v>
          </cell>
        </row>
      </sheetData>
      <sheetData sheetId="1826">
        <row r="9">
          <cell r="A9" t="str">
            <v>A</v>
          </cell>
        </row>
      </sheetData>
      <sheetData sheetId="1827">
        <row r="9">
          <cell r="A9" t="str">
            <v>A</v>
          </cell>
        </row>
      </sheetData>
      <sheetData sheetId="1828">
        <row r="9">
          <cell r="A9" t="str">
            <v>A</v>
          </cell>
        </row>
      </sheetData>
      <sheetData sheetId="1829">
        <row r="9">
          <cell r="A9" t="str">
            <v>A</v>
          </cell>
        </row>
      </sheetData>
      <sheetData sheetId="1830">
        <row r="9">
          <cell r="A9" t="str">
            <v>A</v>
          </cell>
        </row>
      </sheetData>
      <sheetData sheetId="1831">
        <row r="9">
          <cell r="A9" t="str">
            <v>A</v>
          </cell>
        </row>
      </sheetData>
      <sheetData sheetId="1832">
        <row r="9">
          <cell r="A9" t="str">
            <v>A</v>
          </cell>
        </row>
      </sheetData>
      <sheetData sheetId="1833">
        <row r="9">
          <cell r="A9" t="str">
            <v>A</v>
          </cell>
        </row>
      </sheetData>
      <sheetData sheetId="1834">
        <row r="9">
          <cell r="A9" t="str">
            <v>A</v>
          </cell>
        </row>
      </sheetData>
      <sheetData sheetId="1835">
        <row r="9">
          <cell r="A9" t="str">
            <v>A</v>
          </cell>
        </row>
      </sheetData>
      <sheetData sheetId="1836">
        <row r="9">
          <cell r="A9" t="str">
            <v>A</v>
          </cell>
        </row>
      </sheetData>
      <sheetData sheetId="1837">
        <row r="9">
          <cell r="A9" t="str">
            <v>A</v>
          </cell>
        </row>
      </sheetData>
      <sheetData sheetId="1838">
        <row r="9">
          <cell r="A9" t="str">
            <v>A</v>
          </cell>
        </row>
      </sheetData>
      <sheetData sheetId="1839">
        <row r="9">
          <cell r="A9" t="str">
            <v>A</v>
          </cell>
        </row>
      </sheetData>
      <sheetData sheetId="1840">
        <row r="9">
          <cell r="A9" t="str">
            <v>A</v>
          </cell>
        </row>
      </sheetData>
      <sheetData sheetId="1841">
        <row r="9">
          <cell r="A9" t="str">
            <v>A</v>
          </cell>
        </row>
      </sheetData>
      <sheetData sheetId="1842">
        <row r="9">
          <cell r="A9" t="str">
            <v>A</v>
          </cell>
        </row>
      </sheetData>
      <sheetData sheetId="1843">
        <row r="9">
          <cell r="A9" t="str">
            <v>A</v>
          </cell>
        </row>
      </sheetData>
      <sheetData sheetId="1844">
        <row r="9">
          <cell r="A9" t="str">
            <v>A</v>
          </cell>
        </row>
      </sheetData>
      <sheetData sheetId="1845">
        <row r="9">
          <cell r="A9" t="str">
            <v>A</v>
          </cell>
        </row>
      </sheetData>
      <sheetData sheetId="1846">
        <row r="9">
          <cell r="A9" t="str">
            <v>A</v>
          </cell>
        </row>
      </sheetData>
      <sheetData sheetId="1847">
        <row r="9">
          <cell r="A9" t="str">
            <v>A</v>
          </cell>
        </row>
      </sheetData>
      <sheetData sheetId="1848">
        <row r="9">
          <cell r="A9" t="str">
            <v>A</v>
          </cell>
        </row>
      </sheetData>
      <sheetData sheetId="1849">
        <row r="9">
          <cell r="A9" t="str">
            <v>A</v>
          </cell>
        </row>
      </sheetData>
      <sheetData sheetId="1850">
        <row r="9">
          <cell r="A9" t="str">
            <v>A</v>
          </cell>
        </row>
      </sheetData>
      <sheetData sheetId="1851">
        <row r="9">
          <cell r="A9" t="str">
            <v>A</v>
          </cell>
        </row>
      </sheetData>
      <sheetData sheetId="1852">
        <row r="9">
          <cell r="A9" t="str">
            <v>A</v>
          </cell>
        </row>
      </sheetData>
      <sheetData sheetId="1853">
        <row r="9">
          <cell r="A9" t="str">
            <v>A</v>
          </cell>
        </row>
      </sheetData>
      <sheetData sheetId="1854">
        <row r="9">
          <cell r="A9" t="str">
            <v>A</v>
          </cell>
        </row>
      </sheetData>
      <sheetData sheetId="1855">
        <row r="9">
          <cell r="A9" t="str">
            <v>A</v>
          </cell>
        </row>
      </sheetData>
      <sheetData sheetId="1856">
        <row r="9">
          <cell r="A9" t="str">
            <v>A</v>
          </cell>
        </row>
      </sheetData>
      <sheetData sheetId="1857">
        <row r="9">
          <cell r="A9" t="str">
            <v>A</v>
          </cell>
        </row>
      </sheetData>
      <sheetData sheetId="1858">
        <row r="9">
          <cell r="A9" t="str">
            <v>A</v>
          </cell>
        </row>
      </sheetData>
      <sheetData sheetId="1859">
        <row r="9">
          <cell r="A9" t="str">
            <v>A</v>
          </cell>
        </row>
      </sheetData>
      <sheetData sheetId="1860">
        <row r="9">
          <cell r="A9" t="str">
            <v>A</v>
          </cell>
        </row>
      </sheetData>
      <sheetData sheetId="1861">
        <row r="9">
          <cell r="A9" t="str">
            <v>A</v>
          </cell>
        </row>
      </sheetData>
      <sheetData sheetId="1862">
        <row r="9">
          <cell r="A9" t="str">
            <v>A</v>
          </cell>
        </row>
      </sheetData>
      <sheetData sheetId="1863">
        <row r="9">
          <cell r="A9" t="str">
            <v>A</v>
          </cell>
        </row>
      </sheetData>
      <sheetData sheetId="1864">
        <row r="9">
          <cell r="A9" t="str">
            <v>A</v>
          </cell>
        </row>
      </sheetData>
      <sheetData sheetId="1865">
        <row r="9">
          <cell r="A9" t="str">
            <v>A</v>
          </cell>
        </row>
      </sheetData>
      <sheetData sheetId="1866">
        <row r="9">
          <cell r="A9" t="str">
            <v>A</v>
          </cell>
        </row>
      </sheetData>
      <sheetData sheetId="1867">
        <row r="9">
          <cell r="A9" t="str">
            <v>A</v>
          </cell>
        </row>
      </sheetData>
      <sheetData sheetId="1868">
        <row r="9">
          <cell r="A9" t="str">
            <v>A</v>
          </cell>
        </row>
      </sheetData>
      <sheetData sheetId="1869">
        <row r="9">
          <cell r="A9" t="str">
            <v>A</v>
          </cell>
        </row>
      </sheetData>
      <sheetData sheetId="1870">
        <row r="9">
          <cell r="A9" t="str">
            <v>A</v>
          </cell>
        </row>
      </sheetData>
      <sheetData sheetId="1871">
        <row r="9">
          <cell r="A9" t="str">
            <v>A</v>
          </cell>
        </row>
      </sheetData>
      <sheetData sheetId="1872">
        <row r="9">
          <cell r="A9" t="str">
            <v>A</v>
          </cell>
        </row>
      </sheetData>
      <sheetData sheetId="1873">
        <row r="9">
          <cell r="A9" t="str">
            <v>A</v>
          </cell>
        </row>
      </sheetData>
      <sheetData sheetId="1874">
        <row r="9">
          <cell r="A9" t="str">
            <v>A</v>
          </cell>
        </row>
      </sheetData>
      <sheetData sheetId="1875">
        <row r="9">
          <cell r="A9" t="str">
            <v>A</v>
          </cell>
        </row>
      </sheetData>
      <sheetData sheetId="1876">
        <row r="9">
          <cell r="A9" t="str">
            <v>A</v>
          </cell>
        </row>
      </sheetData>
      <sheetData sheetId="1877">
        <row r="9">
          <cell r="A9" t="str">
            <v>A</v>
          </cell>
        </row>
      </sheetData>
      <sheetData sheetId="1878">
        <row r="9">
          <cell r="A9" t="str">
            <v>A</v>
          </cell>
        </row>
      </sheetData>
      <sheetData sheetId="1879">
        <row r="9">
          <cell r="A9" t="str">
            <v>A</v>
          </cell>
        </row>
      </sheetData>
      <sheetData sheetId="1880">
        <row r="9">
          <cell r="A9" t="str">
            <v>A</v>
          </cell>
        </row>
      </sheetData>
      <sheetData sheetId="1881">
        <row r="9">
          <cell r="A9" t="str">
            <v>A</v>
          </cell>
        </row>
      </sheetData>
      <sheetData sheetId="1882">
        <row r="9">
          <cell r="A9" t="str">
            <v>A</v>
          </cell>
        </row>
      </sheetData>
      <sheetData sheetId="1883">
        <row r="9">
          <cell r="A9" t="str">
            <v>A</v>
          </cell>
        </row>
      </sheetData>
      <sheetData sheetId="1884">
        <row r="9">
          <cell r="A9" t="str">
            <v>A</v>
          </cell>
        </row>
      </sheetData>
      <sheetData sheetId="1885">
        <row r="9">
          <cell r="A9" t="str">
            <v>A</v>
          </cell>
        </row>
      </sheetData>
      <sheetData sheetId="1886">
        <row r="9">
          <cell r="A9" t="str">
            <v>A</v>
          </cell>
        </row>
      </sheetData>
      <sheetData sheetId="1887">
        <row r="9">
          <cell r="A9" t="str">
            <v>A</v>
          </cell>
        </row>
      </sheetData>
      <sheetData sheetId="1888">
        <row r="9">
          <cell r="A9" t="str">
            <v>A</v>
          </cell>
        </row>
      </sheetData>
      <sheetData sheetId="1889">
        <row r="9">
          <cell r="A9" t="str">
            <v>A</v>
          </cell>
        </row>
      </sheetData>
      <sheetData sheetId="1890">
        <row r="9">
          <cell r="A9" t="str">
            <v>A</v>
          </cell>
        </row>
      </sheetData>
      <sheetData sheetId="1891">
        <row r="9">
          <cell r="A9" t="str">
            <v>A</v>
          </cell>
        </row>
      </sheetData>
      <sheetData sheetId="1892">
        <row r="9">
          <cell r="A9" t="str">
            <v>A</v>
          </cell>
        </row>
      </sheetData>
      <sheetData sheetId="1893">
        <row r="9">
          <cell r="A9" t="str">
            <v>A</v>
          </cell>
        </row>
      </sheetData>
      <sheetData sheetId="1894">
        <row r="9">
          <cell r="A9" t="str">
            <v>A</v>
          </cell>
        </row>
      </sheetData>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ow r="9">
          <cell r="A9" t="str">
            <v>A</v>
          </cell>
        </row>
      </sheetData>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ow r="9">
          <cell r="A9" t="str">
            <v>A</v>
          </cell>
        </row>
      </sheetData>
      <sheetData sheetId="1957">
        <row r="9">
          <cell r="A9" t="str">
            <v>A</v>
          </cell>
        </row>
      </sheetData>
      <sheetData sheetId="1958">
        <row r="9">
          <cell r="A9" t="str">
            <v>A</v>
          </cell>
        </row>
      </sheetData>
      <sheetData sheetId="1959">
        <row r="9">
          <cell r="A9" t="str">
            <v>A</v>
          </cell>
        </row>
      </sheetData>
      <sheetData sheetId="1960">
        <row r="9">
          <cell r="A9" t="str">
            <v>A</v>
          </cell>
        </row>
      </sheetData>
      <sheetData sheetId="1961">
        <row r="9">
          <cell r="A9" t="str">
            <v>A</v>
          </cell>
        </row>
      </sheetData>
      <sheetData sheetId="1962">
        <row r="9">
          <cell r="A9" t="str">
            <v>A</v>
          </cell>
        </row>
      </sheetData>
      <sheetData sheetId="1963">
        <row r="9">
          <cell r="A9" t="str">
            <v>A</v>
          </cell>
        </row>
      </sheetData>
      <sheetData sheetId="1964">
        <row r="9">
          <cell r="A9" t="str">
            <v>A</v>
          </cell>
        </row>
      </sheetData>
      <sheetData sheetId="1965">
        <row r="9">
          <cell r="A9" t="str">
            <v>A</v>
          </cell>
        </row>
      </sheetData>
      <sheetData sheetId="1966">
        <row r="9">
          <cell r="A9" t="str">
            <v>A</v>
          </cell>
        </row>
      </sheetData>
      <sheetData sheetId="1967">
        <row r="9">
          <cell r="A9" t="str">
            <v>A</v>
          </cell>
        </row>
      </sheetData>
      <sheetData sheetId="1968">
        <row r="9">
          <cell r="A9" t="str">
            <v>A</v>
          </cell>
        </row>
      </sheetData>
      <sheetData sheetId="1969">
        <row r="9">
          <cell r="A9" t="str">
            <v>A</v>
          </cell>
        </row>
      </sheetData>
      <sheetData sheetId="1970">
        <row r="9">
          <cell r="A9" t="str">
            <v>A</v>
          </cell>
        </row>
      </sheetData>
      <sheetData sheetId="1971">
        <row r="9">
          <cell r="A9" t="str">
            <v>A</v>
          </cell>
        </row>
      </sheetData>
      <sheetData sheetId="1972">
        <row r="9">
          <cell r="A9" t="str">
            <v>A</v>
          </cell>
        </row>
      </sheetData>
      <sheetData sheetId="1973">
        <row r="9">
          <cell r="A9" t="str">
            <v>A</v>
          </cell>
        </row>
      </sheetData>
      <sheetData sheetId="1974">
        <row r="9">
          <cell r="A9" t="str">
            <v>A</v>
          </cell>
        </row>
      </sheetData>
      <sheetData sheetId="1975">
        <row r="9">
          <cell r="A9" t="str">
            <v>A</v>
          </cell>
        </row>
      </sheetData>
      <sheetData sheetId="1976">
        <row r="9">
          <cell r="A9" t="str">
            <v>A</v>
          </cell>
        </row>
      </sheetData>
      <sheetData sheetId="1977">
        <row r="9">
          <cell r="A9" t="str">
            <v>A</v>
          </cell>
        </row>
      </sheetData>
      <sheetData sheetId="1978">
        <row r="9">
          <cell r="A9" t="str">
            <v>A</v>
          </cell>
        </row>
      </sheetData>
      <sheetData sheetId="1979">
        <row r="9">
          <cell r="A9" t="str">
            <v>A</v>
          </cell>
        </row>
      </sheetData>
      <sheetData sheetId="1980">
        <row r="9">
          <cell r="A9" t="str">
            <v>A</v>
          </cell>
        </row>
      </sheetData>
      <sheetData sheetId="1981">
        <row r="9">
          <cell r="A9" t="str">
            <v>A</v>
          </cell>
        </row>
      </sheetData>
      <sheetData sheetId="1982">
        <row r="9">
          <cell r="A9" t="str">
            <v>A</v>
          </cell>
        </row>
      </sheetData>
      <sheetData sheetId="1983">
        <row r="9">
          <cell r="A9" t="str">
            <v>A</v>
          </cell>
        </row>
      </sheetData>
      <sheetData sheetId="1984">
        <row r="9">
          <cell r="A9" t="str">
            <v>A</v>
          </cell>
        </row>
      </sheetData>
      <sheetData sheetId="1985">
        <row r="9">
          <cell r="A9" t="str">
            <v>A</v>
          </cell>
        </row>
      </sheetData>
      <sheetData sheetId="1986">
        <row r="9">
          <cell r="A9" t="str">
            <v>A</v>
          </cell>
        </row>
      </sheetData>
      <sheetData sheetId="1987">
        <row r="9">
          <cell r="A9" t="str">
            <v>A</v>
          </cell>
        </row>
      </sheetData>
      <sheetData sheetId="1988">
        <row r="9">
          <cell r="A9" t="str">
            <v>A</v>
          </cell>
        </row>
      </sheetData>
      <sheetData sheetId="1989">
        <row r="9">
          <cell r="A9" t="str">
            <v>A</v>
          </cell>
        </row>
      </sheetData>
      <sheetData sheetId="1990">
        <row r="9">
          <cell r="A9" t="str">
            <v>A</v>
          </cell>
        </row>
      </sheetData>
      <sheetData sheetId="1991">
        <row r="9">
          <cell r="A9" t="str">
            <v>A</v>
          </cell>
        </row>
      </sheetData>
      <sheetData sheetId="1992">
        <row r="9">
          <cell r="A9" t="str">
            <v>A</v>
          </cell>
        </row>
      </sheetData>
      <sheetData sheetId="1993">
        <row r="9">
          <cell r="A9" t="str">
            <v>A</v>
          </cell>
        </row>
      </sheetData>
      <sheetData sheetId="1994">
        <row r="9">
          <cell r="A9" t="str">
            <v>A</v>
          </cell>
        </row>
      </sheetData>
      <sheetData sheetId="1995">
        <row r="9">
          <cell r="A9" t="str">
            <v>A</v>
          </cell>
        </row>
      </sheetData>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ow r="9">
          <cell r="A9" t="str">
            <v>A</v>
          </cell>
        </row>
      </sheetData>
      <sheetData sheetId="2068" refreshError="1"/>
      <sheetData sheetId="2069" refreshError="1"/>
      <sheetData sheetId="2070" refreshError="1"/>
      <sheetData sheetId="2071" refreshError="1"/>
      <sheetData sheetId="2072" refreshError="1"/>
      <sheetData sheetId="2073" refreshError="1"/>
      <sheetData sheetId="2074" refreshError="1"/>
      <sheetData sheetId="2075">
        <row r="9">
          <cell r="A9" t="str">
            <v>A</v>
          </cell>
        </row>
      </sheetData>
      <sheetData sheetId="2076">
        <row r="9">
          <cell r="A9" t="str">
            <v>A</v>
          </cell>
        </row>
      </sheetData>
      <sheetData sheetId="2077">
        <row r="9">
          <cell r="A9" t="str">
            <v>A</v>
          </cell>
        </row>
      </sheetData>
      <sheetData sheetId="2078">
        <row r="9">
          <cell r="A9" t="str">
            <v>A</v>
          </cell>
        </row>
      </sheetData>
      <sheetData sheetId="2079">
        <row r="9">
          <cell r="A9" t="str">
            <v>A</v>
          </cell>
        </row>
      </sheetData>
      <sheetData sheetId="2080">
        <row r="9">
          <cell r="A9" t="str">
            <v>A</v>
          </cell>
        </row>
      </sheetData>
      <sheetData sheetId="2081">
        <row r="9">
          <cell r="A9" t="str">
            <v>A</v>
          </cell>
        </row>
      </sheetData>
      <sheetData sheetId="2082">
        <row r="9">
          <cell r="A9" t="str">
            <v>A</v>
          </cell>
        </row>
      </sheetData>
      <sheetData sheetId="2083">
        <row r="9">
          <cell r="A9" t="str">
            <v>A</v>
          </cell>
        </row>
      </sheetData>
      <sheetData sheetId="2084">
        <row r="9">
          <cell r="A9" t="str">
            <v>A</v>
          </cell>
        </row>
      </sheetData>
      <sheetData sheetId="2085">
        <row r="9">
          <cell r="A9" t="str">
            <v>A</v>
          </cell>
        </row>
      </sheetData>
      <sheetData sheetId="2086">
        <row r="9">
          <cell r="A9" t="str">
            <v>A</v>
          </cell>
        </row>
      </sheetData>
      <sheetData sheetId="2087">
        <row r="9">
          <cell r="A9" t="str">
            <v>A</v>
          </cell>
        </row>
      </sheetData>
      <sheetData sheetId="2088">
        <row r="9">
          <cell r="A9" t="str">
            <v>A</v>
          </cell>
        </row>
      </sheetData>
      <sheetData sheetId="2089">
        <row r="9">
          <cell r="A9" t="str">
            <v>A</v>
          </cell>
        </row>
      </sheetData>
      <sheetData sheetId="2090">
        <row r="9">
          <cell r="A9" t="str">
            <v>A</v>
          </cell>
        </row>
      </sheetData>
      <sheetData sheetId="2091">
        <row r="9">
          <cell r="A9" t="str">
            <v>A</v>
          </cell>
        </row>
      </sheetData>
      <sheetData sheetId="2092">
        <row r="9">
          <cell r="A9" t="str">
            <v>A</v>
          </cell>
        </row>
      </sheetData>
      <sheetData sheetId="2093">
        <row r="9">
          <cell r="A9" t="str">
            <v>A</v>
          </cell>
        </row>
      </sheetData>
      <sheetData sheetId="2094">
        <row r="9">
          <cell r="A9" t="str">
            <v>A</v>
          </cell>
        </row>
      </sheetData>
      <sheetData sheetId="2095">
        <row r="9">
          <cell r="A9" t="str">
            <v>A</v>
          </cell>
        </row>
      </sheetData>
      <sheetData sheetId="2096">
        <row r="9">
          <cell r="A9" t="str">
            <v>A</v>
          </cell>
        </row>
      </sheetData>
      <sheetData sheetId="2097">
        <row r="9">
          <cell r="A9" t="str">
            <v>A</v>
          </cell>
        </row>
      </sheetData>
      <sheetData sheetId="2098">
        <row r="9">
          <cell r="A9" t="str">
            <v>A</v>
          </cell>
        </row>
      </sheetData>
      <sheetData sheetId="2099">
        <row r="9">
          <cell r="A9" t="str">
            <v>A</v>
          </cell>
        </row>
      </sheetData>
      <sheetData sheetId="2100">
        <row r="9">
          <cell r="A9" t="str">
            <v>A</v>
          </cell>
        </row>
      </sheetData>
      <sheetData sheetId="2101">
        <row r="9">
          <cell r="A9" t="str">
            <v>A</v>
          </cell>
        </row>
      </sheetData>
      <sheetData sheetId="2102">
        <row r="9">
          <cell r="A9" t="str">
            <v>A</v>
          </cell>
        </row>
      </sheetData>
      <sheetData sheetId="2103">
        <row r="9">
          <cell r="A9" t="str">
            <v>A</v>
          </cell>
        </row>
      </sheetData>
      <sheetData sheetId="2104">
        <row r="9">
          <cell r="A9" t="str">
            <v>A</v>
          </cell>
        </row>
      </sheetData>
      <sheetData sheetId="2105">
        <row r="9">
          <cell r="A9" t="str">
            <v>A</v>
          </cell>
        </row>
      </sheetData>
      <sheetData sheetId="2106">
        <row r="9">
          <cell r="A9" t="str">
            <v>A</v>
          </cell>
        </row>
      </sheetData>
      <sheetData sheetId="2107">
        <row r="9">
          <cell r="A9" t="str">
            <v>A</v>
          </cell>
        </row>
      </sheetData>
      <sheetData sheetId="2108">
        <row r="9">
          <cell r="A9" t="str">
            <v>A</v>
          </cell>
        </row>
      </sheetData>
      <sheetData sheetId="2109">
        <row r="9">
          <cell r="A9" t="str">
            <v>A</v>
          </cell>
        </row>
      </sheetData>
      <sheetData sheetId="2110">
        <row r="9">
          <cell r="A9" t="str">
            <v>A</v>
          </cell>
        </row>
      </sheetData>
      <sheetData sheetId="2111">
        <row r="9">
          <cell r="A9" t="str">
            <v>A</v>
          </cell>
        </row>
      </sheetData>
      <sheetData sheetId="2112">
        <row r="9">
          <cell r="A9" t="str">
            <v>A</v>
          </cell>
        </row>
      </sheetData>
      <sheetData sheetId="2113">
        <row r="9">
          <cell r="A9" t="str">
            <v>A</v>
          </cell>
        </row>
      </sheetData>
      <sheetData sheetId="2114">
        <row r="9">
          <cell r="A9" t="str">
            <v>A</v>
          </cell>
        </row>
      </sheetData>
      <sheetData sheetId="2115">
        <row r="9">
          <cell r="A9" t="str">
            <v>A</v>
          </cell>
        </row>
      </sheetData>
      <sheetData sheetId="2116">
        <row r="9">
          <cell r="A9" t="str">
            <v>A</v>
          </cell>
        </row>
      </sheetData>
      <sheetData sheetId="2117">
        <row r="9">
          <cell r="A9" t="str">
            <v>A</v>
          </cell>
        </row>
      </sheetData>
      <sheetData sheetId="2118">
        <row r="9">
          <cell r="A9" t="str">
            <v>A</v>
          </cell>
        </row>
      </sheetData>
      <sheetData sheetId="2119">
        <row r="9">
          <cell r="A9" t="str">
            <v>A</v>
          </cell>
        </row>
      </sheetData>
      <sheetData sheetId="2120">
        <row r="9">
          <cell r="A9" t="str">
            <v>A</v>
          </cell>
        </row>
      </sheetData>
      <sheetData sheetId="2121">
        <row r="9">
          <cell r="A9" t="str">
            <v>A</v>
          </cell>
        </row>
      </sheetData>
      <sheetData sheetId="2122">
        <row r="9">
          <cell r="A9" t="str">
            <v>A</v>
          </cell>
        </row>
      </sheetData>
      <sheetData sheetId="2123">
        <row r="9">
          <cell r="A9" t="str">
            <v>A</v>
          </cell>
        </row>
      </sheetData>
      <sheetData sheetId="2124">
        <row r="9">
          <cell r="A9" t="str">
            <v>A</v>
          </cell>
        </row>
      </sheetData>
      <sheetData sheetId="2125">
        <row r="9">
          <cell r="A9" t="str">
            <v>A</v>
          </cell>
        </row>
      </sheetData>
      <sheetData sheetId="2126">
        <row r="9">
          <cell r="A9" t="str">
            <v>A</v>
          </cell>
        </row>
      </sheetData>
      <sheetData sheetId="2127">
        <row r="9">
          <cell r="A9" t="str">
            <v>A</v>
          </cell>
        </row>
      </sheetData>
      <sheetData sheetId="2128">
        <row r="9">
          <cell r="A9" t="str">
            <v>A</v>
          </cell>
        </row>
      </sheetData>
      <sheetData sheetId="2129">
        <row r="9">
          <cell r="A9" t="str">
            <v>A</v>
          </cell>
        </row>
      </sheetData>
      <sheetData sheetId="2130">
        <row r="9">
          <cell r="A9" t="str">
            <v>A</v>
          </cell>
        </row>
      </sheetData>
      <sheetData sheetId="2131">
        <row r="9">
          <cell r="A9" t="str">
            <v>A</v>
          </cell>
        </row>
      </sheetData>
      <sheetData sheetId="2132">
        <row r="9">
          <cell r="A9" t="str">
            <v>A</v>
          </cell>
        </row>
      </sheetData>
      <sheetData sheetId="2133">
        <row r="9">
          <cell r="A9" t="str">
            <v>A</v>
          </cell>
        </row>
      </sheetData>
      <sheetData sheetId="2134">
        <row r="9">
          <cell r="A9" t="str">
            <v>A</v>
          </cell>
        </row>
      </sheetData>
      <sheetData sheetId="2135">
        <row r="9">
          <cell r="A9" t="str">
            <v>A</v>
          </cell>
        </row>
      </sheetData>
      <sheetData sheetId="2136">
        <row r="9">
          <cell r="A9" t="str">
            <v>A</v>
          </cell>
        </row>
      </sheetData>
      <sheetData sheetId="2137">
        <row r="9">
          <cell r="A9" t="str">
            <v>A</v>
          </cell>
        </row>
      </sheetData>
      <sheetData sheetId="2138">
        <row r="9">
          <cell r="A9" t="str">
            <v>A</v>
          </cell>
        </row>
      </sheetData>
      <sheetData sheetId="2139">
        <row r="9">
          <cell r="A9" t="str">
            <v>A</v>
          </cell>
        </row>
      </sheetData>
      <sheetData sheetId="2140">
        <row r="9">
          <cell r="A9" t="str">
            <v>A</v>
          </cell>
        </row>
      </sheetData>
      <sheetData sheetId="2141">
        <row r="9">
          <cell r="A9" t="str">
            <v>A</v>
          </cell>
        </row>
      </sheetData>
      <sheetData sheetId="2142">
        <row r="9">
          <cell r="A9" t="str">
            <v>A</v>
          </cell>
        </row>
      </sheetData>
      <sheetData sheetId="2143">
        <row r="9">
          <cell r="A9" t="str">
            <v>A</v>
          </cell>
        </row>
      </sheetData>
      <sheetData sheetId="2144">
        <row r="9">
          <cell r="A9" t="str">
            <v>A</v>
          </cell>
        </row>
      </sheetData>
      <sheetData sheetId="2145">
        <row r="9">
          <cell r="A9" t="str">
            <v>A</v>
          </cell>
        </row>
      </sheetData>
      <sheetData sheetId="2146">
        <row r="9">
          <cell r="A9" t="str">
            <v>A</v>
          </cell>
        </row>
      </sheetData>
      <sheetData sheetId="2147">
        <row r="9">
          <cell r="A9" t="str">
            <v>A</v>
          </cell>
        </row>
      </sheetData>
      <sheetData sheetId="2148">
        <row r="9">
          <cell r="A9" t="str">
            <v>A</v>
          </cell>
        </row>
      </sheetData>
      <sheetData sheetId="2149">
        <row r="9">
          <cell r="A9" t="str">
            <v>A</v>
          </cell>
        </row>
      </sheetData>
      <sheetData sheetId="2150">
        <row r="9">
          <cell r="A9" t="str">
            <v>A</v>
          </cell>
        </row>
      </sheetData>
      <sheetData sheetId="2151">
        <row r="9">
          <cell r="A9" t="str">
            <v>A</v>
          </cell>
        </row>
      </sheetData>
      <sheetData sheetId="2152">
        <row r="9">
          <cell r="A9" t="str">
            <v>A</v>
          </cell>
        </row>
      </sheetData>
      <sheetData sheetId="2153">
        <row r="9">
          <cell r="A9" t="str">
            <v>A</v>
          </cell>
        </row>
      </sheetData>
      <sheetData sheetId="2154">
        <row r="9">
          <cell r="A9" t="str">
            <v>A</v>
          </cell>
        </row>
      </sheetData>
      <sheetData sheetId="2155">
        <row r="9">
          <cell r="A9" t="str">
            <v>A</v>
          </cell>
        </row>
      </sheetData>
      <sheetData sheetId="2156">
        <row r="9">
          <cell r="A9" t="str">
            <v>A</v>
          </cell>
        </row>
      </sheetData>
      <sheetData sheetId="2157">
        <row r="9">
          <cell r="A9" t="str">
            <v>A</v>
          </cell>
        </row>
      </sheetData>
      <sheetData sheetId="2158">
        <row r="9">
          <cell r="A9" t="str">
            <v>A</v>
          </cell>
        </row>
      </sheetData>
      <sheetData sheetId="2159">
        <row r="9">
          <cell r="A9" t="str">
            <v>A</v>
          </cell>
        </row>
      </sheetData>
      <sheetData sheetId="2160">
        <row r="9">
          <cell r="A9" t="str">
            <v>A</v>
          </cell>
        </row>
      </sheetData>
      <sheetData sheetId="2161">
        <row r="9">
          <cell r="A9" t="str">
            <v>A</v>
          </cell>
        </row>
      </sheetData>
      <sheetData sheetId="2162">
        <row r="9">
          <cell r="A9" t="str">
            <v>A</v>
          </cell>
        </row>
      </sheetData>
      <sheetData sheetId="2163">
        <row r="9">
          <cell r="A9" t="str">
            <v>A</v>
          </cell>
        </row>
      </sheetData>
      <sheetData sheetId="2164">
        <row r="9">
          <cell r="A9" t="str">
            <v>A</v>
          </cell>
        </row>
      </sheetData>
      <sheetData sheetId="2165">
        <row r="9">
          <cell r="A9" t="str">
            <v>A</v>
          </cell>
        </row>
      </sheetData>
      <sheetData sheetId="2166">
        <row r="9">
          <cell r="A9" t="str">
            <v>A</v>
          </cell>
        </row>
      </sheetData>
      <sheetData sheetId="2167">
        <row r="9">
          <cell r="A9" t="str">
            <v>A</v>
          </cell>
        </row>
      </sheetData>
      <sheetData sheetId="2168">
        <row r="9">
          <cell r="A9" t="str">
            <v>A</v>
          </cell>
        </row>
      </sheetData>
      <sheetData sheetId="2169">
        <row r="9">
          <cell r="A9" t="str">
            <v>A</v>
          </cell>
        </row>
      </sheetData>
      <sheetData sheetId="2170">
        <row r="9">
          <cell r="A9" t="str">
            <v>A</v>
          </cell>
        </row>
      </sheetData>
      <sheetData sheetId="2171">
        <row r="9">
          <cell r="A9" t="str">
            <v>A</v>
          </cell>
        </row>
      </sheetData>
      <sheetData sheetId="2172">
        <row r="9">
          <cell r="A9" t="str">
            <v>A</v>
          </cell>
        </row>
      </sheetData>
      <sheetData sheetId="2173">
        <row r="9">
          <cell r="A9" t="str">
            <v>A</v>
          </cell>
        </row>
      </sheetData>
      <sheetData sheetId="2174">
        <row r="9">
          <cell r="A9" t="str">
            <v>A</v>
          </cell>
        </row>
      </sheetData>
      <sheetData sheetId="2175">
        <row r="9">
          <cell r="A9" t="str">
            <v>A</v>
          </cell>
        </row>
      </sheetData>
      <sheetData sheetId="2176">
        <row r="9">
          <cell r="A9" t="str">
            <v>A</v>
          </cell>
        </row>
      </sheetData>
      <sheetData sheetId="2177">
        <row r="9">
          <cell r="A9" t="str">
            <v>A</v>
          </cell>
        </row>
      </sheetData>
      <sheetData sheetId="2178">
        <row r="9">
          <cell r="A9" t="str">
            <v>A</v>
          </cell>
        </row>
      </sheetData>
      <sheetData sheetId="2179">
        <row r="9">
          <cell r="A9" t="str">
            <v>A</v>
          </cell>
        </row>
      </sheetData>
      <sheetData sheetId="2180">
        <row r="9">
          <cell r="A9" t="str">
            <v>A</v>
          </cell>
        </row>
      </sheetData>
      <sheetData sheetId="2181">
        <row r="9">
          <cell r="A9" t="str">
            <v>A</v>
          </cell>
        </row>
      </sheetData>
      <sheetData sheetId="2182">
        <row r="9">
          <cell r="A9" t="str">
            <v>A</v>
          </cell>
        </row>
      </sheetData>
      <sheetData sheetId="2183">
        <row r="9">
          <cell r="A9" t="str">
            <v>A</v>
          </cell>
        </row>
      </sheetData>
      <sheetData sheetId="2184">
        <row r="9">
          <cell r="A9" t="str">
            <v>A</v>
          </cell>
        </row>
      </sheetData>
      <sheetData sheetId="2185">
        <row r="9">
          <cell r="A9" t="str">
            <v>A</v>
          </cell>
        </row>
      </sheetData>
      <sheetData sheetId="2186">
        <row r="9">
          <cell r="A9" t="str">
            <v>A</v>
          </cell>
        </row>
      </sheetData>
      <sheetData sheetId="2187">
        <row r="9">
          <cell r="A9" t="str">
            <v>A</v>
          </cell>
        </row>
      </sheetData>
      <sheetData sheetId="2188">
        <row r="9">
          <cell r="A9" t="str">
            <v>A</v>
          </cell>
        </row>
      </sheetData>
      <sheetData sheetId="2189">
        <row r="9">
          <cell r="A9" t="str">
            <v>A</v>
          </cell>
        </row>
      </sheetData>
      <sheetData sheetId="2190">
        <row r="9">
          <cell r="A9" t="str">
            <v>A</v>
          </cell>
        </row>
      </sheetData>
      <sheetData sheetId="2191">
        <row r="9">
          <cell r="A9" t="str">
            <v>A</v>
          </cell>
        </row>
      </sheetData>
      <sheetData sheetId="2192">
        <row r="9">
          <cell r="A9" t="str">
            <v>A</v>
          </cell>
        </row>
      </sheetData>
      <sheetData sheetId="2193">
        <row r="9">
          <cell r="A9" t="str">
            <v>A</v>
          </cell>
        </row>
      </sheetData>
      <sheetData sheetId="2194">
        <row r="9">
          <cell r="A9" t="str">
            <v>A</v>
          </cell>
        </row>
      </sheetData>
      <sheetData sheetId="2195">
        <row r="9">
          <cell r="A9" t="str">
            <v>A</v>
          </cell>
        </row>
      </sheetData>
      <sheetData sheetId="2196">
        <row r="9">
          <cell r="A9" t="str">
            <v>A</v>
          </cell>
        </row>
      </sheetData>
      <sheetData sheetId="2197">
        <row r="9">
          <cell r="A9" t="str">
            <v>A</v>
          </cell>
        </row>
      </sheetData>
      <sheetData sheetId="2198">
        <row r="9">
          <cell r="A9" t="str">
            <v>A</v>
          </cell>
        </row>
      </sheetData>
      <sheetData sheetId="2199">
        <row r="9">
          <cell r="A9" t="str">
            <v>A</v>
          </cell>
        </row>
      </sheetData>
      <sheetData sheetId="2200">
        <row r="9">
          <cell r="A9" t="str">
            <v>A</v>
          </cell>
        </row>
      </sheetData>
      <sheetData sheetId="2201">
        <row r="9">
          <cell r="A9" t="str">
            <v>A</v>
          </cell>
        </row>
      </sheetData>
      <sheetData sheetId="2202">
        <row r="9">
          <cell r="A9" t="str">
            <v>A</v>
          </cell>
        </row>
      </sheetData>
      <sheetData sheetId="2203">
        <row r="9">
          <cell r="A9" t="str">
            <v>A</v>
          </cell>
        </row>
      </sheetData>
      <sheetData sheetId="2204">
        <row r="9">
          <cell r="A9" t="str">
            <v>A</v>
          </cell>
        </row>
      </sheetData>
      <sheetData sheetId="2205">
        <row r="9">
          <cell r="A9" t="str">
            <v>A</v>
          </cell>
        </row>
      </sheetData>
      <sheetData sheetId="2206">
        <row r="9">
          <cell r="A9" t="str">
            <v>A</v>
          </cell>
        </row>
      </sheetData>
      <sheetData sheetId="2207">
        <row r="9">
          <cell r="A9" t="str">
            <v>A</v>
          </cell>
        </row>
      </sheetData>
      <sheetData sheetId="2208">
        <row r="9">
          <cell r="A9" t="str">
            <v>A</v>
          </cell>
        </row>
      </sheetData>
      <sheetData sheetId="2209">
        <row r="9">
          <cell r="A9" t="str">
            <v>A</v>
          </cell>
        </row>
      </sheetData>
      <sheetData sheetId="2210">
        <row r="9">
          <cell r="A9" t="str">
            <v>A</v>
          </cell>
        </row>
      </sheetData>
      <sheetData sheetId="2211">
        <row r="9">
          <cell r="A9" t="str">
            <v>A</v>
          </cell>
        </row>
      </sheetData>
      <sheetData sheetId="2212">
        <row r="9">
          <cell r="A9" t="str">
            <v>A</v>
          </cell>
        </row>
      </sheetData>
      <sheetData sheetId="2213">
        <row r="9">
          <cell r="A9" t="str">
            <v>A</v>
          </cell>
        </row>
      </sheetData>
      <sheetData sheetId="2214">
        <row r="9">
          <cell r="A9" t="str">
            <v>A</v>
          </cell>
        </row>
      </sheetData>
      <sheetData sheetId="2215">
        <row r="9">
          <cell r="A9" t="str">
            <v>A</v>
          </cell>
        </row>
      </sheetData>
      <sheetData sheetId="2216">
        <row r="9">
          <cell r="A9" t="str">
            <v>A</v>
          </cell>
        </row>
      </sheetData>
      <sheetData sheetId="2217">
        <row r="9">
          <cell r="A9" t="str">
            <v>A</v>
          </cell>
        </row>
      </sheetData>
      <sheetData sheetId="2218">
        <row r="9">
          <cell r="A9" t="str">
            <v>A</v>
          </cell>
        </row>
      </sheetData>
      <sheetData sheetId="2219">
        <row r="9">
          <cell r="A9" t="str">
            <v>A</v>
          </cell>
        </row>
      </sheetData>
      <sheetData sheetId="2220">
        <row r="9">
          <cell r="A9" t="str">
            <v>A</v>
          </cell>
        </row>
      </sheetData>
      <sheetData sheetId="2221">
        <row r="9">
          <cell r="A9" t="str">
            <v>A</v>
          </cell>
        </row>
      </sheetData>
      <sheetData sheetId="2222">
        <row r="9">
          <cell r="A9" t="str">
            <v>A</v>
          </cell>
        </row>
      </sheetData>
      <sheetData sheetId="2223">
        <row r="9">
          <cell r="A9" t="str">
            <v>A</v>
          </cell>
        </row>
      </sheetData>
      <sheetData sheetId="2224">
        <row r="9">
          <cell r="A9" t="str">
            <v>A</v>
          </cell>
        </row>
      </sheetData>
      <sheetData sheetId="2225">
        <row r="9">
          <cell r="A9" t="str">
            <v>A</v>
          </cell>
        </row>
      </sheetData>
      <sheetData sheetId="2226">
        <row r="9">
          <cell r="A9" t="str">
            <v>A</v>
          </cell>
        </row>
      </sheetData>
      <sheetData sheetId="2227">
        <row r="9">
          <cell r="A9" t="str">
            <v>A</v>
          </cell>
        </row>
      </sheetData>
      <sheetData sheetId="2228">
        <row r="9">
          <cell r="A9" t="str">
            <v>A</v>
          </cell>
        </row>
      </sheetData>
      <sheetData sheetId="2229">
        <row r="9">
          <cell r="A9" t="str">
            <v>A</v>
          </cell>
        </row>
      </sheetData>
      <sheetData sheetId="2230">
        <row r="9">
          <cell r="A9" t="str">
            <v>A</v>
          </cell>
        </row>
      </sheetData>
      <sheetData sheetId="2231">
        <row r="9">
          <cell r="A9" t="str">
            <v>A</v>
          </cell>
        </row>
      </sheetData>
      <sheetData sheetId="2232">
        <row r="9">
          <cell r="A9" t="str">
            <v>A</v>
          </cell>
        </row>
      </sheetData>
      <sheetData sheetId="2233">
        <row r="9">
          <cell r="A9" t="str">
            <v>A</v>
          </cell>
        </row>
      </sheetData>
      <sheetData sheetId="2234">
        <row r="9">
          <cell r="A9" t="str">
            <v>A</v>
          </cell>
        </row>
      </sheetData>
      <sheetData sheetId="2235">
        <row r="9">
          <cell r="A9" t="str">
            <v>A</v>
          </cell>
        </row>
      </sheetData>
      <sheetData sheetId="2236">
        <row r="9">
          <cell r="A9" t="str">
            <v>A</v>
          </cell>
        </row>
      </sheetData>
      <sheetData sheetId="2237">
        <row r="9">
          <cell r="A9" t="str">
            <v>A</v>
          </cell>
        </row>
      </sheetData>
      <sheetData sheetId="2238">
        <row r="9">
          <cell r="A9" t="str">
            <v>A</v>
          </cell>
        </row>
      </sheetData>
      <sheetData sheetId="2239">
        <row r="9">
          <cell r="A9" t="str">
            <v>A</v>
          </cell>
        </row>
      </sheetData>
      <sheetData sheetId="2240">
        <row r="9">
          <cell r="A9" t="str">
            <v>A</v>
          </cell>
        </row>
      </sheetData>
      <sheetData sheetId="2241">
        <row r="9">
          <cell r="A9" t="str">
            <v>A</v>
          </cell>
        </row>
      </sheetData>
      <sheetData sheetId="2242">
        <row r="9">
          <cell r="A9" t="str">
            <v>A</v>
          </cell>
        </row>
      </sheetData>
      <sheetData sheetId="2243">
        <row r="9">
          <cell r="A9" t="str">
            <v>A</v>
          </cell>
        </row>
      </sheetData>
      <sheetData sheetId="2244">
        <row r="9">
          <cell r="A9" t="str">
            <v>A</v>
          </cell>
        </row>
      </sheetData>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refreshError="1"/>
      <sheetData sheetId="2434" refreshError="1"/>
      <sheetData sheetId="2435" refreshError="1"/>
      <sheetData sheetId="2436" refreshError="1"/>
      <sheetData sheetId="2437" refreshError="1"/>
      <sheetData sheetId="2438" refreshError="1"/>
      <sheetData sheetId="2439" refreshError="1"/>
      <sheetData sheetId="2440" refreshError="1"/>
      <sheetData sheetId="2441" refreshError="1"/>
      <sheetData sheetId="2442" refreshError="1"/>
      <sheetData sheetId="2443" refreshError="1"/>
      <sheetData sheetId="2444" refreshError="1"/>
      <sheetData sheetId="2445" refreshError="1"/>
      <sheetData sheetId="2446" refreshError="1"/>
      <sheetData sheetId="2447" refreshError="1"/>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ow r="9">
          <cell r="A9" t="str">
            <v>A</v>
          </cell>
        </row>
      </sheetData>
      <sheetData sheetId="2500">
        <row r="9">
          <cell r="A9" t="str">
            <v>A</v>
          </cell>
        </row>
      </sheetData>
      <sheetData sheetId="2501">
        <row r="9">
          <cell r="A9" t="str">
            <v>A</v>
          </cell>
        </row>
      </sheetData>
      <sheetData sheetId="2502">
        <row r="9">
          <cell r="A9" t="str">
            <v>A</v>
          </cell>
        </row>
      </sheetData>
      <sheetData sheetId="2503">
        <row r="9">
          <cell r="A9" t="str">
            <v>A</v>
          </cell>
        </row>
      </sheetData>
      <sheetData sheetId="2504">
        <row r="9">
          <cell r="A9" t="str">
            <v>A</v>
          </cell>
        </row>
      </sheetData>
      <sheetData sheetId="2505">
        <row r="9">
          <cell r="A9" t="str">
            <v>A</v>
          </cell>
        </row>
      </sheetData>
      <sheetData sheetId="2506">
        <row r="9">
          <cell r="A9" t="str">
            <v>A</v>
          </cell>
        </row>
      </sheetData>
      <sheetData sheetId="2507">
        <row r="9">
          <cell r="A9" t="str">
            <v>A</v>
          </cell>
        </row>
      </sheetData>
      <sheetData sheetId="2508">
        <row r="9">
          <cell r="A9" t="str">
            <v>A</v>
          </cell>
        </row>
      </sheetData>
      <sheetData sheetId="2509">
        <row r="9">
          <cell r="A9" t="str">
            <v>A</v>
          </cell>
        </row>
      </sheetData>
      <sheetData sheetId="2510">
        <row r="9">
          <cell r="A9" t="str">
            <v>A</v>
          </cell>
        </row>
      </sheetData>
      <sheetData sheetId="2511">
        <row r="9">
          <cell r="A9" t="str">
            <v>A</v>
          </cell>
        </row>
      </sheetData>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ow r="9">
          <cell r="A9" t="str">
            <v>A</v>
          </cell>
        </row>
      </sheetData>
      <sheetData sheetId="2540" refreshError="1"/>
      <sheetData sheetId="2541" refreshError="1"/>
      <sheetData sheetId="2542" refreshError="1"/>
      <sheetData sheetId="2543" refreshError="1"/>
      <sheetData sheetId="2544" refreshError="1"/>
      <sheetData sheetId="2545">
        <row r="9">
          <cell r="A9" t="str">
            <v>A</v>
          </cell>
        </row>
      </sheetData>
      <sheetData sheetId="2546">
        <row r="9">
          <cell r="A9" t="str">
            <v>A</v>
          </cell>
        </row>
      </sheetData>
      <sheetData sheetId="2547">
        <row r="9">
          <cell r="A9" t="str">
            <v>A</v>
          </cell>
        </row>
      </sheetData>
      <sheetData sheetId="2548">
        <row r="9">
          <cell r="A9" t="str">
            <v>A</v>
          </cell>
        </row>
      </sheetData>
      <sheetData sheetId="2549">
        <row r="9">
          <cell r="A9" t="str">
            <v>A</v>
          </cell>
        </row>
      </sheetData>
      <sheetData sheetId="2550">
        <row r="9">
          <cell r="A9" t="str">
            <v>A</v>
          </cell>
        </row>
      </sheetData>
      <sheetData sheetId="2551">
        <row r="9">
          <cell r="A9" t="str">
            <v>A</v>
          </cell>
        </row>
      </sheetData>
      <sheetData sheetId="2552">
        <row r="9">
          <cell r="A9" t="str">
            <v>A</v>
          </cell>
        </row>
      </sheetData>
      <sheetData sheetId="2553">
        <row r="9">
          <cell r="A9" t="str">
            <v>A</v>
          </cell>
        </row>
      </sheetData>
      <sheetData sheetId="2554">
        <row r="9">
          <cell r="A9" t="str">
            <v>A</v>
          </cell>
        </row>
      </sheetData>
      <sheetData sheetId="2555">
        <row r="9">
          <cell r="A9" t="str">
            <v>A</v>
          </cell>
        </row>
      </sheetData>
      <sheetData sheetId="2556">
        <row r="9">
          <cell r="A9" t="str">
            <v>A</v>
          </cell>
        </row>
      </sheetData>
      <sheetData sheetId="2557">
        <row r="9">
          <cell r="A9" t="str">
            <v>A</v>
          </cell>
        </row>
      </sheetData>
      <sheetData sheetId="2558">
        <row r="9">
          <cell r="A9" t="str">
            <v>A</v>
          </cell>
        </row>
      </sheetData>
      <sheetData sheetId="2559">
        <row r="9">
          <cell r="A9" t="str">
            <v>A</v>
          </cell>
        </row>
      </sheetData>
      <sheetData sheetId="2560">
        <row r="9">
          <cell r="A9" t="str">
            <v>A</v>
          </cell>
        </row>
      </sheetData>
      <sheetData sheetId="2561">
        <row r="9">
          <cell r="A9" t="str">
            <v>A</v>
          </cell>
        </row>
      </sheetData>
      <sheetData sheetId="2562">
        <row r="9">
          <cell r="A9" t="str">
            <v>A</v>
          </cell>
        </row>
      </sheetData>
      <sheetData sheetId="2563">
        <row r="9">
          <cell r="A9" t="str">
            <v>A</v>
          </cell>
        </row>
      </sheetData>
      <sheetData sheetId="2564">
        <row r="9">
          <cell r="A9" t="str">
            <v>A</v>
          </cell>
        </row>
      </sheetData>
      <sheetData sheetId="2565">
        <row r="9">
          <cell r="A9" t="str">
            <v>A</v>
          </cell>
        </row>
      </sheetData>
      <sheetData sheetId="2566">
        <row r="9">
          <cell r="A9" t="str">
            <v>A</v>
          </cell>
        </row>
      </sheetData>
      <sheetData sheetId="2567">
        <row r="9">
          <cell r="A9" t="str">
            <v>A</v>
          </cell>
        </row>
      </sheetData>
      <sheetData sheetId="2568">
        <row r="9">
          <cell r="A9" t="str">
            <v>A</v>
          </cell>
        </row>
      </sheetData>
      <sheetData sheetId="2569">
        <row r="9">
          <cell r="A9" t="str">
            <v>A</v>
          </cell>
        </row>
      </sheetData>
      <sheetData sheetId="2570">
        <row r="9">
          <cell r="A9" t="str">
            <v>A</v>
          </cell>
        </row>
      </sheetData>
      <sheetData sheetId="2571">
        <row r="9">
          <cell r="A9" t="str">
            <v>A</v>
          </cell>
        </row>
      </sheetData>
      <sheetData sheetId="2572">
        <row r="9">
          <cell r="A9" t="str">
            <v>A</v>
          </cell>
        </row>
      </sheetData>
      <sheetData sheetId="2573">
        <row r="9">
          <cell r="A9" t="str">
            <v>A</v>
          </cell>
        </row>
      </sheetData>
      <sheetData sheetId="2574">
        <row r="9">
          <cell r="A9" t="str">
            <v>A</v>
          </cell>
        </row>
      </sheetData>
      <sheetData sheetId="2575">
        <row r="9">
          <cell r="A9" t="str">
            <v>A</v>
          </cell>
        </row>
      </sheetData>
      <sheetData sheetId="2576">
        <row r="9">
          <cell r="A9" t="str">
            <v>A</v>
          </cell>
        </row>
      </sheetData>
      <sheetData sheetId="2577">
        <row r="9">
          <cell r="A9" t="str">
            <v>A</v>
          </cell>
        </row>
      </sheetData>
      <sheetData sheetId="2578">
        <row r="9">
          <cell r="A9" t="str">
            <v>A</v>
          </cell>
        </row>
      </sheetData>
      <sheetData sheetId="2579">
        <row r="9">
          <cell r="A9" t="str">
            <v>A</v>
          </cell>
        </row>
      </sheetData>
      <sheetData sheetId="2580">
        <row r="9">
          <cell r="A9" t="str">
            <v>A</v>
          </cell>
        </row>
      </sheetData>
      <sheetData sheetId="2581">
        <row r="9">
          <cell r="A9" t="str">
            <v>A</v>
          </cell>
        </row>
      </sheetData>
      <sheetData sheetId="2582">
        <row r="9">
          <cell r="A9" t="str">
            <v>A</v>
          </cell>
        </row>
      </sheetData>
      <sheetData sheetId="2583">
        <row r="9">
          <cell r="A9" t="str">
            <v>A</v>
          </cell>
        </row>
      </sheetData>
      <sheetData sheetId="2584">
        <row r="9">
          <cell r="A9" t="str">
            <v>A</v>
          </cell>
        </row>
      </sheetData>
      <sheetData sheetId="2585">
        <row r="9">
          <cell r="A9" t="str">
            <v>A</v>
          </cell>
        </row>
      </sheetData>
      <sheetData sheetId="2586">
        <row r="9">
          <cell r="A9" t="str">
            <v>A</v>
          </cell>
        </row>
      </sheetData>
      <sheetData sheetId="2587">
        <row r="9">
          <cell r="A9" t="str">
            <v>A</v>
          </cell>
        </row>
      </sheetData>
      <sheetData sheetId="2588">
        <row r="9">
          <cell r="A9" t="str">
            <v>A</v>
          </cell>
        </row>
      </sheetData>
      <sheetData sheetId="2589">
        <row r="9">
          <cell r="A9" t="str">
            <v>A</v>
          </cell>
        </row>
      </sheetData>
      <sheetData sheetId="2590">
        <row r="9">
          <cell r="A9" t="str">
            <v>A</v>
          </cell>
        </row>
      </sheetData>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ow r="9">
          <cell r="A9" t="str">
            <v>A</v>
          </cell>
        </row>
      </sheetData>
      <sheetData sheetId="2616">
        <row r="9">
          <cell r="A9" t="str">
            <v>A</v>
          </cell>
        </row>
      </sheetData>
      <sheetData sheetId="2617">
        <row r="9">
          <cell r="A9" t="str">
            <v>A</v>
          </cell>
        </row>
      </sheetData>
      <sheetData sheetId="2618">
        <row r="9">
          <cell r="A9" t="str">
            <v>A</v>
          </cell>
        </row>
      </sheetData>
      <sheetData sheetId="2619">
        <row r="9">
          <cell r="A9" t="str">
            <v>A</v>
          </cell>
        </row>
      </sheetData>
      <sheetData sheetId="2620">
        <row r="9">
          <cell r="A9" t="str">
            <v>A</v>
          </cell>
        </row>
      </sheetData>
      <sheetData sheetId="2621">
        <row r="9">
          <cell r="A9" t="str">
            <v>A</v>
          </cell>
        </row>
      </sheetData>
      <sheetData sheetId="2622">
        <row r="9">
          <cell r="A9" t="str">
            <v>A</v>
          </cell>
        </row>
      </sheetData>
      <sheetData sheetId="2623">
        <row r="9">
          <cell r="A9" t="str">
            <v>A</v>
          </cell>
        </row>
      </sheetData>
      <sheetData sheetId="2624">
        <row r="9">
          <cell r="A9" t="str">
            <v>A</v>
          </cell>
        </row>
      </sheetData>
      <sheetData sheetId="2625">
        <row r="9">
          <cell r="A9" t="str">
            <v>A</v>
          </cell>
        </row>
      </sheetData>
      <sheetData sheetId="2626">
        <row r="9">
          <cell r="A9" t="str">
            <v>A</v>
          </cell>
        </row>
      </sheetData>
      <sheetData sheetId="2627">
        <row r="9">
          <cell r="A9" t="str">
            <v>A</v>
          </cell>
        </row>
      </sheetData>
      <sheetData sheetId="2628">
        <row r="9">
          <cell r="A9" t="str">
            <v>A</v>
          </cell>
        </row>
      </sheetData>
      <sheetData sheetId="2629">
        <row r="9">
          <cell r="A9" t="str">
            <v>A</v>
          </cell>
        </row>
      </sheetData>
      <sheetData sheetId="2630">
        <row r="9">
          <cell r="A9" t="str">
            <v>A</v>
          </cell>
        </row>
      </sheetData>
      <sheetData sheetId="2631">
        <row r="9">
          <cell r="A9" t="str">
            <v>A</v>
          </cell>
        </row>
      </sheetData>
      <sheetData sheetId="2632">
        <row r="9">
          <cell r="A9" t="str">
            <v>A</v>
          </cell>
        </row>
      </sheetData>
      <sheetData sheetId="2633">
        <row r="9">
          <cell r="A9" t="str">
            <v>A</v>
          </cell>
        </row>
      </sheetData>
      <sheetData sheetId="2634">
        <row r="9">
          <cell r="A9" t="str">
            <v>A</v>
          </cell>
        </row>
      </sheetData>
      <sheetData sheetId="2635">
        <row r="9">
          <cell r="A9" t="str">
            <v>A</v>
          </cell>
        </row>
      </sheetData>
      <sheetData sheetId="2636">
        <row r="9">
          <cell r="A9" t="str">
            <v>A</v>
          </cell>
        </row>
      </sheetData>
      <sheetData sheetId="2637">
        <row r="9">
          <cell r="A9" t="str">
            <v>A</v>
          </cell>
        </row>
      </sheetData>
      <sheetData sheetId="2638">
        <row r="9">
          <cell r="A9" t="str">
            <v>A</v>
          </cell>
        </row>
      </sheetData>
      <sheetData sheetId="2639">
        <row r="9">
          <cell r="A9" t="str">
            <v>A</v>
          </cell>
        </row>
      </sheetData>
      <sheetData sheetId="2640">
        <row r="9">
          <cell r="A9" t="str">
            <v>A</v>
          </cell>
        </row>
      </sheetData>
      <sheetData sheetId="2641">
        <row r="9">
          <cell r="A9" t="str">
            <v>A</v>
          </cell>
        </row>
      </sheetData>
      <sheetData sheetId="2642">
        <row r="9">
          <cell r="A9" t="str">
            <v>A</v>
          </cell>
        </row>
      </sheetData>
      <sheetData sheetId="2643">
        <row r="9">
          <cell r="A9" t="str">
            <v>A</v>
          </cell>
        </row>
      </sheetData>
      <sheetData sheetId="2644">
        <row r="9">
          <cell r="A9" t="str">
            <v>A</v>
          </cell>
        </row>
      </sheetData>
      <sheetData sheetId="2645">
        <row r="9">
          <cell r="A9" t="str">
            <v>A</v>
          </cell>
        </row>
      </sheetData>
      <sheetData sheetId="2646">
        <row r="9">
          <cell r="A9" t="str">
            <v>A</v>
          </cell>
        </row>
      </sheetData>
      <sheetData sheetId="2647">
        <row r="9">
          <cell r="A9" t="str">
            <v>A</v>
          </cell>
        </row>
      </sheetData>
      <sheetData sheetId="2648">
        <row r="9">
          <cell r="A9" t="str">
            <v>A</v>
          </cell>
        </row>
      </sheetData>
      <sheetData sheetId="2649">
        <row r="9">
          <cell r="A9" t="str">
            <v>A</v>
          </cell>
        </row>
      </sheetData>
      <sheetData sheetId="2650">
        <row r="9">
          <cell r="A9" t="str">
            <v>A</v>
          </cell>
        </row>
      </sheetData>
      <sheetData sheetId="2651">
        <row r="9">
          <cell r="A9" t="str">
            <v>A</v>
          </cell>
        </row>
      </sheetData>
      <sheetData sheetId="2652">
        <row r="9">
          <cell r="A9" t="str">
            <v>A</v>
          </cell>
        </row>
      </sheetData>
      <sheetData sheetId="2653">
        <row r="9">
          <cell r="A9" t="str">
            <v>A</v>
          </cell>
        </row>
      </sheetData>
      <sheetData sheetId="2654">
        <row r="9">
          <cell r="A9" t="str">
            <v>A</v>
          </cell>
        </row>
      </sheetData>
      <sheetData sheetId="2655">
        <row r="9">
          <cell r="A9" t="str">
            <v>A</v>
          </cell>
        </row>
      </sheetData>
      <sheetData sheetId="2656">
        <row r="9">
          <cell r="A9" t="str">
            <v>A</v>
          </cell>
        </row>
      </sheetData>
      <sheetData sheetId="2657">
        <row r="9">
          <cell r="A9" t="str">
            <v>A</v>
          </cell>
        </row>
      </sheetData>
      <sheetData sheetId="2658">
        <row r="9">
          <cell r="A9" t="str">
            <v>A</v>
          </cell>
        </row>
      </sheetData>
      <sheetData sheetId="2659">
        <row r="9">
          <cell r="A9" t="str">
            <v>A</v>
          </cell>
        </row>
      </sheetData>
      <sheetData sheetId="2660">
        <row r="9">
          <cell r="A9" t="str">
            <v>A</v>
          </cell>
        </row>
      </sheetData>
      <sheetData sheetId="2661">
        <row r="9">
          <cell r="A9" t="str">
            <v>A</v>
          </cell>
        </row>
      </sheetData>
      <sheetData sheetId="2662">
        <row r="9">
          <cell r="A9" t="str">
            <v>A</v>
          </cell>
        </row>
      </sheetData>
      <sheetData sheetId="2663">
        <row r="9">
          <cell r="A9" t="str">
            <v>A</v>
          </cell>
        </row>
      </sheetData>
      <sheetData sheetId="2664">
        <row r="9">
          <cell r="A9" t="str">
            <v>A</v>
          </cell>
        </row>
      </sheetData>
      <sheetData sheetId="2665">
        <row r="9">
          <cell r="A9" t="str">
            <v>A</v>
          </cell>
        </row>
      </sheetData>
      <sheetData sheetId="2666">
        <row r="9">
          <cell r="A9" t="str">
            <v>A</v>
          </cell>
        </row>
      </sheetData>
      <sheetData sheetId="2667">
        <row r="9">
          <cell r="A9" t="str">
            <v>A</v>
          </cell>
        </row>
      </sheetData>
      <sheetData sheetId="2668">
        <row r="9">
          <cell r="A9" t="str">
            <v>A</v>
          </cell>
        </row>
      </sheetData>
      <sheetData sheetId="2669">
        <row r="9">
          <cell r="A9" t="str">
            <v>A</v>
          </cell>
        </row>
      </sheetData>
      <sheetData sheetId="2670">
        <row r="9">
          <cell r="A9" t="str">
            <v>A</v>
          </cell>
        </row>
      </sheetData>
      <sheetData sheetId="2671">
        <row r="9">
          <cell r="A9" t="str">
            <v>A</v>
          </cell>
        </row>
      </sheetData>
      <sheetData sheetId="2672">
        <row r="9">
          <cell r="A9" t="str">
            <v>A</v>
          </cell>
        </row>
      </sheetData>
      <sheetData sheetId="2673">
        <row r="9">
          <cell r="A9" t="str">
            <v>A</v>
          </cell>
        </row>
      </sheetData>
      <sheetData sheetId="2674">
        <row r="9">
          <cell r="A9" t="str">
            <v>A</v>
          </cell>
        </row>
      </sheetData>
      <sheetData sheetId="2675">
        <row r="9">
          <cell r="A9" t="str">
            <v>A</v>
          </cell>
        </row>
      </sheetData>
      <sheetData sheetId="2676">
        <row r="9">
          <cell r="A9" t="str">
            <v>A</v>
          </cell>
        </row>
      </sheetData>
      <sheetData sheetId="2677">
        <row r="9">
          <cell r="A9" t="str">
            <v>A</v>
          </cell>
        </row>
      </sheetData>
      <sheetData sheetId="2678">
        <row r="9">
          <cell r="A9" t="str">
            <v>A</v>
          </cell>
        </row>
      </sheetData>
      <sheetData sheetId="2679">
        <row r="9">
          <cell r="A9" t="str">
            <v>A</v>
          </cell>
        </row>
      </sheetData>
      <sheetData sheetId="2680">
        <row r="9">
          <cell r="A9" t="str">
            <v>A</v>
          </cell>
        </row>
      </sheetData>
      <sheetData sheetId="2681">
        <row r="9">
          <cell r="A9" t="str">
            <v>A</v>
          </cell>
        </row>
      </sheetData>
      <sheetData sheetId="2682">
        <row r="9">
          <cell r="A9" t="str">
            <v>A</v>
          </cell>
        </row>
      </sheetData>
      <sheetData sheetId="2683">
        <row r="9">
          <cell r="A9" t="str">
            <v>A</v>
          </cell>
        </row>
      </sheetData>
      <sheetData sheetId="2684">
        <row r="9">
          <cell r="A9" t="str">
            <v>A</v>
          </cell>
        </row>
      </sheetData>
      <sheetData sheetId="2685">
        <row r="9">
          <cell r="A9" t="str">
            <v>A</v>
          </cell>
        </row>
      </sheetData>
      <sheetData sheetId="2686">
        <row r="9">
          <cell r="A9" t="str">
            <v>A</v>
          </cell>
        </row>
      </sheetData>
      <sheetData sheetId="2687">
        <row r="9">
          <cell r="A9" t="str">
            <v>A</v>
          </cell>
        </row>
      </sheetData>
      <sheetData sheetId="2688">
        <row r="9">
          <cell r="A9" t="str">
            <v>A</v>
          </cell>
        </row>
      </sheetData>
      <sheetData sheetId="2689">
        <row r="9">
          <cell r="A9" t="str">
            <v>A</v>
          </cell>
        </row>
      </sheetData>
      <sheetData sheetId="2690">
        <row r="9">
          <cell r="A9" t="str">
            <v>A</v>
          </cell>
        </row>
      </sheetData>
      <sheetData sheetId="2691">
        <row r="9">
          <cell r="A9" t="str">
            <v>A</v>
          </cell>
        </row>
      </sheetData>
      <sheetData sheetId="2692">
        <row r="9">
          <cell r="A9" t="str">
            <v>A</v>
          </cell>
        </row>
      </sheetData>
      <sheetData sheetId="2693">
        <row r="9">
          <cell r="A9" t="str">
            <v>A</v>
          </cell>
        </row>
      </sheetData>
      <sheetData sheetId="2694">
        <row r="9">
          <cell r="A9" t="str">
            <v>A</v>
          </cell>
        </row>
      </sheetData>
      <sheetData sheetId="2695">
        <row r="9">
          <cell r="A9" t="str">
            <v>A</v>
          </cell>
        </row>
      </sheetData>
      <sheetData sheetId="2696">
        <row r="9">
          <cell r="A9" t="str">
            <v>A</v>
          </cell>
        </row>
      </sheetData>
      <sheetData sheetId="2697">
        <row r="9">
          <cell r="A9" t="str">
            <v>A</v>
          </cell>
        </row>
      </sheetData>
      <sheetData sheetId="2698">
        <row r="9">
          <cell r="A9" t="str">
            <v>A</v>
          </cell>
        </row>
      </sheetData>
      <sheetData sheetId="2699">
        <row r="9">
          <cell r="A9" t="str">
            <v>A</v>
          </cell>
        </row>
      </sheetData>
      <sheetData sheetId="2700">
        <row r="9">
          <cell r="A9" t="str">
            <v>A</v>
          </cell>
        </row>
      </sheetData>
      <sheetData sheetId="2701">
        <row r="9">
          <cell r="A9" t="str">
            <v>A</v>
          </cell>
        </row>
      </sheetData>
      <sheetData sheetId="2702">
        <row r="9">
          <cell r="A9" t="str">
            <v>A</v>
          </cell>
        </row>
      </sheetData>
      <sheetData sheetId="2703">
        <row r="9">
          <cell r="A9" t="str">
            <v>A</v>
          </cell>
        </row>
      </sheetData>
      <sheetData sheetId="2704">
        <row r="9">
          <cell r="A9" t="str">
            <v>A</v>
          </cell>
        </row>
      </sheetData>
      <sheetData sheetId="2705">
        <row r="9">
          <cell r="A9" t="str">
            <v>A</v>
          </cell>
        </row>
      </sheetData>
      <sheetData sheetId="2706">
        <row r="9">
          <cell r="A9" t="str">
            <v>A</v>
          </cell>
        </row>
      </sheetData>
      <sheetData sheetId="2707">
        <row r="9">
          <cell r="A9" t="str">
            <v>A</v>
          </cell>
        </row>
      </sheetData>
      <sheetData sheetId="2708">
        <row r="9">
          <cell r="A9" t="str">
            <v>A</v>
          </cell>
        </row>
      </sheetData>
      <sheetData sheetId="2709">
        <row r="9">
          <cell r="A9" t="str">
            <v>A</v>
          </cell>
        </row>
      </sheetData>
      <sheetData sheetId="2710">
        <row r="9">
          <cell r="A9" t="str">
            <v>A</v>
          </cell>
        </row>
      </sheetData>
      <sheetData sheetId="2711">
        <row r="9">
          <cell r="A9" t="str">
            <v>A</v>
          </cell>
        </row>
      </sheetData>
      <sheetData sheetId="2712">
        <row r="9">
          <cell r="A9" t="str">
            <v>A</v>
          </cell>
        </row>
      </sheetData>
      <sheetData sheetId="2713">
        <row r="9">
          <cell r="A9" t="str">
            <v>A</v>
          </cell>
        </row>
      </sheetData>
      <sheetData sheetId="2714">
        <row r="9">
          <cell r="A9" t="str">
            <v>A</v>
          </cell>
        </row>
      </sheetData>
      <sheetData sheetId="2715">
        <row r="9">
          <cell r="A9" t="str">
            <v>A</v>
          </cell>
        </row>
      </sheetData>
      <sheetData sheetId="2716">
        <row r="9">
          <cell r="A9" t="str">
            <v>A</v>
          </cell>
        </row>
      </sheetData>
      <sheetData sheetId="2717">
        <row r="9">
          <cell r="A9" t="str">
            <v>A</v>
          </cell>
        </row>
      </sheetData>
      <sheetData sheetId="2718">
        <row r="9">
          <cell r="A9" t="str">
            <v>A</v>
          </cell>
        </row>
      </sheetData>
      <sheetData sheetId="2719">
        <row r="9">
          <cell r="A9" t="str">
            <v>A</v>
          </cell>
        </row>
      </sheetData>
      <sheetData sheetId="2720">
        <row r="9">
          <cell r="A9" t="str">
            <v>A</v>
          </cell>
        </row>
      </sheetData>
      <sheetData sheetId="2721">
        <row r="9">
          <cell r="A9" t="str">
            <v>A</v>
          </cell>
        </row>
      </sheetData>
      <sheetData sheetId="2722">
        <row r="9">
          <cell r="A9" t="str">
            <v>A</v>
          </cell>
        </row>
      </sheetData>
      <sheetData sheetId="2723">
        <row r="9">
          <cell r="A9" t="str">
            <v>A</v>
          </cell>
        </row>
      </sheetData>
      <sheetData sheetId="2724">
        <row r="9">
          <cell r="A9" t="str">
            <v>A</v>
          </cell>
        </row>
      </sheetData>
      <sheetData sheetId="2725">
        <row r="9">
          <cell r="A9" t="str">
            <v>A</v>
          </cell>
        </row>
      </sheetData>
      <sheetData sheetId="2726">
        <row r="9">
          <cell r="A9" t="str">
            <v>A</v>
          </cell>
        </row>
      </sheetData>
      <sheetData sheetId="2727">
        <row r="9">
          <cell r="A9" t="str">
            <v>A</v>
          </cell>
        </row>
      </sheetData>
      <sheetData sheetId="2728">
        <row r="9">
          <cell r="A9" t="str">
            <v>A</v>
          </cell>
        </row>
      </sheetData>
      <sheetData sheetId="2729">
        <row r="9">
          <cell r="A9" t="str">
            <v>A</v>
          </cell>
        </row>
      </sheetData>
      <sheetData sheetId="2730">
        <row r="9">
          <cell r="A9" t="str">
            <v>A</v>
          </cell>
        </row>
      </sheetData>
      <sheetData sheetId="2731">
        <row r="9">
          <cell r="A9" t="str">
            <v>A</v>
          </cell>
        </row>
      </sheetData>
      <sheetData sheetId="2732">
        <row r="9">
          <cell r="A9" t="str">
            <v>A</v>
          </cell>
        </row>
      </sheetData>
      <sheetData sheetId="2733">
        <row r="9">
          <cell r="A9" t="str">
            <v>A</v>
          </cell>
        </row>
      </sheetData>
      <sheetData sheetId="2734">
        <row r="9">
          <cell r="A9" t="str">
            <v>A</v>
          </cell>
        </row>
      </sheetData>
      <sheetData sheetId="2735">
        <row r="9">
          <cell r="A9" t="str">
            <v>A</v>
          </cell>
        </row>
      </sheetData>
      <sheetData sheetId="2736">
        <row r="9">
          <cell r="A9" t="str">
            <v>A</v>
          </cell>
        </row>
      </sheetData>
      <sheetData sheetId="2737">
        <row r="9">
          <cell r="A9" t="str">
            <v>A</v>
          </cell>
        </row>
      </sheetData>
      <sheetData sheetId="2738">
        <row r="9">
          <cell r="A9" t="str">
            <v>A</v>
          </cell>
        </row>
      </sheetData>
      <sheetData sheetId="2739">
        <row r="9">
          <cell r="A9" t="str">
            <v>A</v>
          </cell>
        </row>
      </sheetData>
      <sheetData sheetId="2740">
        <row r="9">
          <cell r="A9" t="str">
            <v>A</v>
          </cell>
        </row>
      </sheetData>
      <sheetData sheetId="2741">
        <row r="9">
          <cell r="A9" t="str">
            <v>A</v>
          </cell>
        </row>
      </sheetData>
      <sheetData sheetId="2742">
        <row r="9">
          <cell r="A9" t="str">
            <v>A</v>
          </cell>
        </row>
      </sheetData>
      <sheetData sheetId="2743">
        <row r="9">
          <cell r="A9" t="str">
            <v>A</v>
          </cell>
        </row>
      </sheetData>
      <sheetData sheetId="2744">
        <row r="9">
          <cell r="A9" t="str">
            <v>A</v>
          </cell>
        </row>
      </sheetData>
      <sheetData sheetId="2745">
        <row r="9">
          <cell r="A9" t="str">
            <v>A</v>
          </cell>
        </row>
      </sheetData>
      <sheetData sheetId="2746">
        <row r="9">
          <cell r="A9" t="str">
            <v>A</v>
          </cell>
        </row>
      </sheetData>
      <sheetData sheetId="2747">
        <row r="9">
          <cell r="A9" t="str">
            <v>A</v>
          </cell>
        </row>
      </sheetData>
      <sheetData sheetId="2748">
        <row r="9">
          <cell r="A9" t="str">
            <v>A</v>
          </cell>
        </row>
      </sheetData>
      <sheetData sheetId="2749">
        <row r="9">
          <cell r="A9" t="str">
            <v>A</v>
          </cell>
        </row>
      </sheetData>
      <sheetData sheetId="2750">
        <row r="9">
          <cell r="A9" t="str">
            <v>A</v>
          </cell>
        </row>
      </sheetData>
      <sheetData sheetId="2751">
        <row r="9">
          <cell r="A9" t="str">
            <v>A</v>
          </cell>
        </row>
      </sheetData>
      <sheetData sheetId="2752">
        <row r="9">
          <cell r="A9" t="str">
            <v>A</v>
          </cell>
        </row>
      </sheetData>
      <sheetData sheetId="2753">
        <row r="9">
          <cell r="A9" t="str">
            <v>A</v>
          </cell>
        </row>
      </sheetData>
      <sheetData sheetId="2754">
        <row r="9">
          <cell r="A9" t="str">
            <v>A</v>
          </cell>
        </row>
      </sheetData>
      <sheetData sheetId="2755">
        <row r="9">
          <cell r="A9" t="str">
            <v>A</v>
          </cell>
        </row>
      </sheetData>
      <sheetData sheetId="2756">
        <row r="9">
          <cell r="A9" t="str">
            <v>A</v>
          </cell>
        </row>
      </sheetData>
      <sheetData sheetId="2757">
        <row r="9">
          <cell r="A9" t="str">
            <v>A</v>
          </cell>
        </row>
      </sheetData>
      <sheetData sheetId="2758">
        <row r="9">
          <cell r="A9" t="str">
            <v>A</v>
          </cell>
        </row>
      </sheetData>
      <sheetData sheetId="2759">
        <row r="9">
          <cell r="A9" t="str">
            <v>A</v>
          </cell>
        </row>
      </sheetData>
      <sheetData sheetId="2760">
        <row r="9">
          <cell r="A9" t="str">
            <v>A</v>
          </cell>
        </row>
      </sheetData>
      <sheetData sheetId="2761">
        <row r="9">
          <cell r="A9" t="str">
            <v>A</v>
          </cell>
        </row>
      </sheetData>
      <sheetData sheetId="2762">
        <row r="9">
          <cell r="A9" t="str">
            <v>A</v>
          </cell>
        </row>
      </sheetData>
      <sheetData sheetId="2763">
        <row r="9">
          <cell r="A9" t="str">
            <v>A</v>
          </cell>
        </row>
      </sheetData>
      <sheetData sheetId="2764">
        <row r="9">
          <cell r="A9" t="str">
            <v>A</v>
          </cell>
        </row>
      </sheetData>
      <sheetData sheetId="2765">
        <row r="9">
          <cell r="A9" t="str">
            <v>A</v>
          </cell>
        </row>
      </sheetData>
      <sheetData sheetId="2766">
        <row r="9">
          <cell r="A9" t="str">
            <v>A</v>
          </cell>
        </row>
      </sheetData>
      <sheetData sheetId="2767">
        <row r="9">
          <cell r="A9" t="str">
            <v>A</v>
          </cell>
        </row>
      </sheetData>
      <sheetData sheetId="2768">
        <row r="9">
          <cell r="A9" t="str">
            <v>A</v>
          </cell>
        </row>
      </sheetData>
      <sheetData sheetId="2769">
        <row r="9">
          <cell r="A9" t="str">
            <v>A</v>
          </cell>
        </row>
      </sheetData>
      <sheetData sheetId="2770">
        <row r="9">
          <cell r="A9" t="str">
            <v>A</v>
          </cell>
        </row>
      </sheetData>
      <sheetData sheetId="2771">
        <row r="9">
          <cell r="A9" t="str">
            <v>A</v>
          </cell>
        </row>
      </sheetData>
      <sheetData sheetId="2772">
        <row r="9">
          <cell r="A9" t="str">
            <v>A</v>
          </cell>
        </row>
      </sheetData>
      <sheetData sheetId="2773">
        <row r="9">
          <cell r="A9" t="str">
            <v>A</v>
          </cell>
        </row>
      </sheetData>
      <sheetData sheetId="2774">
        <row r="9">
          <cell r="A9" t="str">
            <v>A</v>
          </cell>
        </row>
      </sheetData>
      <sheetData sheetId="2775">
        <row r="9">
          <cell r="A9" t="str">
            <v>A</v>
          </cell>
        </row>
      </sheetData>
      <sheetData sheetId="2776">
        <row r="9">
          <cell r="A9" t="str">
            <v>A</v>
          </cell>
        </row>
      </sheetData>
      <sheetData sheetId="2777">
        <row r="9">
          <cell r="A9" t="str">
            <v>A</v>
          </cell>
        </row>
      </sheetData>
      <sheetData sheetId="2778">
        <row r="9">
          <cell r="A9" t="str">
            <v>A</v>
          </cell>
        </row>
      </sheetData>
      <sheetData sheetId="2779">
        <row r="9">
          <cell r="A9" t="str">
            <v>A</v>
          </cell>
        </row>
      </sheetData>
      <sheetData sheetId="2780">
        <row r="9">
          <cell r="A9" t="str">
            <v>A</v>
          </cell>
        </row>
      </sheetData>
      <sheetData sheetId="2781">
        <row r="9">
          <cell r="A9" t="str">
            <v>A</v>
          </cell>
        </row>
      </sheetData>
      <sheetData sheetId="2782">
        <row r="9">
          <cell r="A9" t="str">
            <v>A</v>
          </cell>
        </row>
      </sheetData>
      <sheetData sheetId="2783">
        <row r="9">
          <cell r="A9" t="str">
            <v>A</v>
          </cell>
        </row>
      </sheetData>
      <sheetData sheetId="2784">
        <row r="9">
          <cell r="A9" t="str">
            <v>A</v>
          </cell>
        </row>
      </sheetData>
      <sheetData sheetId="2785">
        <row r="9">
          <cell r="A9" t="str">
            <v>A</v>
          </cell>
        </row>
      </sheetData>
      <sheetData sheetId="2786">
        <row r="9">
          <cell r="A9" t="str">
            <v>A</v>
          </cell>
        </row>
      </sheetData>
      <sheetData sheetId="2787">
        <row r="9">
          <cell r="A9" t="str">
            <v>A</v>
          </cell>
        </row>
      </sheetData>
      <sheetData sheetId="2788">
        <row r="9">
          <cell r="A9" t="str">
            <v>A</v>
          </cell>
        </row>
      </sheetData>
      <sheetData sheetId="2789">
        <row r="9">
          <cell r="A9" t="str">
            <v>A</v>
          </cell>
        </row>
      </sheetData>
      <sheetData sheetId="2790">
        <row r="9">
          <cell r="A9" t="str">
            <v>A</v>
          </cell>
        </row>
      </sheetData>
      <sheetData sheetId="2791">
        <row r="9">
          <cell r="A9" t="str">
            <v>A</v>
          </cell>
        </row>
      </sheetData>
      <sheetData sheetId="2792">
        <row r="9">
          <cell r="A9" t="str">
            <v>A</v>
          </cell>
        </row>
      </sheetData>
      <sheetData sheetId="2793">
        <row r="9">
          <cell r="A9" t="str">
            <v>A</v>
          </cell>
        </row>
      </sheetData>
      <sheetData sheetId="2794">
        <row r="9">
          <cell r="A9" t="str">
            <v>A</v>
          </cell>
        </row>
      </sheetData>
      <sheetData sheetId="2795">
        <row r="9">
          <cell r="A9" t="str">
            <v>A</v>
          </cell>
        </row>
      </sheetData>
      <sheetData sheetId="2796">
        <row r="9">
          <cell r="A9" t="str">
            <v>A</v>
          </cell>
        </row>
      </sheetData>
      <sheetData sheetId="2797">
        <row r="9">
          <cell r="A9" t="str">
            <v>A</v>
          </cell>
        </row>
      </sheetData>
      <sheetData sheetId="2798">
        <row r="9">
          <cell r="A9" t="str">
            <v>A</v>
          </cell>
        </row>
      </sheetData>
      <sheetData sheetId="2799">
        <row r="9">
          <cell r="A9" t="str">
            <v>A</v>
          </cell>
        </row>
      </sheetData>
      <sheetData sheetId="2800">
        <row r="9">
          <cell r="A9" t="str">
            <v>A</v>
          </cell>
        </row>
      </sheetData>
      <sheetData sheetId="2801">
        <row r="9">
          <cell r="A9" t="str">
            <v>A</v>
          </cell>
        </row>
      </sheetData>
      <sheetData sheetId="2802">
        <row r="9">
          <cell r="A9" t="str">
            <v>A</v>
          </cell>
        </row>
      </sheetData>
      <sheetData sheetId="2803">
        <row r="9">
          <cell r="A9" t="str">
            <v>A</v>
          </cell>
        </row>
      </sheetData>
      <sheetData sheetId="2804">
        <row r="9">
          <cell r="A9" t="str">
            <v>A</v>
          </cell>
        </row>
      </sheetData>
      <sheetData sheetId="2805">
        <row r="9">
          <cell r="A9" t="str">
            <v>A</v>
          </cell>
        </row>
      </sheetData>
      <sheetData sheetId="2806">
        <row r="9">
          <cell r="A9" t="str">
            <v>A</v>
          </cell>
        </row>
      </sheetData>
      <sheetData sheetId="2807">
        <row r="9">
          <cell r="A9" t="str">
            <v>A</v>
          </cell>
        </row>
      </sheetData>
      <sheetData sheetId="2808">
        <row r="9">
          <cell r="A9" t="str">
            <v>A</v>
          </cell>
        </row>
      </sheetData>
      <sheetData sheetId="2809">
        <row r="9">
          <cell r="A9" t="str">
            <v>A</v>
          </cell>
        </row>
      </sheetData>
      <sheetData sheetId="2810">
        <row r="9">
          <cell r="A9" t="str">
            <v>A</v>
          </cell>
        </row>
      </sheetData>
      <sheetData sheetId="2811">
        <row r="9">
          <cell r="A9" t="str">
            <v>A</v>
          </cell>
        </row>
      </sheetData>
      <sheetData sheetId="2812">
        <row r="9">
          <cell r="A9" t="str">
            <v>A</v>
          </cell>
        </row>
      </sheetData>
      <sheetData sheetId="2813">
        <row r="9">
          <cell r="A9" t="str">
            <v>A</v>
          </cell>
        </row>
      </sheetData>
      <sheetData sheetId="2814">
        <row r="9">
          <cell r="A9" t="str">
            <v>A</v>
          </cell>
        </row>
      </sheetData>
      <sheetData sheetId="2815">
        <row r="9">
          <cell r="A9" t="str">
            <v>A</v>
          </cell>
        </row>
      </sheetData>
      <sheetData sheetId="2816">
        <row r="9">
          <cell r="A9" t="str">
            <v>A</v>
          </cell>
        </row>
      </sheetData>
      <sheetData sheetId="2817">
        <row r="9">
          <cell r="A9" t="str">
            <v>A</v>
          </cell>
        </row>
      </sheetData>
      <sheetData sheetId="2818">
        <row r="9">
          <cell r="A9" t="str">
            <v>A</v>
          </cell>
        </row>
      </sheetData>
      <sheetData sheetId="2819">
        <row r="9">
          <cell r="A9" t="str">
            <v>A</v>
          </cell>
        </row>
      </sheetData>
      <sheetData sheetId="2820">
        <row r="9">
          <cell r="A9" t="str">
            <v>A</v>
          </cell>
        </row>
      </sheetData>
      <sheetData sheetId="2821">
        <row r="9">
          <cell r="A9" t="str">
            <v>A</v>
          </cell>
        </row>
      </sheetData>
      <sheetData sheetId="2822">
        <row r="9">
          <cell r="A9" t="str">
            <v>A</v>
          </cell>
        </row>
      </sheetData>
      <sheetData sheetId="2823">
        <row r="9">
          <cell r="A9" t="str">
            <v>A</v>
          </cell>
        </row>
      </sheetData>
      <sheetData sheetId="2824">
        <row r="9">
          <cell r="A9" t="str">
            <v>A</v>
          </cell>
        </row>
      </sheetData>
      <sheetData sheetId="2825">
        <row r="9">
          <cell r="A9" t="str">
            <v>A</v>
          </cell>
        </row>
      </sheetData>
      <sheetData sheetId="2826">
        <row r="9">
          <cell r="A9" t="str">
            <v>A</v>
          </cell>
        </row>
      </sheetData>
      <sheetData sheetId="2827">
        <row r="9">
          <cell r="A9" t="str">
            <v>A</v>
          </cell>
        </row>
      </sheetData>
      <sheetData sheetId="2828">
        <row r="9">
          <cell r="A9" t="str">
            <v>A</v>
          </cell>
        </row>
      </sheetData>
      <sheetData sheetId="2829">
        <row r="9">
          <cell r="A9" t="str">
            <v>A</v>
          </cell>
        </row>
      </sheetData>
      <sheetData sheetId="2830">
        <row r="9">
          <cell r="A9" t="str">
            <v>A</v>
          </cell>
        </row>
      </sheetData>
      <sheetData sheetId="2831">
        <row r="9">
          <cell r="A9" t="str">
            <v>A</v>
          </cell>
        </row>
      </sheetData>
      <sheetData sheetId="2832">
        <row r="9">
          <cell r="A9" t="str">
            <v>A</v>
          </cell>
        </row>
      </sheetData>
      <sheetData sheetId="2833">
        <row r="9">
          <cell r="A9" t="str">
            <v>A</v>
          </cell>
        </row>
      </sheetData>
      <sheetData sheetId="2834">
        <row r="9">
          <cell r="A9" t="str">
            <v>A</v>
          </cell>
        </row>
      </sheetData>
      <sheetData sheetId="2835">
        <row r="9">
          <cell r="A9" t="str">
            <v>A</v>
          </cell>
        </row>
      </sheetData>
      <sheetData sheetId="2836">
        <row r="9">
          <cell r="A9" t="str">
            <v>A</v>
          </cell>
        </row>
      </sheetData>
      <sheetData sheetId="2837">
        <row r="9">
          <cell r="A9" t="str">
            <v>A</v>
          </cell>
        </row>
      </sheetData>
      <sheetData sheetId="2838">
        <row r="9">
          <cell r="A9" t="str">
            <v>A</v>
          </cell>
        </row>
      </sheetData>
      <sheetData sheetId="2839">
        <row r="9">
          <cell r="A9" t="str">
            <v>A</v>
          </cell>
        </row>
      </sheetData>
      <sheetData sheetId="2840">
        <row r="9">
          <cell r="A9" t="str">
            <v>A</v>
          </cell>
        </row>
      </sheetData>
      <sheetData sheetId="2841">
        <row r="9">
          <cell r="A9" t="str">
            <v>A</v>
          </cell>
        </row>
      </sheetData>
      <sheetData sheetId="2842">
        <row r="9">
          <cell r="A9" t="str">
            <v>A</v>
          </cell>
        </row>
      </sheetData>
      <sheetData sheetId="2843">
        <row r="9">
          <cell r="A9" t="str">
            <v>A</v>
          </cell>
        </row>
      </sheetData>
      <sheetData sheetId="2844">
        <row r="9">
          <cell r="A9" t="str">
            <v>A</v>
          </cell>
        </row>
      </sheetData>
      <sheetData sheetId="2845">
        <row r="9">
          <cell r="A9" t="str">
            <v>A</v>
          </cell>
        </row>
      </sheetData>
      <sheetData sheetId="2846">
        <row r="9">
          <cell r="A9" t="str">
            <v>A</v>
          </cell>
        </row>
      </sheetData>
      <sheetData sheetId="2847">
        <row r="9">
          <cell r="A9" t="str">
            <v>A</v>
          </cell>
        </row>
      </sheetData>
      <sheetData sheetId="2848">
        <row r="9">
          <cell r="A9" t="str">
            <v>A</v>
          </cell>
        </row>
      </sheetData>
      <sheetData sheetId="2849">
        <row r="9">
          <cell r="A9" t="str">
            <v>A</v>
          </cell>
        </row>
      </sheetData>
      <sheetData sheetId="2850">
        <row r="9">
          <cell r="A9" t="str">
            <v>A</v>
          </cell>
        </row>
      </sheetData>
      <sheetData sheetId="2851">
        <row r="9">
          <cell r="A9" t="str">
            <v>A</v>
          </cell>
        </row>
      </sheetData>
      <sheetData sheetId="2852">
        <row r="9">
          <cell r="A9" t="str">
            <v>A</v>
          </cell>
        </row>
      </sheetData>
      <sheetData sheetId="2853">
        <row r="9">
          <cell r="A9" t="str">
            <v>A</v>
          </cell>
        </row>
      </sheetData>
      <sheetData sheetId="2854">
        <row r="9">
          <cell r="A9" t="str">
            <v>A</v>
          </cell>
        </row>
      </sheetData>
      <sheetData sheetId="2855">
        <row r="9">
          <cell r="A9" t="str">
            <v>A</v>
          </cell>
        </row>
      </sheetData>
      <sheetData sheetId="2856">
        <row r="9">
          <cell r="A9" t="str">
            <v>A</v>
          </cell>
        </row>
      </sheetData>
      <sheetData sheetId="2857">
        <row r="9">
          <cell r="A9" t="str">
            <v>A</v>
          </cell>
        </row>
      </sheetData>
      <sheetData sheetId="2858">
        <row r="9">
          <cell r="A9" t="str">
            <v>A</v>
          </cell>
        </row>
      </sheetData>
      <sheetData sheetId="2859">
        <row r="9">
          <cell r="A9" t="str">
            <v>A</v>
          </cell>
        </row>
      </sheetData>
      <sheetData sheetId="2860">
        <row r="9">
          <cell r="A9" t="str">
            <v>A</v>
          </cell>
        </row>
      </sheetData>
      <sheetData sheetId="2861">
        <row r="9">
          <cell r="A9" t="str">
            <v>A</v>
          </cell>
        </row>
      </sheetData>
      <sheetData sheetId="2862">
        <row r="9">
          <cell r="A9" t="str">
            <v>A</v>
          </cell>
        </row>
      </sheetData>
      <sheetData sheetId="2863">
        <row r="9">
          <cell r="A9" t="str">
            <v>A</v>
          </cell>
        </row>
      </sheetData>
      <sheetData sheetId="2864">
        <row r="9">
          <cell r="A9" t="str">
            <v>A</v>
          </cell>
        </row>
      </sheetData>
      <sheetData sheetId="2865">
        <row r="9">
          <cell r="A9" t="str">
            <v>A</v>
          </cell>
        </row>
      </sheetData>
      <sheetData sheetId="2866">
        <row r="9">
          <cell r="A9" t="str">
            <v>A</v>
          </cell>
        </row>
      </sheetData>
      <sheetData sheetId="2867">
        <row r="9">
          <cell r="A9" t="str">
            <v>A</v>
          </cell>
        </row>
      </sheetData>
      <sheetData sheetId="2868">
        <row r="9">
          <cell r="A9" t="str">
            <v>A</v>
          </cell>
        </row>
      </sheetData>
      <sheetData sheetId="2869">
        <row r="9">
          <cell r="A9" t="str">
            <v>A</v>
          </cell>
        </row>
      </sheetData>
      <sheetData sheetId="2870">
        <row r="9">
          <cell r="A9" t="str">
            <v>A</v>
          </cell>
        </row>
      </sheetData>
      <sheetData sheetId="2871">
        <row r="9">
          <cell r="A9" t="str">
            <v>A</v>
          </cell>
        </row>
      </sheetData>
      <sheetData sheetId="2872">
        <row r="9">
          <cell r="A9" t="str">
            <v>A</v>
          </cell>
        </row>
      </sheetData>
      <sheetData sheetId="2873">
        <row r="9">
          <cell r="A9" t="str">
            <v>A</v>
          </cell>
        </row>
      </sheetData>
      <sheetData sheetId="2874">
        <row r="9">
          <cell r="A9" t="str">
            <v>A</v>
          </cell>
        </row>
      </sheetData>
      <sheetData sheetId="2875">
        <row r="9">
          <cell r="A9" t="str">
            <v>A</v>
          </cell>
        </row>
      </sheetData>
      <sheetData sheetId="2876">
        <row r="9">
          <cell r="A9" t="str">
            <v>A</v>
          </cell>
        </row>
      </sheetData>
      <sheetData sheetId="2877">
        <row r="9">
          <cell r="A9" t="str">
            <v>A</v>
          </cell>
        </row>
      </sheetData>
      <sheetData sheetId="2878">
        <row r="9">
          <cell r="A9" t="str">
            <v>A</v>
          </cell>
        </row>
      </sheetData>
      <sheetData sheetId="2879">
        <row r="9">
          <cell r="A9" t="str">
            <v>A</v>
          </cell>
        </row>
      </sheetData>
      <sheetData sheetId="2880">
        <row r="9">
          <cell r="A9" t="str">
            <v>A</v>
          </cell>
        </row>
      </sheetData>
      <sheetData sheetId="2881">
        <row r="9">
          <cell r="A9" t="str">
            <v>A</v>
          </cell>
        </row>
      </sheetData>
      <sheetData sheetId="2882">
        <row r="9">
          <cell r="A9" t="str">
            <v>A</v>
          </cell>
        </row>
      </sheetData>
      <sheetData sheetId="2883">
        <row r="9">
          <cell r="A9" t="str">
            <v>A</v>
          </cell>
        </row>
      </sheetData>
      <sheetData sheetId="2884">
        <row r="9">
          <cell r="A9" t="str">
            <v>A</v>
          </cell>
        </row>
      </sheetData>
      <sheetData sheetId="2885">
        <row r="9">
          <cell r="A9" t="str">
            <v>A</v>
          </cell>
        </row>
      </sheetData>
      <sheetData sheetId="2886">
        <row r="9">
          <cell r="A9" t="str">
            <v>A</v>
          </cell>
        </row>
      </sheetData>
      <sheetData sheetId="2887">
        <row r="9">
          <cell r="A9" t="str">
            <v>A</v>
          </cell>
        </row>
      </sheetData>
      <sheetData sheetId="2888">
        <row r="9">
          <cell r="A9" t="str">
            <v>A</v>
          </cell>
        </row>
      </sheetData>
      <sheetData sheetId="2889">
        <row r="9">
          <cell r="A9" t="str">
            <v>A</v>
          </cell>
        </row>
      </sheetData>
      <sheetData sheetId="2890">
        <row r="9">
          <cell r="A9" t="str">
            <v>A</v>
          </cell>
        </row>
      </sheetData>
      <sheetData sheetId="2891">
        <row r="9">
          <cell r="A9" t="str">
            <v>A</v>
          </cell>
        </row>
      </sheetData>
      <sheetData sheetId="2892">
        <row r="9">
          <cell r="A9" t="str">
            <v>A</v>
          </cell>
        </row>
      </sheetData>
      <sheetData sheetId="2893">
        <row r="9">
          <cell r="A9" t="str">
            <v>A</v>
          </cell>
        </row>
      </sheetData>
      <sheetData sheetId="2894">
        <row r="9">
          <cell r="A9" t="str">
            <v>A</v>
          </cell>
        </row>
      </sheetData>
      <sheetData sheetId="2895">
        <row r="9">
          <cell r="A9" t="str">
            <v>A</v>
          </cell>
        </row>
      </sheetData>
      <sheetData sheetId="2896">
        <row r="9">
          <cell r="A9" t="str">
            <v>A</v>
          </cell>
        </row>
      </sheetData>
      <sheetData sheetId="2897">
        <row r="9">
          <cell r="A9" t="str">
            <v>A</v>
          </cell>
        </row>
      </sheetData>
      <sheetData sheetId="2898">
        <row r="9">
          <cell r="A9" t="str">
            <v>A</v>
          </cell>
        </row>
      </sheetData>
      <sheetData sheetId="2899">
        <row r="9">
          <cell r="A9" t="str">
            <v>A</v>
          </cell>
        </row>
      </sheetData>
      <sheetData sheetId="2900">
        <row r="9">
          <cell r="A9" t="str">
            <v>A</v>
          </cell>
        </row>
      </sheetData>
      <sheetData sheetId="2901">
        <row r="9">
          <cell r="A9" t="str">
            <v>A</v>
          </cell>
        </row>
      </sheetData>
      <sheetData sheetId="2902">
        <row r="9">
          <cell r="A9" t="str">
            <v>A</v>
          </cell>
        </row>
      </sheetData>
      <sheetData sheetId="2903">
        <row r="9">
          <cell r="A9" t="str">
            <v>A</v>
          </cell>
        </row>
      </sheetData>
      <sheetData sheetId="2904">
        <row r="9">
          <cell r="A9" t="str">
            <v>A</v>
          </cell>
        </row>
      </sheetData>
      <sheetData sheetId="2905">
        <row r="9">
          <cell r="A9" t="str">
            <v>A</v>
          </cell>
        </row>
      </sheetData>
      <sheetData sheetId="2906">
        <row r="9">
          <cell r="A9" t="str">
            <v>A</v>
          </cell>
        </row>
      </sheetData>
      <sheetData sheetId="2907">
        <row r="9">
          <cell r="A9" t="str">
            <v>A</v>
          </cell>
        </row>
      </sheetData>
      <sheetData sheetId="2908">
        <row r="9">
          <cell r="A9" t="str">
            <v>A</v>
          </cell>
        </row>
      </sheetData>
      <sheetData sheetId="2909">
        <row r="9">
          <cell r="A9" t="str">
            <v>A</v>
          </cell>
        </row>
      </sheetData>
      <sheetData sheetId="2910">
        <row r="9">
          <cell r="A9" t="str">
            <v>A</v>
          </cell>
        </row>
      </sheetData>
      <sheetData sheetId="2911">
        <row r="9">
          <cell r="A9" t="str">
            <v>A</v>
          </cell>
        </row>
      </sheetData>
      <sheetData sheetId="2912">
        <row r="9">
          <cell r="A9" t="str">
            <v>A</v>
          </cell>
        </row>
      </sheetData>
      <sheetData sheetId="2913">
        <row r="9">
          <cell r="A9" t="str">
            <v>A</v>
          </cell>
        </row>
      </sheetData>
      <sheetData sheetId="2914">
        <row r="9">
          <cell r="A9" t="str">
            <v>A</v>
          </cell>
        </row>
      </sheetData>
      <sheetData sheetId="2915">
        <row r="9">
          <cell r="A9" t="str">
            <v>A</v>
          </cell>
        </row>
      </sheetData>
      <sheetData sheetId="2916">
        <row r="9">
          <cell r="A9" t="str">
            <v>A</v>
          </cell>
        </row>
      </sheetData>
      <sheetData sheetId="2917">
        <row r="9">
          <cell r="A9" t="str">
            <v>A</v>
          </cell>
        </row>
      </sheetData>
      <sheetData sheetId="2918">
        <row r="9">
          <cell r="A9" t="str">
            <v>A</v>
          </cell>
        </row>
      </sheetData>
      <sheetData sheetId="2919">
        <row r="9">
          <cell r="A9" t="str">
            <v>A</v>
          </cell>
        </row>
      </sheetData>
      <sheetData sheetId="2920">
        <row r="9">
          <cell r="A9" t="str">
            <v>A</v>
          </cell>
        </row>
      </sheetData>
      <sheetData sheetId="2921">
        <row r="9">
          <cell r="A9" t="str">
            <v>A</v>
          </cell>
        </row>
      </sheetData>
      <sheetData sheetId="2922">
        <row r="9">
          <cell r="A9" t="str">
            <v>A</v>
          </cell>
        </row>
      </sheetData>
      <sheetData sheetId="2923">
        <row r="9">
          <cell r="A9" t="str">
            <v>A</v>
          </cell>
        </row>
      </sheetData>
      <sheetData sheetId="2924">
        <row r="9">
          <cell r="A9" t="str">
            <v>A</v>
          </cell>
        </row>
      </sheetData>
      <sheetData sheetId="2925">
        <row r="9">
          <cell r="A9" t="str">
            <v>A</v>
          </cell>
        </row>
      </sheetData>
      <sheetData sheetId="2926">
        <row r="9">
          <cell r="A9" t="str">
            <v>A</v>
          </cell>
        </row>
      </sheetData>
      <sheetData sheetId="2927">
        <row r="9">
          <cell r="A9" t="str">
            <v>A</v>
          </cell>
        </row>
      </sheetData>
      <sheetData sheetId="2928">
        <row r="9">
          <cell r="A9" t="str">
            <v>A</v>
          </cell>
        </row>
      </sheetData>
      <sheetData sheetId="2929">
        <row r="9">
          <cell r="A9" t="str">
            <v>A</v>
          </cell>
        </row>
      </sheetData>
      <sheetData sheetId="2930">
        <row r="9">
          <cell r="A9" t="str">
            <v>A</v>
          </cell>
        </row>
      </sheetData>
      <sheetData sheetId="2931">
        <row r="9">
          <cell r="A9" t="str">
            <v>A</v>
          </cell>
        </row>
      </sheetData>
      <sheetData sheetId="2932">
        <row r="9">
          <cell r="A9" t="str">
            <v>A</v>
          </cell>
        </row>
      </sheetData>
      <sheetData sheetId="2933">
        <row r="9">
          <cell r="A9" t="str">
            <v>A</v>
          </cell>
        </row>
      </sheetData>
      <sheetData sheetId="2934">
        <row r="9">
          <cell r="A9" t="str">
            <v>A</v>
          </cell>
        </row>
      </sheetData>
      <sheetData sheetId="2935">
        <row r="9">
          <cell r="A9" t="str">
            <v>A</v>
          </cell>
        </row>
      </sheetData>
      <sheetData sheetId="2936">
        <row r="9">
          <cell r="A9" t="str">
            <v>A</v>
          </cell>
        </row>
      </sheetData>
      <sheetData sheetId="2937">
        <row r="9">
          <cell r="A9" t="str">
            <v>A</v>
          </cell>
        </row>
      </sheetData>
      <sheetData sheetId="2938">
        <row r="9">
          <cell r="A9" t="str">
            <v>A</v>
          </cell>
        </row>
      </sheetData>
      <sheetData sheetId="2939">
        <row r="9">
          <cell r="A9" t="str">
            <v>A</v>
          </cell>
        </row>
      </sheetData>
      <sheetData sheetId="2940">
        <row r="9">
          <cell r="A9" t="str">
            <v>A</v>
          </cell>
        </row>
      </sheetData>
      <sheetData sheetId="2941">
        <row r="9">
          <cell r="A9" t="str">
            <v>A</v>
          </cell>
        </row>
      </sheetData>
      <sheetData sheetId="2942">
        <row r="9">
          <cell r="A9" t="str">
            <v>A</v>
          </cell>
        </row>
      </sheetData>
      <sheetData sheetId="2943">
        <row r="9">
          <cell r="A9" t="str">
            <v>A</v>
          </cell>
        </row>
      </sheetData>
      <sheetData sheetId="2944">
        <row r="9">
          <cell r="A9" t="str">
            <v>A</v>
          </cell>
        </row>
      </sheetData>
      <sheetData sheetId="2945">
        <row r="9">
          <cell r="A9" t="str">
            <v>A</v>
          </cell>
        </row>
      </sheetData>
      <sheetData sheetId="2946">
        <row r="9">
          <cell r="A9" t="str">
            <v>A</v>
          </cell>
        </row>
      </sheetData>
      <sheetData sheetId="2947">
        <row r="9">
          <cell r="A9" t="str">
            <v>A</v>
          </cell>
        </row>
      </sheetData>
      <sheetData sheetId="2948">
        <row r="9">
          <cell r="A9" t="str">
            <v>A</v>
          </cell>
        </row>
      </sheetData>
      <sheetData sheetId="2949">
        <row r="9">
          <cell r="A9" t="str">
            <v>A</v>
          </cell>
        </row>
      </sheetData>
      <sheetData sheetId="2950">
        <row r="9">
          <cell r="A9" t="str">
            <v>A</v>
          </cell>
        </row>
      </sheetData>
      <sheetData sheetId="2951">
        <row r="9">
          <cell r="A9" t="str">
            <v>A</v>
          </cell>
        </row>
      </sheetData>
      <sheetData sheetId="2952">
        <row r="9">
          <cell r="A9" t="str">
            <v>A</v>
          </cell>
        </row>
      </sheetData>
      <sheetData sheetId="2953">
        <row r="9">
          <cell r="A9" t="str">
            <v>A</v>
          </cell>
        </row>
      </sheetData>
      <sheetData sheetId="2954">
        <row r="9">
          <cell r="A9" t="str">
            <v>A</v>
          </cell>
        </row>
      </sheetData>
      <sheetData sheetId="2955">
        <row r="9">
          <cell r="A9" t="str">
            <v>A</v>
          </cell>
        </row>
      </sheetData>
      <sheetData sheetId="2956">
        <row r="9">
          <cell r="A9" t="str">
            <v>A</v>
          </cell>
        </row>
      </sheetData>
      <sheetData sheetId="2957">
        <row r="9">
          <cell r="A9" t="str">
            <v>A</v>
          </cell>
        </row>
      </sheetData>
      <sheetData sheetId="2958">
        <row r="9">
          <cell r="A9" t="str">
            <v>A</v>
          </cell>
        </row>
      </sheetData>
      <sheetData sheetId="2959">
        <row r="9">
          <cell r="A9" t="str">
            <v>A</v>
          </cell>
        </row>
      </sheetData>
      <sheetData sheetId="2960">
        <row r="9">
          <cell r="A9" t="str">
            <v>A</v>
          </cell>
        </row>
      </sheetData>
      <sheetData sheetId="2961">
        <row r="9">
          <cell r="A9" t="str">
            <v>A</v>
          </cell>
        </row>
      </sheetData>
      <sheetData sheetId="2962">
        <row r="9">
          <cell r="A9" t="str">
            <v>A</v>
          </cell>
        </row>
      </sheetData>
      <sheetData sheetId="2963">
        <row r="9">
          <cell r="A9" t="str">
            <v>A</v>
          </cell>
        </row>
      </sheetData>
      <sheetData sheetId="2964">
        <row r="9">
          <cell r="A9" t="str">
            <v>A</v>
          </cell>
        </row>
      </sheetData>
      <sheetData sheetId="2965">
        <row r="9">
          <cell r="A9" t="str">
            <v>A</v>
          </cell>
        </row>
      </sheetData>
      <sheetData sheetId="2966">
        <row r="9">
          <cell r="A9" t="str">
            <v>A</v>
          </cell>
        </row>
      </sheetData>
      <sheetData sheetId="2967">
        <row r="9">
          <cell r="A9" t="str">
            <v>A</v>
          </cell>
        </row>
      </sheetData>
      <sheetData sheetId="2968">
        <row r="9">
          <cell r="A9" t="str">
            <v>A</v>
          </cell>
        </row>
      </sheetData>
      <sheetData sheetId="2969">
        <row r="9">
          <cell r="A9" t="str">
            <v>A</v>
          </cell>
        </row>
      </sheetData>
      <sheetData sheetId="2970">
        <row r="9">
          <cell r="A9" t="str">
            <v>A</v>
          </cell>
        </row>
      </sheetData>
      <sheetData sheetId="2971">
        <row r="9">
          <cell r="A9" t="str">
            <v>A</v>
          </cell>
        </row>
      </sheetData>
      <sheetData sheetId="2972">
        <row r="9">
          <cell r="A9" t="str">
            <v>A</v>
          </cell>
        </row>
      </sheetData>
      <sheetData sheetId="2973">
        <row r="9">
          <cell r="A9" t="str">
            <v>A</v>
          </cell>
        </row>
      </sheetData>
      <sheetData sheetId="2974">
        <row r="9">
          <cell r="A9" t="str">
            <v>A</v>
          </cell>
        </row>
      </sheetData>
      <sheetData sheetId="2975">
        <row r="9">
          <cell r="A9" t="str">
            <v>A</v>
          </cell>
        </row>
      </sheetData>
      <sheetData sheetId="2976">
        <row r="9">
          <cell r="A9" t="str">
            <v>A</v>
          </cell>
        </row>
      </sheetData>
      <sheetData sheetId="2977">
        <row r="9">
          <cell r="A9" t="str">
            <v>A</v>
          </cell>
        </row>
      </sheetData>
      <sheetData sheetId="2978">
        <row r="9">
          <cell r="A9" t="str">
            <v>A</v>
          </cell>
        </row>
      </sheetData>
      <sheetData sheetId="2979">
        <row r="9">
          <cell r="A9" t="str">
            <v>A</v>
          </cell>
        </row>
      </sheetData>
      <sheetData sheetId="2980">
        <row r="9">
          <cell r="A9" t="str">
            <v>A</v>
          </cell>
        </row>
      </sheetData>
      <sheetData sheetId="2981">
        <row r="9">
          <cell r="A9" t="str">
            <v>A</v>
          </cell>
        </row>
      </sheetData>
      <sheetData sheetId="2982">
        <row r="9">
          <cell r="A9" t="str">
            <v>A</v>
          </cell>
        </row>
      </sheetData>
      <sheetData sheetId="2983">
        <row r="9">
          <cell r="A9" t="str">
            <v>A</v>
          </cell>
        </row>
      </sheetData>
      <sheetData sheetId="2984">
        <row r="9">
          <cell r="A9" t="str">
            <v>A</v>
          </cell>
        </row>
      </sheetData>
      <sheetData sheetId="2985">
        <row r="9">
          <cell r="A9" t="str">
            <v>A</v>
          </cell>
        </row>
      </sheetData>
      <sheetData sheetId="2986">
        <row r="9">
          <cell r="A9" t="str">
            <v>A</v>
          </cell>
        </row>
      </sheetData>
      <sheetData sheetId="2987">
        <row r="9">
          <cell r="A9" t="str">
            <v>A</v>
          </cell>
        </row>
      </sheetData>
      <sheetData sheetId="2988">
        <row r="9">
          <cell r="A9" t="str">
            <v>A</v>
          </cell>
        </row>
      </sheetData>
      <sheetData sheetId="2989">
        <row r="9">
          <cell r="A9" t="str">
            <v>A</v>
          </cell>
        </row>
      </sheetData>
      <sheetData sheetId="2990">
        <row r="9">
          <cell r="A9" t="str">
            <v>A</v>
          </cell>
        </row>
      </sheetData>
      <sheetData sheetId="2991">
        <row r="9">
          <cell r="A9" t="str">
            <v>A</v>
          </cell>
        </row>
      </sheetData>
      <sheetData sheetId="2992">
        <row r="9">
          <cell r="A9" t="str">
            <v>A</v>
          </cell>
        </row>
      </sheetData>
      <sheetData sheetId="2993">
        <row r="9">
          <cell r="A9" t="str">
            <v>A</v>
          </cell>
        </row>
      </sheetData>
      <sheetData sheetId="2994">
        <row r="9">
          <cell r="A9" t="str">
            <v>A</v>
          </cell>
        </row>
      </sheetData>
      <sheetData sheetId="2995">
        <row r="9">
          <cell r="A9" t="str">
            <v>A</v>
          </cell>
        </row>
      </sheetData>
      <sheetData sheetId="2996">
        <row r="9">
          <cell r="A9" t="str">
            <v>A</v>
          </cell>
        </row>
      </sheetData>
      <sheetData sheetId="2997">
        <row r="9">
          <cell r="A9" t="str">
            <v>A</v>
          </cell>
        </row>
      </sheetData>
      <sheetData sheetId="2998">
        <row r="9">
          <cell r="A9" t="str">
            <v>A</v>
          </cell>
        </row>
      </sheetData>
      <sheetData sheetId="2999">
        <row r="9">
          <cell r="A9" t="str">
            <v>A</v>
          </cell>
        </row>
      </sheetData>
      <sheetData sheetId="3000">
        <row r="9">
          <cell r="A9" t="str">
            <v>A</v>
          </cell>
        </row>
      </sheetData>
      <sheetData sheetId="3001">
        <row r="9">
          <cell r="A9" t="str">
            <v>A</v>
          </cell>
        </row>
      </sheetData>
      <sheetData sheetId="3002">
        <row r="9">
          <cell r="A9" t="str">
            <v>A</v>
          </cell>
        </row>
      </sheetData>
      <sheetData sheetId="3003">
        <row r="9">
          <cell r="A9" t="str">
            <v>A</v>
          </cell>
        </row>
      </sheetData>
      <sheetData sheetId="3004">
        <row r="9">
          <cell r="A9" t="str">
            <v>A</v>
          </cell>
        </row>
      </sheetData>
      <sheetData sheetId="3005">
        <row r="9">
          <cell r="A9" t="str">
            <v>A</v>
          </cell>
        </row>
      </sheetData>
      <sheetData sheetId="3006">
        <row r="9">
          <cell r="A9" t="str">
            <v>A</v>
          </cell>
        </row>
      </sheetData>
      <sheetData sheetId="3007">
        <row r="9">
          <cell r="A9" t="str">
            <v>A</v>
          </cell>
        </row>
      </sheetData>
      <sheetData sheetId="3008">
        <row r="9">
          <cell r="A9" t="str">
            <v>A</v>
          </cell>
        </row>
      </sheetData>
      <sheetData sheetId="3009">
        <row r="9">
          <cell r="A9" t="str">
            <v>A</v>
          </cell>
        </row>
      </sheetData>
      <sheetData sheetId="3010">
        <row r="9">
          <cell r="A9" t="str">
            <v>A</v>
          </cell>
        </row>
      </sheetData>
      <sheetData sheetId="3011">
        <row r="9">
          <cell r="A9" t="str">
            <v>A</v>
          </cell>
        </row>
      </sheetData>
      <sheetData sheetId="3012">
        <row r="9">
          <cell r="A9" t="str">
            <v>A</v>
          </cell>
        </row>
      </sheetData>
      <sheetData sheetId="3013">
        <row r="9">
          <cell r="A9" t="str">
            <v>A</v>
          </cell>
        </row>
      </sheetData>
      <sheetData sheetId="3014">
        <row r="9">
          <cell r="A9" t="str">
            <v>A</v>
          </cell>
        </row>
      </sheetData>
      <sheetData sheetId="3015">
        <row r="9">
          <cell r="A9" t="str">
            <v>A</v>
          </cell>
        </row>
      </sheetData>
      <sheetData sheetId="3016">
        <row r="9">
          <cell r="A9" t="str">
            <v>A</v>
          </cell>
        </row>
      </sheetData>
      <sheetData sheetId="3017">
        <row r="9">
          <cell r="A9" t="str">
            <v>A</v>
          </cell>
        </row>
      </sheetData>
      <sheetData sheetId="3018">
        <row r="9">
          <cell r="A9" t="str">
            <v>A</v>
          </cell>
        </row>
      </sheetData>
      <sheetData sheetId="3019">
        <row r="9">
          <cell r="A9" t="str">
            <v>A</v>
          </cell>
        </row>
      </sheetData>
      <sheetData sheetId="3020">
        <row r="9">
          <cell r="A9" t="str">
            <v>A</v>
          </cell>
        </row>
      </sheetData>
      <sheetData sheetId="3021">
        <row r="9">
          <cell r="A9" t="str">
            <v>A</v>
          </cell>
        </row>
      </sheetData>
      <sheetData sheetId="3022">
        <row r="9">
          <cell r="A9" t="str">
            <v>A</v>
          </cell>
        </row>
      </sheetData>
      <sheetData sheetId="3023">
        <row r="9">
          <cell r="A9" t="str">
            <v>A</v>
          </cell>
        </row>
      </sheetData>
      <sheetData sheetId="3024">
        <row r="9">
          <cell r="A9" t="str">
            <v>A</v>
          </cell>
        </row>
      </sheetData>
      <sheetData sheetId="3025">
        <row r="9">
          <cell r="A9" t="str">
            <v>A</v>
          </cell>
        </row>
      </sheetData>
      <sheetData sheetId="3026">
        <row r="9">
          <cell r="A9" t="str">
            <v>A</v>
          </cell>
        </row>
      </sheetData>
      <sheetData sheetId="3027">
        <row r="9">
          <cell r="A9" t="str">
            <v>A</v>
          </cell>
        </row>
      </sheetData>
      <sheetData sheetId="3028">
        <row r="9">
          <cell r="A9" t="str">
            <v>A</v>
          </cell>
        </row>
      </sheetData>
      <sheetData sheetId="3029">
        <row r="9">
          <cell r="A9" t="str">
            <v>A</v>
          </cell>
        </row>
      </sheetData>
      <sheetData sheetId="3030">
        <row r="9">
          <cell r="A9" t="str">
            <v>A</v>
          </cell>
        </row>
      </sheetData>
      <sheetData sheetId="3031">
        <row r="9">
          <cell r="A9" t="str">
            <v>A</v>
          </cell>
        </row>
      </sheetData>
      <sheetData sheetId="3032">
        <row r="9">
          <cell r="A9" t="str">
            <v>A</v>
          </cell>
        </row>
      </sheetData>
      <sheetData sheetId="3033">
        <row r="9">
          <cell r="A9" t="str">
            <v>A</v>
          </cell>
        </row>
      </sheetData>
      <sheetData sheetId="3034">
        <row r="9">
          <cell r="A9" t="str">
            <v>A</v>
          </cell>
        </row>
      </sheetData>
      <sheetData sheetId="3035">
        <row r="9">
          <cell r="A9" t="str">
            <v>A</v>
          </cell>
        </row>
      </sheetData>
      <sheetData sheetId="3036">
        <row r="9">
          <cell r="A9" t="str">
            <v>A</v>
          </cell>
        </row>
      </sheetData>
      <sheetData sheetId="3037">
        <row r="9">
          <cell r="A9" t="str">
            <v>A</v>
          </cell>
        </row>
      </sheetData>
      <sheetData sheetId="3038">
        <row r="9">
          <cell r="A9" t="str">
            <v>A</v>
          </cell>
        </row>
      </sheetData>
      <sheetData sheetId="3039">
        <row r="9">
          <cell r="A9" t="str">
            <v>A</v>
          </cell>
        </row>
      </sheetData>
      <sheetData sheetId="3040">
        <row r="9">
          <cell r="A9" t="str">
            <v>A</v>
          </cell>
        </row>
      </sheetData>
      <sheetData sheetId="3041">
        <row r="9">
          <cell r="A9" t="str">
            <v>A</v>
          </cell>
        </row>
      </sheetData>
      <sheetData sheetId="3042">
        <row r="9">
          <cell r="A9" t="str">
            <v>A</v>
          </cell>
        </row>
      </sheetData>
      <sheetData sheetId="3043">
        <row r="9">
          <cell r="A9" t="str">
            <v>A</v>
          </cell>
        </row>
      </sheetData>
      <sheetData sheetId="3044">
        <row r="9">
          <cell r="A9" t="str">
            <v>A</v>
          </cell>
        </row>
      </sheetData>
      <sheetData sheetId="3045">
        <row r="9">
          <cell r="A9" t="str">
            <v>A</v>
          </cell>
        </row>
      </sheetData>
      <sheetData sheetId="3046">
        <row r="9">
          <cell r="A9" t="str">
            <v>A</v>
          </cell>
        </row>
      </sheetData>
      <sheetData sheetId="3047">
        <row r="9">
          <cell r="A9" t="str">
            <v>A</v>
          </cell>
        </row>
      </sheetData>
      <sheetData sheetId="3048">
        <row r="9">
          <cell r="A9" t="str">
            <v>A</v>
          </cell>
        </row>
      </sheetData>
      <sheetData sheetId="3049">
        <row r="9">
          <cell r="A9" t="str">
            <v>A</v>
          </cell>
        </row>
      </sheetData>
      <sheetData sheetId="3050">
        <row r="9">
          <cell r="A9" t="str">
            <v>A</v>
          </cell>
        </row>
      </sheetData>
      <sheetData sheetId="3051">
        <row r="9">
          <cell r="A9" t="str">
            <v>A</v>
          </cell>
        </row>
      </sheetData>
      <sheetData sheetId="3052">
        <row r="9">
          <cell r="A9" t="str">
            <v>A</v>
          </cell>
        </row>
      </sheetData>
      <sheetData sheetId="3053">
        <row r="9">
          <cell r="A9" t="str">
            <v>A</v>
          </cell>
        </row>
      </sheetData>
      <sheetData sheetId="3054">
        <row r="9">
          <cell r="A9" t="str">
            <v>A</v>
          </cell>
        </row>
      </sheetData>
      <sheetData sheetId="3055">
        <row r="9">
          <cell r="A9" t="str">
            <v>A</v>
          </cell>
        </row>
      </sheetData>
      <sheetData sheetId="3056">
        <row r="9">
          <cell r="A9" t="str">
            <v>A</v>
          </cell>
        </row>
      </sheetData>
      <sheetData sheetId="3057">
        <row r="9">
          <cell r="A9" t="str">
            <v>A</v>
          </cell>
        </row>
      </sheetData>
      <sheetData sheetId="3058">
        <row r="9">
          <cell r="A9" t="str">
            <v>A</v>
          </cell>
        </row>
      </sheetData>
      <sheetData sheetId="3059">
        <row r="9">
          <cell r="A9" t="str">
            <v>A</v>
          </cell>
        </row>
      </sheetData>
      <sheetData sheetId="3060">
        <row r="9">
          <cell r="A9" t="str">
            <v>A</v>
          </cell>
        </row>
      </sheetData>
      <sheetData sheetId="3061">
        <row r="9">
          <cell r="A9" t="str">
            <v>A</v>
          </cell>
        </row>
      </sheetData>
      <sheetData sheetId="3062">
        <row r="9">
          <cell r="A9" t="str">
            <v>A</v>
          </cell>
        </row>
      </sheetData>
      <sheetData sheetId="3063">
        <row r="9">
          <cell r="A9" t="str">
            <v>A</v>
          </cell>
        </row>
      </sheetData>
      <sheetData sheetId="3064">
        <row r="9">
          <cell r="A9" t="str">
            <v>A</v>
          </cell>
        </row>
      </sheetData>
      <sheetData sheetId="3065">
        <row r="9">
          <cell r="A9" t="str">
            <v>A</v>
          </cell>
        </row>
      </sheetData>
      <sheetData sheetId="3066">
        <row r="9">
          <cell r="A9" t="str">
            <v>A</v>
          </cell>
        </row>
      </sheetData>
      <sheetData sheetId="3067">
        <row r="9">
          <cell r="A9" t="str">
            <v>A</v>
          </cell>
        </row>
      </sheetData>
      <sheetData sheetId="3068">
        <row r="9">
          <cell r="A9" t="str">
            <v>A</v>
          </cell>
        </row>
      </sheetData>
      <sheetData sheetId="3069">
        <row r="9">
          <cell r="A9" t="str">
            <v>A</v>
          </cell>
        </row>
      </sheetData>
      <sheetData sheetId="3070">
        <row r="9">
          <cell r="A9" t="str">
            <v>A</v>
          </cell>
        </row>
      </sheetData>
      <sheetData sheetId="3071">
        <row r="9">
          <cell r="A9" t="str">
            <v>A</v>
          </cell>
        </row>
      </sheetData>
      <sheetData sheetId="3072">
        <row r="9">
          <cell r="A9" t="str">
            <v>A</v>
          </cell>
        </row>
      </sheetData>
      <sheetData sheetId="3073">
        <row r="9">
          <cell r="A9" t="str">
            <v>A</v>
          </cell>
        </row>
      </sheetData>
      <sheetData sheetId="3074">
        <row r="9">
          <cell r="A9" t="str">
            <v>A</v>
          </cell>
        </row>
      </sheetData>
      <sheetData sheetId="3075">
        <row r="9">
          <cell r="A9" t="str">
            <v>A</v>
          </cell>
        </row>
      </sheetData>
      <sheetData sheetId="3076">
        <row r="9">
          <cell r="A9" t="str">
            <v>A</v>
          </cell>
        </row>
      </sheetData>
      <sheetData sheetId="3077">
        <row r="9">
          <cell r="A9" t="str">
            <v>A</v>
          </cell>
        </row>
      </sheetData>
      <sheetData sheetId="3078">
        <row r="9">
          <cell r="A9" t="str">
            <v>A</v>
          </cell>
        </row>
      </sheetData>
      <sheetData sheetId="3079">
        <row r="9">
          <cell r="A9" t="str">
            <v>A</v>
          </cell>
        </row>
      </sheetData>
      <sheetData sheetId="3080">
        <row r="9">
          <cell r="A9" t="str">
            <v>A</v>
          </cell>
        </row>
      </sheetData>
      <sheetData sheetId="3081">
        <row r="9">
          <cell r="A9" t="str">
            <v>A</v>
          </cell>
        </row>
      </sheetData>
      <sheetData sheetId="3082">
        <row r="9">
          <cell r="A9" t="str">
            <v>A</v>
          </cell>
        </row>
      </sheetData>
      <sheetData sheetId="3083">
        <row r="9">
          <cell r="A9" t="str">
            <v>A</v>
          </cell>
        </row>
      </sheetData>
      <sheetData sheetId="3084">
        <row r="9">
          <cell r="A9" t="str">
            <v>A</v>
          </cell>
        </row>
      </sheetData>
      <sheetData sheetId="3085">
        <row r="9">
          <cell r="A9" t="str">
            <v>A</v>
          </cell>
        </row>
      </sheetData>
      <sheetData sheetId="3086">
        <row r="9">
          <cell r="A9" t="str">
            <v>A</v>
          </cell>
        </row>
      </sheetData>
      <sheetData sheetId="3087">
        <row r="9">
          <cell r="A9" t="str">
            <v>A</v>
          </cell>
        </row>
      </sheetData>
      <sheetData sheetId="3088">
        <row r="9">
          <cell r="A9" t="str">
            <v>A</v>
          </cell>
        </row>
      </sheetData>
      <sheetData sheetId="3089">
        <row r="9">
          <cell r="A9" t="str">
            <v>A</v>
          </cell>
        </row>
      </sheetData>
      <sheetData sheetId="3090">
        <row r="9">
          <cell r="A9" t="str">
            <v>A</v>
          </cell>
        </row>
      </sheetData>
      <sheetData sheetId="3091">
        <row r="9">
          <cell r="A9" t="str">
            <v>A</v>
          </cell>
        </row>
      </sheetData>
      <sheetData sheetId="3092">
        <row r="9">
          <cell r="A9" t="str">
            <v>A</v>
          </cell>
        </row>
      </sheetData>
      <sheetData sheetId="3093">
        <row r="9">
          <cell r="A9" t="str">
            <v>A</v>
          </cell>
        </row>
      </sheetData>
      <sheetData sheetId="3094">
        <row r="9">
          <cell r="A9" t="str">
            <v>A</v>
          </cell>
        </row>
      </sheetData>
      <sheetData sheetId="3095">
        <row r="9">
          <cell r="A9" t="str">
            <v>A</v>
          </cell>
        </row>
      </sheetData>
      <sheetData sheetId="3096">
        <row r="9">
          <cell r="A9" t="str">
            <v>A</v>
          </cell>
        </row>
      </sheetData>
      <sheetData sheetId="3097">
        <row r="9">
          <cell r="A9" t="str">
            <v>A</v>
          </cell>
        </row>
      </sheetData>
      <sheetData sheetId="3098">
        <row r="9">
          <cell r="A9" t="str">
            <v>A</v>
          </cell>
        </row>
      </sheetData>
      <sheetData sheetId="3099">
        <row r="9">
          <cell r="A9" t="str">
            <v>A</v>
          </cell>
        </row>
      </sheetData>
      <sheetData sheetId="3100">
        <row r="9">
          <cell r="A9" t="str">
            <v>A</v>
          </cell>
        </row>
      </sheetData>
      <sheetData sheetId="3101">
        <row r="9">
          <cell r="A9" t="str">
            <v>A</v>
          </cell>
        </row>
      </sheetData>
      <sheetData sheetId="3102">
        <row r="9">
          <cell r="A9" t="str">
            <v>A</v>
          </cell>
        </row>
      </sheetData>
      <sheetData sheetId="3103">
        <row r="9">
          <cell r="A9" t="str">
            <v>A</v>
          </cell>
        </row>
      </sheetData>
      <sheetData sheetId="3104">
        <row r="9">
          <cell r="A9" t="str">
            <v>A</v>
          </cell>
        </row>
      </sheetData>
      <sheetData sheetId="3105">
        <row r="9">
          <cell r="A9" t="str">
            <v>A</v>
          </cell>
        </row>
      </sheetData>
      <sheetData sheetId="3106">
        <row r="9">
          <cell r="A9" t="str">
            <v>A</v>
          </cell>
        </row>
      </sheetData>
      <sheetData sheetId="3107">
        <row r="9">
          <cell r="A9" t="str">
            <v>A</v>
          </cell>
        </row>
      </sheetData>
      <sheetData sheetId="3108">
        <row r="9">
          <cell r="A9" t="str">
            <v>A</v>
          </cell>
        </row>
      </sheetData>
      <sheetData sheetId="3109">
        <row r="9">
          <cell r="A9" t="str">
            <v>A</v>
          </cell>
        </row>
      </sheetData>
      <sheetData sheetId="3110">
        <row r="9">
          <cell r="A9" t="str">
            <v>A</v>
          </cell>
        </row>
      </sheetData>
      <sheetData sheetId="3111">
        <row r="9">
          <cell r="A9" t="str">
            <v>A</v>
          </cell>
        </row>
      </sheetData>
      <sheetData sheetId="3112">
        <row r="9">
          <cell r="A9" t="str">
            <v>A</v>
          </cell>
        </row>
      </sheetData>
      <sheetData sheetId="3113">
        <row r="9">
          <cell r="A9" t="str">
            <v>A</v>
          </cell>
        </row>
      </sheetData>
      <sheetData sheetId="3114">
        <row r="9">
          <cell r="A9" t="str">
            <v>A</v>
          </cell>
        </row>
      </sheetData>
      <sheetData sheetId="3115">
        <row r="9">
          <cell r="A9" t="str">
            <v>A</v>
          </cell>
        </row>
      </sheetData>
      <sheetData sheetId="3116">
        <row r="9">
          <cell r="A9" t="str">
            <v>A</v>
          </cell>
        </row>
      </sheetData>
      <sheetData sheetId="3117">
        <row r="9">
          <cell r="A9" t="str">
            <v>A</v>
          </cell>
        </row>
      </sheetData>
      <sheetData sheetId="3118">
        <row r="9">
          <cell r="A9" t="str">
            <v>A</v>
          </cell>
        </row>
      </sheetData>
      <sheetData sheetId="3119">
        <row r="9">
          <cell r="A9" t="str">
            <v>A</v>
          </cell>
        </row>
      </sheetData>
      <sheetData sheetId="3120">
        <row r="9">
          <cell r="A9" t="str">
            <v>A</v>
          </cell>
        </row>
      </sheetData>
      <sheetData sheetId="3121">
        <row r="9">
          <cell r="A9" t="str">
            <v>A</v>
          </cell>
        </row>
      </sheetData>
      <sheetData sheetId="3122">
        <row r="9">
          <cell r="A9" t="str">
            <v>A</v>
          </cell>
        </row>
      </sheetData>
      <sheetData sheetId="3123">
        <row r="9">
          <cell r="A9" t="str">
            <v>A</v>
          </cell>
        </row>
      </sheetData>
      <sheetData sheetId="3124">
        <row r="9">
          <cell r="A9" t="str">
            <v>A</v>
          </cell>
        </row>
      </sheetData>
      <sheetData sheetId="3125">
        <row r="9">
          <cell r="A9" t="str">
            <v>A</v>
          </cell>
        </row>
      </sheetData>
      <sheetData sheetId="3126">
        <row r="9">
          <cell r="A9" t="str">
            <v>A</v>
          </cell>
        </row>
      </sheetData>
      <sheetData sheetId="3127">
        <row r="9">
          <cell r="A9" t="str">
            <v>A</v>
          </cell>
        </row>
      </sheetData>
      <sheetData sheetId="3128">
        <row r="9">
          <cell r="A9" t="str">
            <v>A</v>
          </cell>
        </row>
      </sheetData>
      <sheetData sheetId="3129">
        <row r="9">
          <cell r="A9" t="str">
            <v>A</v>
          </cell>
        </row>
      </sheetData>
      <sheetData sheetId="3130">
        <row r="9">
          <cell r="A9" t="str">
            <v>A</v>
          </cell>
        </row>
      </sheetData>
      <sheetData sheetId="3131">
        <row r="9">
          <cell r="A9" t="str">
            <v>A</v>
          </cell>
        </row>
      </sheetData>
      <sheetData sheetId="3132">
        <row r="9">
          <cell r="A9" t="str">
            <v>A</v>
          </cell>
        </row>
      </sheetData>
      <sheetData sheetId="3133">
        <row r="9">
          <cell r="A9" t="str">
            <v>A</v>
          </cell>
        </row>
      </sheetData>
      <sheetData sheetId="3134">
        <row r="9">
          <cell r="A9" t="str">
            <v>A</v>
          </cell>
        </row>
      </sheetData>
      <sheetData sheetId="3135">
        <row r="9">
          <cell r="A9" t="str">
            <v>A</v>
          </cell>
        </row>
      </sheetData>
      <sheetData sheetId="3136">
        <row r="9">
          <cell r="A9" t="str">
            <v>A</v>
          </cell>
        </row>
      </sheetData>
      <sheetData sheetId="3137">
        <row r="9">
          <cell r="A9" t="str">
            <v>A</v>
          </cell>
        </row>
      </sheetData>
      <sheetData sheetId="3138">
        <row r="9">
          <cell r="A9" t="str">
            <v>A</v>
          </cell>
        </row>
      </sheetData>
      <sheetData sheetId="3139">
        <row r="9">
          <cell r="A9" t="str">
            <v>A</v>
          </cell>
        </row>
      </sheetData>
      <sheetData sheetId="3140">
        <row r="9">
          <cell r="A9" t="str">
            <v>A</v>
          </cell>
        </row>
      </sheetData>
      <sheetData sheetId="3141">
        <row r="9">
          <cell r="A9" t="str">
            <v>A</v>
          </cell>
        </row>
      </sheetData>
      <sheetData sheetId="3142">
        <row r="9">
          <cell r="A9" t="str">
            <v>A</v>
          </cell>
        </row>
      </sheetData>
      <sheetData sheetId="3143">
        <row r="9">
          <cell r="A9" t="str">
            <v>A</v>
          </cell>
        </row>
      </sheetData>
      <sheetData sheetId="3144">
        <row r="9">
          <cell r="A9" t="str">
            <v>A</v>
          </cell>
        </row>
      </sheetData>
      <sheetData sheetId="3145">
        <row r="9">
          <cell r="A9" t="str">
            <v>A</v>
          </cell>
        </row>
      </sheetData>
      <sheetData sheetId="3146">
        <row r="9">
          <cell r="A9" t="str">
            <v>A</v>
          </cell>
        </row>
      </sheetData>
      <sheetData sheetId="3147">
        <row r="9">
          <cell r="A9" t="str">
            <v>A</v>
          </cell>
        </row>
      </sheetData>
      <sheetData sheetId="3148">
        <row r="9">
          <cell r="A9" t="str">
            <v>A</v>
          </cell>
        </row>
      </sheetData>
      <sheetData sheetId="3149">
        <row r="9">
          <cell r="A9" t="str">
            <v>A</v>
          </cell>
        </row>
      </sheetData>
      <sheetData sheetId="3150">
        <row r="9">
          <cell r="A9" t="str">
            <v>A</v>
          </cell>
        </row>
      </sheetData>
      <sheetData sheetId="3151">
        <row r="9">
          <cell r="A9" t="str">
            <v>A</v>
          </cell>
        </row>
      </sheetData>
      <sheetData sheetId="3152">
        <row r="9">
          <cell r="A9" t="str">
            <v>A</v>
          </cell>
        </row>
      </sheetData>
      <sheetData sheetId="3153">
        <row r="9">
          <cell r="A9" t="str">
            <v>A</v>
          </cell>
        </row>
      </sheetData>
      <sheetData sheetId="3154">
        <row r="9">
          <cell r="A9" t="str">
            <v>A</v>
          </cell>
        </row>
      </sheetData>
      <sheetData sheetId="3155">
        <row r="9">
          <cell r="A9" t="str">
            <v>A</v>
          </cell>
        </row>
      </sheetData>
      <sheetData sheetId="3156">
        <row r="9">
          <cell r="A9" t="str">
            <v>A</v>
          </cell>
        </row>
      </sheetData>
      <sheetData sheetId="3157">
        <row r="9">
          <cell r="A9" t="str">
            <v>A</v>
          </cell>
        </row>
      </sheetData>
      <sheetData sheetId="3158">
        <row r="9">
          <cell r="A9" t="str">
            <v>A</v>
          </cell>
        </row>
      </sheetData>
      <sheetData sheetId="3159">
        <row r="9">
          <cell r="A9" t="str">
            <v>A</v>
          </cell>
        </row>
      </sheetData>
      <sheetData sheetId="3160">
        <row r="9">
          <cell r="A9" t="str">
            <v>A</v>
          </cell>
        </row>
      </sheetData>
      <sheetData sheetId="3161">
        <row r="9">
          <cell r="A9" t="str">
            <v>A</v>
          </cell>
        </row>
      </sheetData>
      <sheetData sheetId="3162">
        <row r="9">
          <cell r="A9" t="str">
            <v>A</v>
          </cell>
        </row>
      </sheetData>
      <sheetData sheetId="3163">
        <row r="9">
          <cell r="A9" t="str">
            <v>A</v>
          </cell>
        </row>
      </sheetData>
      <sheetData sheetId="3164">
        <row r="9">
          <cell r="A9" t="str">
            <v>A</v>
          </cell>
        </row>
      </sheetData>
      <sheetData sheetId="3165">
        <row r="9">
          <cell r="A9" t="str">
            <v>A</v>
          </cell>
        </row>
      </sheetData>
      <sheetData sheetId="3166">
        <row r="9">
          <cell r="A9" t="str">
            <v>A</v>
          </cell>
        </row>
      </sheetData>
      <sheetData sheetId="3167">
        <row r="9">
          <cell r="A9" t="str">
            <v>A</v>
          </cell>
        </row>
      </sheetData>
      <sheetData sheetId="3168">
        <row r="9">
          <cell r="A9" t="str">
            <v>A</v>
          </cell>
        </row>
      </sheetData>
      <sheetData sheetId="3169" refreshError="1"/>
      <sheetData sheetId="3170">
        <row r="9">
          <cell r="A9" t="str">
            <v>A</v>
          </cell>
        </row>
      </sheetData>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row r="9">
          <cell r="A9" t="str">
            <v>A</v>
          </cell>
        </row>
      </sheetData>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efreshError="1"/>
      <sheetData sheetId="3232" refreshError="1"/>
      <sheetData sheetId="3233" refreshError="1"/>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ow r="9">
          <cell r="A9" t="str">
            <v>A</v>
          </cell>
        </row>
      </sheetData>
      <sheetData sheetId="3243">
        <row r="9">
          <cell r="A9" t="str">
            <v>A</v>
          </cell>
        </row>
      </sheetData>
      <sheetData sheetId="3244">
        <row r="9">
          <cell r="A9" t="str">
            <v>A</v>
          </cell>
        </row>
      </sheetData>
      <sheetData sheetId="3245" refreshError="1"/>
      <sheetData sheetId="3246" refreshError="1"/>
      <sheetData sheetId="3247" refreshError="1"/>
      <sheetData sheetId="3248" refreshError="1"/>
      <sheetData sheetId="3249" refreshError="1"/>
      <sheetData sheetId="3250" refreshError="1"/>
      <sheetData sheetId="3251" refreshError="1"/>
      <sheetData sheetId="3252" refreshError="1"/>
      <sheetData sheetId="3253" refreshError="1"/>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efreshError="1"/>
      <sheetData sheetId="3312" refreshError="1"/>
      <sheetData sheetId="3313" refreshError="1"/>
      <sheetData sheetId="3314" refreshError="1"/>
      <sheetData sheetId="3315">
        <row r="9">
          <cell r="A9" t="str">
            <v>A</v>
          </cell>
        </row>
      </sheetData>
      <sheetData sheetId="3316" refreshError="1"/>
      <sheetData sheetId="3317" refreshError="1"/>
      <sheetData sheetId="3318" refreshError="1"/>
      <sheetData sheetId="3319" refreshError="1"/>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efreshError="1"/>
      <sheetData sheetId="3329" refreshError="1"/>
      <sheetData sheetId="3330" refreshError="1"/>
      <sheetData sheetId="3331" refreshError="1"/>
      <sheetData sheetId="3332" refreshError="1"/>
      <sheetData sheetId="3333" refreshError="1"/>
      <sheetData sheetId="3334" refreshError="1"/>
      <sheetData sheetId="3335" refreshError="1"/>
      <sheetData sheetId="3336" refreshError="1"/>
      <sheetData sheetId="3337">
        <row r="9">
          <cell r="A9" t="str">
            <v>A</v>
          </cell>
        </row>
      </sheetData>
      <sheetData sheetId="3338">
        <row r="9">
          <cell r="A9" t="str">
            <v>A</v>
          </cell>
        </row>
      </sheetData>
      <sheetData sheetId="3339" refreshError="1"/>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ow r="9">
          <cell r="A9" t="str">
            <v>A</v>
          </cell>
        </row>
      </sheetData>
      <sheetData sheetId="3371" refreshError="1"/>
      <sheetData sheetId="3372">
        <row r="9">
          <cell r="A9" t="str">
            <v>A</v>
          </cell>
        </row>
      </sheetData>
      <sheetData sheetId="3373" refreshError="1"/>
      <sheetData sheetId="3374" refreshError="1"/>
      <sheetData sheetId="3375" refreshError="1"/>
      <sheetData sheetId="3376" refreshError="1"/>
      <sheetData sheetId="3377" refreshError="1"/>
      <sheetData sheetId="3378" refreshError="1"/>
      <sheetData sheetId="3379" refreshError="1"/>
      <sheetData sheetId="3380" refreshError="1"/>
      <sheetData sheetId="3381" refreshError="1"/>
      <sheetData sheetId="3382" refreshError="1"/>
      <sheetData sheetId="3383" refreshError="1"/>
      <sheetData sheetId="3384" refreshError="1"/>
      <sheetData sheetId="3385" refreshError="1"/>
      <sheetData sheetId="3386" refreshError="1"/>
      <sheetData sheetId="3387" refreshError="1"/>
      <sheetData sheetId="3388" refreshError="1"/>
      <sheetData sheetId="3389" refreshError="1"/>
      <sheetData sheetId="3390" refreshError="1"/>
      <sheetData sheetId="3391" refreshError="1"/>
      <sheetData sheetId="3392" refreshError="1"/>
      <sheetData sheetId="3393" refreshError="1"/>
      <sheetData sheetId="3394" refreshError="1"/>
      <sheetData sheetId="3395" refreshError="1"/>
      <sheetData sheetId="3396" refreshError="1"/>
      <sheetData sheetId="3397" refreshError="1"/>
      <sheetData sheetId="3398" refreshError="1"/>
      <sheetData sheetId="3399" refreshError="1"/>
      <sheetData sheetId="3400" refreshError="1"/>
      <sheetData sheetId="3401">
        <row r="9">
          <cell r="A9" t="str">
            <v>A</v>
          </cell>
        </row>
      </sheetData>
      <sheetData sheetId="3402" refreshError="1"/>
      <sheetData sheetId="3403" refreshError="1"/>
      <sheetData sheetId="3404" refreshError="1"/>
      <sheetData sheetId="3405" refreshError="1"/>
      <sheetData sheetId="3406" refreshError="1"/>
      <sheetData sheetId="3407" refreshError="1"/>
      <sheetData sheetId="3408" refreshError="1"/>
      <sheetData sheetId="3409" refreshError="1"/>
      <sheetData sheetId="3410" refreshError="1"/>
      <sheetData sheetId="3411" refreshError="1"/>
      <sheetData sheetId="3412" refreshError="1"/>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ow r="9">
          <cell r="A9" t="str">
            <v>A</v>
          </cell>
        </row>
      </sheetData>
      <sheetData sheetId="3427" refreshError="1"/>
      <sheetData sheetId="3428">
        <row r="9">
          <cell r="A9" t="str">
            <v>A</v>
          </cell>
        </row>
      </sheetData>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ow r="9">
          <cell r="A9" t="str">
            <v>A</v>
          </cell>
        </row>
      </sheetData>
      <sheetData sheetId="3439" refreshError="1"/>
      <sheetData sheetId="3440" refreshError="1"/>
      <sheetData sheetId="3441" refreshError="1"/>
      <sheetData sheetId="3442">
        <row r="9">
          <cell r="A9" t="str">
            <v>A</v>
          </cell>
        </row>
      </sheetData>
      <sheetData sheetId="3443">
        <row r="9">
          <cell r="A9" t="str">
            <v>A</v>
          </cell>
        </row>
      </sheetData>
      <sheetData sheetId="3444">
        <row r="9">
          <cell r="A9" t="str">
            <v>A</v>
          </cell>
        </row>
      </sheetData>
      <sheetData sheetId="3445">
        <row r="9">
          <cell r="A9" t="str">
            <v>A</v>
          </cell>
        </row>
      </sheetData>
      <sheetData sheetId="3446">
        <row r="9">
          <cell r="A9" t="str">
            <v>A</v>
          </cell>
        </row>
      </sheetData>
      <sheetData sheetId="3447">
        <row r="9">
          <cell r="A9" t="str">
            <v>A</v>
          </cell>
        </row>
      </sheetData>
      <sheetData sheetId="3448">
        <row r="9">
          <cell r="A9" t="str">
            <v>A</v>
          </cell>
        </row>
      </sheetData>
      <sheetData sheetId="3449">
        <row r="9">
          <cell r="A9" t="str">
            <v>A</v>
          </cell>
        </row>
      </sheetData>
      <sheetData sheetId="3450">
        <row r="9">
          <cell r="A9" t="str">
            <v>A</v>
          </cell>
        </row>
      </sheetData>
      <sheetData sheetId="3451">
        <row r="9">
          <cell r="A9" t="str">
            <v>A</v>
          </cell>
        </row>
      </sheetData>
      <sheetData sheetId="3452">
        <row r="9">
          <cell r="A9" t="str">
            <v>A</v>
          </cell>
        </row>
      </sheetData>
      <sheetData sheetId="3453">
        <row r="9">
          <cell r="A9" t="str">
            <v>A</v>
          </cell>
        </row>
      </sheetData>
      <sheetData sheetId="3454">
        <row r="9">
          <cell r="A9" t="str">
            <v>A</v>
          </cell>
        </row>
      </sheetData>
      <sheetData sheetId="3455">
        <row r="9">
          <cell r="A9" t="str">
            <v>A</v>
          </cell>
        </row>
      </sheetData>
      <sheetData sheetId="3456">
        <row r="9">
          <cell r="A9" t="str">
            <v>A</v>
          </cell>
        </row>
      </sheetData>
      <sheetData sheetId="3457">
        <row r="9">
          <cell r="A9" t="str">
            <v>A</v>
          </cell>
        </row>
      </sheetData>
      <sheetData sheetId="3458">
        <row r="9">
          <cell r="A9" t="str">
            <v>A</v>
          </cell>
        </row>
      </sheetData>
      <sheetData sheetId="3459">
        <row r="9">
          <cell r="A9" t="str">
            <v>A</v>
          </cell>
        </row>
      </sheetData>
      <sheetData sheetId="3460">
        <row r="9">
          <cell r="A9" t="str">
            <v>A</v>
          </cell>
        </row>
      </sheetData>
      <sheetData sheetId="3461">
        <row r="9">
          <cell r="A9" t="str">
            <v>A</v>
          </cell>
        </row>
      </sheetData>
      <sheetData sheetId="3462">
        <row r="9">
          <cell r="A9" t="str">
            <v>A</v>
          </cell>
        </row>
      </sheetData>
      <sheetData sheetId="3463">
        <row r="9">
          <cell r="A9" t="str">
            <v>A</v>
          </cell>
        </row>
      </sheetData>
      <sheetData sheetId="3464">
        <row r="9">
          <cell r="A9" t="str">
            <v>A</v>
          </cell>
        </row>
      </sheetData>
      <sheetData sheetId="3465">
        <row r="9">
          <cell r="A9" t="str">
            <v>A</v>
          </cell>
        </row>
      </sheetData>
      <sheetData sheetId="3466">
        <row r="9">
          <cell r="A9" t="str">
            <v>A</v>
          </cell>
        </row>
      </sheetData>
      <sheetData sheetId="3467">
        <row r="9">
          <cell r="A9" t="str">
            <v>A</v>
          </cell>
        </row>
      </sheetData>
      <sheetData sheetId="3468">
        <row r="9">
          <cell r="A9" t="str">
            <v>A</v>
          </cell>
        </row>
      </sheetData>
      <sheetData sheetId="3469">
        <row r="9">
          <cell r="A9" t="str">
            <v>A</v>
          </cell>
        </row>
      </sheetData>
      <sheetData sheetId="3470">
        <row r="9">
          <cell r="A9" t="str">
            <v>A</v>
          </cell>
        </row>
      </sheetData>
      <sheetData sheetId="3471">
        <row r="9">
          <cell r="A9" t="str">
            <v>A</v>
          </cell>
        </row>
      </sheetData>
      <sheetData sheetId="3472">
        <row r="9">
          <cell r="A9" t="str">
            <v>A</v>
          </cell>
        </row>
      </sheetData>
      <sheetData sheetId="3473">
        <row r="9">
          <cell r="A9" t="str">
            <v>A</v>
          </cell>
        </row>
      </sheetData>
      <sheetData sheetId="3474">
        <row r="9">
          <cell r="A9" t="str">
            <v>A</v>
          </cell>
        </row>
      </sheetData>
      <sheetData sheetId="3475">
        <row r="9">
          <cell r="A9" t="str">
            <v>A</v>
          </cell>
        </row>
      </sheetData>
      <sheetData sheetId="3476">
        <row r="9">
          <cell r="A9" t="str">
            <v>A</v>
          </cell>
        </row>
      </sheetData>
      <sheetData sheetId="3477">
        <row r="9">
          <cell r="A9" t="str">
            <v>A</v>
          </cell>
        </row>
      </sheetData>
      <sheetData sheetId="3478">
        <row r="9">
          <cell r="A9" t="str">
            <v>A</v>
          </cell>
        </row>
      </sheetData>
      <sheetData sheetId="3479">
        <row r="9">
          <cell r="A9" t="str">
            <v>A</v>
          </cell>
        </row>
      </sheetData>
      <sheetData sheetId="3480">
        <row r="9">
          <cell r="A9" t="str">
            <v>A</v>
          </cell>
        </row>
      </sheetData>
      <sheetData sheetId="3481">
        <row r="9">
          <cell r="A9" t="str">
            <v>A</v>
          </cell>
        </row>
      </sheetData>
      <sheetData sheetId="3482">
        <row r="9">
          <cell r="A9" t="str">
            <v>A</v>
          </cell>
        </row>
      </sheetData>
      <sheetData sheetId="3483">
        <row r="9">
          <cell r="A9" t="str">
            <v>A</v>
          </cell>
        </row>
      </sheetData>
      <sheetData sheetId="3484">
        <row r="9">
          <cell r="A9" t="str">
            <v>A</v>
          </cell>
        </row>
      </sheetData>
      <sheetData sheetId="3485">
        <row r="9">
          <cell r="A9" t="str">
            <v>A</v>
          </cell>
        </row>
      </sheetData>
      <sheetData sheetId="3486">
        <row r="9">
          <cell r="A9" t="str">
            <v>A</v>
          </cell>
        </row>
      </sheetData>
      <sheetData sheetId="3487">
        <row r="9">
          <cell r="A9" t="str">
            <v>A</v>
          </cell>
        </row>
      </sheetData>
      <sheetData sheetId="3488">
        <row r="9">
          <cell r="A9" t="str">
            <v>A</v>
          </cell>
        </row>
      </sheetData>
      <sheetData sheetId="3489">
        <row r="9">
          <cell r="A9" t="str">
            <v>A</v>
          </cell>
        </row>
      </sheetData>
      <sheetData sheetId="3490">
        <row r="9">
          <cell r="A9" t="str">
            <v>A</v>
          </cell>
        </row>
      </sheetData>
      <sheetData sheetId="3491">
        <row r="9">
          <cell r="A9" t="str">
            <v>A</v>
          </cell>
        </row>
      </sheetData>
      <sheetData sheetId="3492">
        <row r="9">
          <cell r="A9" t="str">
            <v>A</v>
          </cell>
        </row>
      </sheetData>
      <sheetData sheetId="3493">
        <row r="9">
          <cell r="A9" t="str">
            <v>A</v>
          </cell>
        </row>
      </sheetData>
      <sheetData sheetId="3494">
        <row r="9">
          <cell r="A9" t="str">
            <v>A</v>
          </cell>
        </row>
      </sheetData>
      <sheetData sheetId="3495">
        <row r="9">
          <cell r="A9" t="str">
            <v>A</v>
          </cell>
        </row>
      </sheetData>
      <sheetData sheetId="3496">
        <row r="9">
          <cell r="A9" t="str">
            <v>A</v>
          </cell>
        </row>
      </sheetData>
      <sheetData sheetId="3497">
        <row r="9">
          <cell r="A9" t="str">
            <v>A</v>
          </cell>
        </row>
      </sheetData>
      <sheetData sheetId="3498">
        <row r="9">
          <cell r="A9" t="str">
            <v>A</v>
          </cell>
        </row>
      </sheetData>
      <sheetData sheetId="3499">
        <row r="9">
          <cell r="A9" t="str">
            <v>A</v>
          </cell>
        </row>
      </sheetData>
      <sheetData sheetId="3500">
        <row r="9">
          <cell r="A9" t="str">
            <v>A</v>
          </cell>
        </row>
      </sheetData>
      <sheetData sheetId="3501">
        <row r="9">
          <cell r="A9" t="str">
            <v>A</v>
          </cell>
        </row>
      </sheetData>
      <sheetData sheetId="3502">
        <row r="9">
          <cell r="A9" t="str">
            <v>A</v>
          </cell>
        </row>
      </sheetData>
      <sheetData sheetId="3503">
        <row r="9">
          <cell r="A9" t="str">
            <v>A</v>
          </cell>
        </row>
      </sheetData>
      <sheetData sheetId="3504">
        <row r="9">
          <cell r="A9" t="str">
            <v>A</v>
          </cell>
        </row>
      </sheetData>
      <sheetData sheetId="3505">
        <row r="9">
          <cell r="A9" t="str">
            <v>A</v>
          </cell>
        </row>
      </sheetData>
      <sheetData sheetId="3506">
        <row r="9">
          <cell r="A9" t="str">
            <v>A</v>
          </cell>
        </row>
      </sheetData>
      <sheetData sheetId="3507">
        <row r="9">
          <cell r="A9" t="str">
            <v>A</v>
          </cell>
        </row>
      </sheetData>
      <sheetData sheetId="3508">
        <row r="9">
          <cell r="A9" t="str">
            <v>A</v>
          </cell>
        </row>
      </sheetData>
      <sheetData sheetId="3509">
        <row r="9">
          <cell r="A9" t="str">
            <v>A</v>
          </cell>
        </row>
      </sheetData>
      <sheetData sheetId="3510">
        <row r="9">
          <cell r="A9" t="str">
            <v>A</v>
          </cell>
        </row>
      </sheetData>
      <sheetData sheetId="3511">
        <row r="9">
          <cell r="A9" t="str">
            <v>A</v>
          </cell>
        </row>
      </sheetData>
      <sheetData sheetId="3512">
        <row r="9">
          <cell r="A9" t="str">
            <v>A</v>
          </cell>
        </row>
      </sheetData>
      <sheetData sheetId="3513">
        <row r="9">
          <cell r="A9" t="str">
            <v>A</v>
          </cell>
        </row>
      </sheetData>
      <sheetData sheetId="3514">
        <row r="9">
          <cell r="A9" t="str">
            <v>A</v>
          </cell>
        </row>
      </sheetData>
      <sheetData sheetId="3515">
        <row r="9">
          <cell r="A9" t="str">
            <v>A</v>
          </cell>
        </row>
      </sheetData>
      <sheetData sheetId="3516">
        <row r="9">
          <cell r="A9" t="str">
            <v>A</v>
          </cell>
        </row>
      </sheetData>
      <sheetData sheetId="3517">
        <row r="9">
          <cell r="A9" t="str">
            <v>A</v>
          </cell>
        </row>
      </sheetData>
      <sheetData sheetId="3518">
        <row r="9">
          <cell r="A9" t="str">
            <v>A</v>
          </cell>
        </row>
      </sheetData>
      <sheetData sheetId="3519">
        <row r="9">
          <cell r="A9" t="str">
            <v>A</v>
          </cell>
        </row>
      </sheetData>
      <sheetData sheetId="3520">
        <row r="9">
          <cell r="A9" t="str">
            <v>A</v>
          </cell>
        </row>
      </sheetData>
      <sheetData sheetId="3521">
        <row r="9">
          <cell r="A9" t="str">
            <v>A</v>
          </cell>
        </row>
      </sheetData>
      <sheetData sheetId="3522">
        <row r="9">
          <cell r="A9" t="str">
            <v>A</v>
          </cell>
        </row>
      </sheetData>
      <sheetData sheetId="3523">
        <row r="9">
          <cell r="A9" t="str">
            <v>A</v>
          </cell>
        </row>
      </sheetData>
      <sheetData sheetId="3524">
        <row r="9">
          <cell r="A9" t="str">
            <v>A</v>
          </cell>
        </row>
      </sheetData>
      <sheetData sheetId="3525">
        <row r="9">
          <cell r="A9" t="str">
            <v>A</v>
          </cell>
        </row>
      </sheetData>
      <sheetData sheetId="3526">
        <row r="9">
          <cell r="A9" t="str">
            <v>A</v>
          </cell>
        </row>
      </sheetData>
      <sheetData sheetId="3527">
        <row r="9">
          <cell r="A9" t="str">
            <v>A</v>
          </cell>
        </row>
      </sheetData>
      <sheetData sheetId="3528">
        <row r="9">
          <cell r="A9" t="str">
            <v>A</v>
          </cell>
        </row>
      </sheetData>
      <sheetData sheetId="3529">
        <row r="9">
          <cell r="A9" t="str">
            <v>A</v>
          </cell>
        </row>
      </sheetData>
      <sheetData sheetId="3530">
        <row r="9">
          <cell r="A9" t="str">
            <v>A</v>
          </cell>
        </row>
      </sheetData>
      <sheetData sheetId="3531">
        <row r="9">
          <cell r="A9" t="str">
            <v>A</v>
          </cell>
        </row>
      </sheetData>
      <sheetData sheetId="3532">
        <row r="9">
          <cell r="A9" t="str">
            <v>A</v>
          </cell>
        </row>
      </sheetData>
      <sheetData sheetId="3533">
        <row r="9">
          <cell r="A9" t="str">
            <v>A</v>
          </cell>
        </row>
      </sheetData>
      <sheetData sheetId="3534">
        <row r="9">
          <cell r="A9" t="str">
            <v>A</v>
          </cell>
        </row>
      </sheetData>
      <sheetData sheetId="3535">
        <row r="9">
          <cell r="A9" t="str">
            <v>A</v>
          </cell>
        </row>
      </sheetData>
      <sheetData sheetId="3536">
        <row r="9">
          <cell r="A9" t="str">
            <v>A</v>
          </cell>
        </row>
      </sheetData>
      <sheetData sheetId="3537">
        <row r="9">
          <cell r="A9" t="str">
            <v>A</v>
          </cell>
        </row>
      </sheetData>
      <sheetData sheetId="3538">
        <row r="9">
          <cell r="A9" t="str">
            <v>A</v>
          </cell>
        </row>
      </sheetData>
      <sheetData sheetId="3539">
        <row r="9">
          <cell r="A9" t="str">
            <v>A</v>
          </cell>
        </row>
      </sheetData>
      <sheetData sheetId="3540">
        <row r="9">
          <cell r="A9" t="str">
            <v>A</v>
          </cell>
        </row>
      </sheetData>
      <sheetData sheetId="3541">
        <row r="9">
          <cell r="A9" t="str">
            <v>A</v>
          </cell>
        </row>
      </sheetData>
      <sheetData sheetId="3542">
        <row r="9">
          <cell r="A9" t="str">
            <v>A</v>
          </cell>
        </row>
      </sheetData>
      <sheetData sheetId="3543">
        <row r="9">
          <cell r="A9" t="str">
            <v>A</v>
          </cell>
        </row>
      </sheetData>
      <sheetData sheetId="3544">
        <row r="9">
          <cell r="A9" t="str">
            <v>A</v>
          </cell>
        </row>
      </sheetData>
      <sheetData sheetId="3545">
        <row r="9">
          <cell r="A9" t="str">
            <v>A</v>
          </cell>
        </row>
      </sheetData>
      <sheetData sheetId="3546">
        <row r="9">
          <cell r="A9" t="str">
            <v>A</v>
          </cell>
        </row>
      </sheetData>
      <sheetData sheetId="3547">
        <row r="9">
          <cell r="A9" t="str">
            <v>A</v>
          </cell>
        </row>
      </sheetData>
      <sheetData sheetId="3548">
        <row r="9">
          <cell r="A9" t="str">
            <v>A</v>
          </cell>
        </row>
      </sheetData>
      <sheetData sheetId="3549">
        <row r="9">
          <cell r="A9" t="str">
            <v>A</v>
          </cell>
        </row>
      </sheetData>
      <sheetData sheetId="3550">
        <row r="9">
          <cell r="A9" t="str">
            <v>A</v>
          </cell>
        </row>
      </sheetData>
      <sheetData sheetId="3551">
        <row r="9">
          <cell r="A9" t="str">
            <v>A</v>
          </cell>
        </row>
      </sheetData>
      <sheetData sheetId="3552">
        <row r="9">
          <cell r="A9" t="str">
            <v>A</v>
          </cell>
        </row>
      </sheetData>
      <sheetData sheetId="3553">
        <row r="9">
          <cell r="A9" t="str">
            <v>A</v>
          </cell>
        </row>
      </sheetData>
      <sheetData sheetId="3554">
        <row r="9">
          <cell r="A9" t="str">
            <v>A</v>
          </cell>
        </row>
      </sheetData>
      <sheetData sheetId="3555">
        <row r="9">
          <cell r="A9" t="str">
            <v>A</v>
          </cell>
        </row>
      </sheetData>
      <sheetData sheetId="3556">
        <row r="9">
          <cell r="A9" t="str">
            <v>A</v>
          </cell>
        </row>
      </sheetData>
      <sheetData sheetId="3557">
        <row r="9">
          <cell r="A9" t="str">
            <v>A</v>
          </cell>
        </row>
      </sheetData>
      <sheetData sheetId="3558">
        <row r="9">
          <cell r="A9" t="str">
            <v>A</v>
          </cell>
        </row>
      </sheetData>
      <sheetData sheetId="3559">
        <row r="9">
          <cell r="A9" t="str">
            <v>A</v>
          </cell>
        </row>
      </sheetData>
      <sheetData sheetId="3560">
        <row r="9">
          <cell r="A9" t="str">
            <v>A</v>
          </cell>
        </row>
      </sheetData>
      <sheetData sheetId="3561">
        <row r="9">
          <cell r="A9" t="str">
            <v>A</v>
          </cell>
        </row>
      </sheetData>
      <sheetData sheetId="3562">
        <row r="9">
          <cell r="A9" t="str">
            <v>A</v>
          </cell>
        </row>
      </sheetData>
      <sheetData sheetId="3563">
        <row r="9">
          <cell r="A9" t="str">
            <v>A</v>
          </cell>
        </row>
      </sheetData>
      <sheetData sheetId="3564">
        <row r="9">
          <cell r="A9" t="str">
            <v>A</v>
          </cell>
        </row>
      </sheetData>
      <sheetData sheetId="3565">
        <row r="9">
          <cell r="A9" t="str">
            <v>A</v>
          </cell>
        </row>
      </sheetData>
      <sheetData sheetId="3566">
        <row r="9">
          <cell r="A9" t="str">
            <v>A</v>
          </cell>
        </row>
      </sheetData>
      <sheetData sheetId="3567">
        <row r="9">
          <cell r="A9" t="str">
            <v>A</v>
          </cell>
        </row>
      </sheetData>
      <sheetData sheetId="3568">
        <row r="9">
          <cell r="A9" t="str">
            <v>A</v>
          </cell>
        </row>
      </sheetData>
      <sheetData sheetId="3569">
        <row r="9">
          <cell r="A9" t="str">
            <v>A</v>
          </cell>
        </row>
      </sheetData>
      <sheetData sheetId="3570">
        <row r="9">
          <cell r="A9" t="str">
            <v>A</v>
          </cell>
        </row>
      </sheetData>
      <sheetData sheetId="3571">
        <row r="9">
          <cell r="A9" t="str">
            <v>A</v>
          </cell>
        </row>
      </sheetData>
      <sheetData sheetId="3572">
        <row r="9">
          <cell r="A9" t="str">
            <v>A</v>
          </cell>
        </row>
      </sheetData>
      <sheetData sheetId="3573">
        <row r="9">
          <cell r="A9" t="str">
            <v>A</v>
          </cell>
        </row>
      </sheetData>
      <sheetData sheetId="3574">
        <row r="9">
          <cell r="A9" t="str">
            <v>A</v>
          </cell>
        </row>
      </sheetData>
      <sheetData sheetId="3575">
        <row r="9">
          <cell r="A9" t="str">
            <v>A</v>
          </cell>
        </row>
      </sheetData>
      <sheetData sheetId="3576">
        <row r="9">
          <cell r="A9" t="str">
            <v>A</v>
          </cell>
        </row>
      </sheetData>
      <sheetData sheetId="3577">
        <row r="9">
          <cell r="A9" t="str">
            <v>A</v>
          </cell>
        </row>
      </sheetData>
      <sheetData sheetId="3578">
        <row r="9">
          <cell r="A9" t="str">
            <v>A</v>
          </cell>
        </row>
      </sheetData>
      <sheetData sheetId="3579">
        <row r="9">
          <cell r="A9" t="str">
            <v>A</v>
          </cell>
        </row>
      </sheetData>
      <sheetData sheetId="3580">
        <row r="9">
          <cell r="A9" t="str">
            <v>A</v>
          </cell>
        </row>
      </sheetData>
      <sheetData sheetId="3581">
        <row r="9">
          <cell r="A9" t="str">
            <v>A</v>
          </cell>
        </row>
      </sheetData>
      <sheetData sheetId="3582">
        <row r="9">
          <cell r="A9" t="str">
            <v>A</v>
          </cell>
        </row>
      </sheetData>
      <sheetData sheetId="3583">
        <row r="9">
          <cell r="A9" t="str">
            <v>A</v>
          </cell>
        </row>
      </sheetData>
      <sheetData sheetId="3584">
        <row r="9">
          <cell r="A9" t="str">
            <v>A</v>
          </cell>
        </row>
      </sheetData>
      <sheetData sheetId="3585">
        <row r="9">
          <cell r="A9" t="str">
            <v>A</v>
          </cell>
        </row>
      </sheetData>
      <sheetData sheetId="3586">
        <row r="9">
          <cell r="A9" t="str">
            <v>A</v>
          </cell>
        </row>
      </sheetData>
      <sheetData sheetId="3587">
        <row r="9">
          <cell r="A9" t="str">
            <v>A</v>
          </cell>
        </row>
      </sheetData>
      <sheetData sheetId="3588">
        <row r="9">
          <cell r="A9" t="str">
            <v>A</v>
          </cell>
        </row>
      </sheetData>
      <sheetData sheetId="3589">
        <row r="9">
          <cell r="A9" t="str">
            <v>A</v>
          </cell>
        </row>
      </sheetData>
      <sheetData sheetId="3590">
        <row r="9">
          <cell r="A9" t="str">
            <v>A</v>
          </cell>
        </row>
      </sheetData>
      <sheetData sheetId="3591">
        <row r="9">
          <cell r="A9" t="str">
            <v>A</v>
          </cell>
        </row>
      </sheetData>
      <sheetData sheetId="3592">
        <row r="9">
          <cell r="A9" t="str">
            <v>A</v>
          </cell>
        </row>
      </sheetData>
      <sheetData sheetId="3593">
        <row r="9">
          <cell r="A9" t="str">
            <v>A</v>
          </cell>
        </row>
      </sheetData>
      <sheetData sheetId="3594">
        <row r="9">
          <cell r="A9" t="str">
            <v>A</v>
          </cell>
        </row>
      </sheetData>
      <sheetData sheetId="3595">
        <row r="9">
          <cell r="A9" t="str">
            <v>A</v>
          </cell>
        </row>
      </sheetData>
      <sheetData sheetId="3596">
        <row r="9">
          <cell r="A9" t="str">
            <v>A</v>
          </cell>
        </row>
      </sheetData>
      <sheetData sheetId="3597">
        <row r="9">
          <cell r="A9" t="str">
            <v>A</v>
          </cell>
        </row>
      </sheetData>
      <sheetData sheetId="3598">
        <row r="9">
          <cell r="A9" t="str">
            <v>A</v>
          </cell>
        </row>
      </sheetData>
      <sheetData sheetId="3599">
        <row r="9">
          <cell r="A9" t="str">
            <v>A</v>
          </cell>
        </row>
      </sheetData>
      <sheetData sheetId="3600">
        <row r="9">
          <cell r="A9" t="str">
            <v>A</v>
          </cell>
        </row>
      </sheetData>
      <sheetData sheetId="3601">
        <row r="9">
          <cell r="A9" t="str">
            <v>A</v>
          </cell>
        </row>
      </sheetData>
      <sheetData sheetId="3602">
        <row r="9">
          <cell r="A9" t="str">
            <v>A</v>
          </cell>
        </row>
      </sheetData>
      <sheetData sheetId="3603">
        <row r="9">
          <cell r="A9" t="str">
            <v>A</v>
          </cell>
        </row>
      </sheetData>
      <sheetData sheetId="3604">
        <row r="9">
          <cell r="A9" t="str">
            <v>A</v>
          </cell>
        </row>
      </sheetData>
      <sheetData sheetId="3605">
        <row r="9">
          <cell r="A9" t="str">
            <v>A</v>
          </cell>
        </row>
      </sheetData>
      <sheetData sheetId="3606">
        <row r="9">
          <cell r="A9" t="str">
            <v>A</v>
          </cell>
        </row>
      </sheetData>
      <sheetData sheetId="3607">
        <row r="9">
          <cell r="A9" t="str">
            <v>A</v>
          </cell>
        </row>
      </sheetData>
      <sheetData sheetId="3608">
        <row r="9">
          <cell r="A9" t="str">
            <v>A</v>
          </cell>
        </row>
      </sheetData>
      <sheetData sheetId="3609">
        <row r="9">
          <cell r="A9" t="str">
            <v>A</v>
          </cell>
        </row>
      </sheetData>
      <sheetData sheetId="3610">
        <row r="9">
          <cell r="A9" t="str">
            <v>A</v>
          </cell>
        </row>
      </sheetData>
      <sheetData sheetId="3611">
        <row r="9">
          <cell r="A9" t="str">
            <v>A</v>
          </cell>
        </row>
      </sheetData>
      <sheetData sheetId="3612">
        <row r="9">
          <cell r="A9" t="str">
            <v>A</v>
          </cell>
        </row>
      </sheetData>
      <sheetData sheetId="3613">
        <row r="9">
          <cell r="A9" t="str">
            <v>A</v>
          </cell>
        </row>
      </sheetData>
      <sheetData sheetId="3614">
        <row r="9">
          <cell r="A9" t="str">
            <v>A</v>
          </cell>
        </row>
      </sheetData>
      <sheetData sheetId="3615">
        <row r="9">
          <cell r="A9" t="str">
            <v>A</v>
          </cell>
        </row>
      </sheetData>
      <sheetData sheetId="3616">
        <row r="9">
          <cell r="A9" t="str">
            <v>A</v>
          </cell>
        </row>
      </sheetData>
      <sheetData sheetId="3617">
        <row r="9">
          <cell r="A9" t="str">
            <v>A</v>
          </cell>
        </row>
      </sheetData>
      <sheetData sheetId="3618">
        <row r="9">
          <cell r="A9" t="str">
            <v>A</v>
          </cell>
        </row>
      </sheetData>
      <sheetData sheetId="3619">
        <row r="9">
          <cell r="A9" t="str">
            <v>A</v>
          </cell>
        </row>
      </sheetData>
      <sheetData sheetId="3620">
        <row r="9">
          <cell r="A9" t="str">
            <v>A</v>
          </cell>
        </row>
      </sheetData>
      <sheetData sheetId="3621">
        <row r="9">
          <cell r="A9" t="str">
            <v>A</v>
          </cell>
        </row>
      </sheetData>
      <sheetData sheetId="3622">
        <row r="9">
          <cell r="A9" t="str">
            <v>A</v>
          </cell>
        </row>
      </sheetData>
      <sheetData sheetId="3623">
        <row r="9">
          <cell r="A9" t="str">
            <v>A</v>
          </cell>
        </row>
      </sheetData>
      <sheetData sheetId="3624">
        <row r="9">
          <cell r="A9" t="str">
            <v>A</v>
          </cell>
        </row>
      </sheetData>
      <sheetData sheetId="3625">
        <row r="9">
          <cell r="A9" t="str">
            <v>A</v>
          </cell>
        </row>
      </sheetData>
      <sheetData sheetId="3626">
        <row r="9">
          <cell r="A9" t="str">
            <v>A</v>
          </cell>
        </row>
      </sheetData>
      <sheetData sheetId="3627">
        <row r="9">
          <cell r="A9" t="str">
            <v>A</v>
          </cell>
        </row>
      </sheetData>
      <sheetData sheetId="3628">
        <row r="9">
          <cell r="A9" t="str">
            <v>A</v>
          </cell>
        </row>
      </sheetData>
      <sheetData sheetId="3629">
        <row r="9">
          <cell r="A9" t="str">
            <v>A</v>
          </cell>
        </row>
      </sheetData>
      <sheetData sheetId="3630">
        <row r="9">
          <cell r="A9" t="str">
            <v>A</v>
          </cell>
        </row>
      </sheetData>
      <sheetData sheetId="3631">
        <row r="9">
          <cell r="A9" t="str">
            <v>A</v>
          </cell>
        </row>
      </sheetData>
      <sheetData sheetId="3632">
        <row r="9">
          <cell r="A9" t="str">
            <v>A</v>
          </cell>
        </row>
      </sheetData>
      <sheetData sheetId="3633">
        <row r="9">
          <cell r="A9" t="str">
            <v>A</v>
          </cell>
        </row>
      </sheetData>
      <sheetData sheetId="3634">
        <row r="9">
          <cell r="A9" t="str">
            <v>A</v>
          </cell>
        </row>
      </sheetData>
      <sheetData sheetId="3635">
        <row r="9">
          <cell r="A9" t="str">
            <v>A</v>
          </cell>
        </row>
      </sheetData>
      <sheetData sheetId="3636">
        <row r="9">
          <cell r="A9" t="str">
            <v>A</v>
          </cell>
        </row>
      </sheetData>
      <sheetData sheetId="3637">
        <row r="9">
          <cell r="A9" t="str">
            <v>A</v>
          </cell>
        </row>
      </sheetData>
      <sheetData sheetId="3638">
        <row r="9">
          <cell r="A9" t="str">
            <v>A</v>
          </cell>
        </row>
      </sheetData>
      <sheetData sheetId="3639">
        <row r="9">
          <cell r="A9" t="str">
            <v>A</v>
          </cell>
        </row>
      </sheetData>
      <sheetData sheetId="3640">
        <row r="9">
          <cell r="A9" t="str">
            <v>A</v>
          </cell>
        </row>
      </sheetData>
      <sheetData sheetId="3641">
        <row r="9">
          <cell r="A9" t="str">
            <v>A</v>
          </cell>
        </row>
      </sheetData>
      <sheetData sheetId="3642">
        <row r="9">
          <cell r="A9" t="str">
            <v>A</v>
          </cell>
        </row>
      </sheetData>
      <sheetData sheetId="3643">
        <row r="9">
          <cell r="A9" t="str">
            <v>A</v>
          </cell>
        </row>
      </sheetData>
      <sheetData sheetId="3644">
        <row r="9">
          <cell r="A9" t="str">
            <v>A</v>
          </cell>
        </row>
      </sheetData>
      <sheetData sheetId="3645">
        <row r="9">
          <cell r="A9" t="str">
            <v>A</v>
          </cell>
        </row>
      </sheetData>
      <sheetData sheetId="3646">
        <row r="9">
          <cell r="A9" t="str">
            <v>A</v>
          </cell>
        </row>
      </sheetData>
      <sheetData sheetId="3647">
        <row r="9">
          <cell r="A9" t="str">
            <v>A</v>
          </cell>
        </row>
      </sheetData>
      <sheetData sheetId="3648">
        <row r="9">
          <cell r="A9" t="str">
            <v>A</v>
          </cell>
        </row>
      </sheetData>
      <sheetData sheetId="3649">
        <row r="9">
          <cell r="A9" t="str">
            <v>A</v>
          </cell>
        </row>
      </sheetData>
      <sheetData sheetId="3650">
        <row r="9">
          <cell r="A9" t="str">
            <v>A</v>
          </cell>
        </row>
      </sheetData>
      <sheetData sheetId="3651">
        <row r="9">
          <cell r="A9" t="str">
            <v>A</v>
          </cell>
        </row>
      </sheetData>
      <sheetData sheetId="3652">
        <row r="9">
          <cell r="A9" t="str">
            <v>A</v>
          </cell>
        </row>
      </sheetData>
      <sheetData sheetId="3653">
        <row r="9">
          <cell r="A9" t="str">
            <v>A</v>
          </cell>
        </row>
      </sheetData>
      <sheetData sheetId="3654">
        <row r="9">
          <cell r="A9" t="str">
            <v>A</v>
          </cell>
        </row>
      </sheetData>
      <sheetData sheetId="3655">
        <row r="9">
          <cell r="A9" t="str">
            <v>A</v>
          </cell>
        </row>
      </sheetData>
      <sheetData sheetId="3656">
        <row r="9">
          <cell r="A9" t="str">
            <v>A</v>
          </cell>
        </row>
      </sheetData>
      <sheetData sheetId="3657">
        <row r="9">
          <cell r="A9" t="str">
            <v>A</v>
          </cell>
        </row>
      </sheetData>
      <sheetData sheetId="3658">
        <row r="9">
          <cell r="A9" t="str">
            <v>A</v>
          </cell>
        </row>
      </sheetData>
      <sheetData sheetId="3659">
        <row r="9">
          <cell r="A9" t="str">
            <v>A</v>
          </cell>
        </row>
      </sheetData>
      <sheetData sheetId="3660">
        <row r="9">
          <cell r="A9" t="str">
            <v>A</v>
          </cell>
        </row>
      </sheetData>
      <sheetData sheetId="3661">
        <row r="9">
          <cell r="A9" t="str">
            <v>A</v>
          </cell>
        </row>
      </sheetData>
      <sheetData sheetId="3662">
        <row r="9">
          <cell r="A9" t="str">
            <v>A</v>
          </cell>
        </row>
      </sheetData>
      <sheetData sheetId="3663">
        <row r="9">
          <cell r="A9" t="str">
            <v>A</v>
          </cell>
        </row>
      </sheetData>
      <sheetData sheetId="3664">
        <row r="9">
          <cell r="A9" t="str">
            <v>A</v>
          </cell>
        </row>
      </sheetData>
      <sheetData sheetId="3665">
        <row r="9">
          <cell r="A9" t="str">
            <v>A</v>
          </cell>
        </row>
      </sheetData>
      <sheetData sheetId="3666">
        <row r="9">
          <cell r="A9" t="str">
            <v>A</v>
          </cell>
        </row>
      </sheetData>
      <sheetData sheetId="3667">
        <row r="9">
          <cell r="A9" t="str">
            <v>A</v>
          </cell>
        </row>
      </sheetData>
      <sheetData sheetId="3668">
        <row r="9">
          <cell r="A9" t="str">
            <v>A</v>
          </cell>
        </row>
      </sheetData>
      <sheetData sheetId="3669">
        <row r="9">
          <cell r="A9" t="str">
            <v>A</v>
          </cell>
        </row>
      </sheetData>
      <sheetData sheetId="3670">
        <row r="9">
          <cell r="A9" t="str">
            <v>A</v>
          </cell>
        </row>
      </sheetData>
      <sheetData sheetId="3671">
        <row r="9">
          <cell r="A9" t="str">
            <v>A</v>
          </cell>
        </row>
      </sheetData>
      <sheetData sheetId="3672">
        <row r="9">
          <cell r="A9" t="str">
            <v>A</v>
          </cell>
        </row>
      </sheetData>
      <sheetData sheetId="3673">
        <row r="9">
          <cell r="A9" t="str">
            <v>A</v>
          </cell>
        </row>
      </sheetData>
      <sheetData sheetId="3674">
        <row r="9">
          <cell r="A9" t="str">
            <v>A</v>
          </cell>
        </row>
      </sheetData>
      <sheetData sheetId="3675">
        <row r="9">
          <cell r="A9" t="str">
            <v>A</v>
          </cell>
        </row>
      </sheetData>
      <sheetData sheetId="3676">
        <row r="9">
          <cell r="A9" t="str">
            <v>A</v>
          </cell>
        </row>
      </sheetData>
      <sheetData sheetId="3677">
        <row r="9">
          <cell r="A9" t="str">
            <v>A</v>
          </cell>
        </row>
      </sheetData>
      <sheetData sheetId="3678">
        <row r="9">
          <cell r="A9" t="str">
            <v>A</v>
          </cell>
        </row>
      </sheetData>
      <sheetData sheetId="3679">
        <row r="9">
          <cell r="A9" t="str">
            <v>A</v>
          </cell>
        </row>
      </sheetData>
      <sheetData sheetId="3680">
        <row r="9">
          <cell r="A9" t="str">
            <v>A</v>
          </cell>
        </row>
      </sheetData>
      <sheetData sheetId="3681">
        <row r="9">
          <cell r="A9" t="str">
            <v>A</v>
          </cell>
        </row>
      </sheetData>
      <sheetData sheetId="3682">
        <row r="9">
          <cell r="A9" t="str">
            <v>A</v>
          </cell>
        </row>
      </sheetData>
      <sheetData sheetId="3683">
        <row r="9">
          <cell r="A9" t="str">
            <v>A</v>
          </cell>
        </row>
      </sheetData>
      <sheetData sheetId="3684">
        <row r="9">
          <cell r="A9" t="str">
            <v>A</v>
          </cell>
        </row>
      </sheetData>
      <sheetData sheetId="3685">
        <row r="9">
          <cell r="A9" t="str">
            <v>A</v>
          </cell>
        </row>
      </sheetData>
      <sheetData sheetId="3686">
        <row r="9">
          <cell r="A9" t="str">
            <v>A</v>
          </cell>
        </row>
      </sheetData>
      <sheetData sheetId="3687">
        <row r="9">
          <cell r="A9" t="str">
            <v>A</v>
          </cell>
        </row>
      </sheetData>
      <sheetData sheetId="3688">
        <row r="9">
          <cell r="A9" t="str">
            <v>A</v>
          </cell>
        </row>
      </sheetData>
      <sheetData sheetId="3689">
        <row r="9">
          <cell r="A9" t="str">
            <v>A</v>
          </cell>
        </row>
      </sheetData>
      <sheetData sheetId="3690">
        <row r="9">
          <cell r="A9" t="str">
            <v>A</v>
          </cell>
        </row>
      </sheetData>
      <sheetData sheetId="3691">
        <row r="9">
          <cell r="A9" t="str">
            <v>A</v>
          </cell>
        </row>
      </sheetData>
      <sheetData sheetId="3692">
        <row r="9">
          <cell r="A9" t="str">
            <v>A</v>
          </cell>
        </row>
      </sheetData>
      <sheetData sheetId="3693">
        <row r="9">
          <cell r="A9" t="str">
            <v>A</v>
          </cell>
        </row>
      </sheetData>
      <sheetData sheetId="3694">
        <row r="9">
          <cell r="A9" t="str">
            <v>A</v>
          </cell>
        </row>
      </sheetData>
      <sheetData sheetId="3695">
        <row r="9">
          <cell r="A9" t="str">
            <v>A</v>
          </cell>
        </row>
      </sheetData>
      <sheetData sheetId="3696">
        <row r="9">
          <cell r="A9" t="str">
            <v>A</v>
          </cell>
        </row>
      </sheetData>
      <sheetData sheetId="3697">
        <row r="9">
          <cell r="A9" t="str">
            <v>A</v>
          </cell>
        </row>
      </sheetData>
      <sheetData sheetId="3698">
        <row r="9">
          <cell r="A9" t="str">
            <v>A</v>
          </cell>
        </row>
      </sheetData>
      <sheetData sheetId="3699">
        <row r="9">
          <cell r="A9" t="str">
            <v>A</v>
          </cell>
        </row>
      </sheetData>
      <sheetData sheetId="3700">
        <row r="9">
          <cell r="A9" t="str">
            <v>A</v>
          </cell>
        </row>
      </sheetData>
      <sheetData sheetId="3701">
        <row r="9">
          <cell r="A9" t="str">
            <v>A</v>
          </cell>
        </row>
      </sheetData>
      <sheetData sheetId="3702">
        <row r="9">
          <cell r="A9" t="str">
            <v>A</v>
          </cell>
        </row>
      </sheetData>
      <sheetData sheetId="3703">
        <row r="9">
          <cell r="A9" t="str">
            <v>A</v>
          </cell>
        </row>
      </sheetData>
      <sheetData sheetId="3704">
        <row r="9">
          <cell r="A9" t="str">
            <v>A</v>
          </cell>
        </row>
      </sheetData>
      <sheetData sheetId="3705">
        <row r="9">
          <cell r="A9" t="str">
            <v>A</v>
          </cell>
        </row>
      </sheetData>
      <sheetData sheetId="3706">
        <row r="9">
          <cell r="A9" t="str">
            <v>A</v>
          </cell>
        </row>
      </sheetData>
      <sheetData sheetId="3707">
        <row r="9">
          <cell r="A9" t="str">
            <v>A</v>
          </cell>
        </row>
      </sheetData>
      <sheetData sheetId="3708">
        <row r="9">
          <cell r="A9" t="str">
            <v>A</v>
          </cell>
        </row>
      </sheetData>
      <sheetData sheetId="3709">
        <row r="9">
          <cell r="A9" t="str">
            <v>A</v>
          </cell>
        </row>
      </sheetData>
      <sheetData sheetId="3710">
        <row r="9">
          <cell r="A9" t="str">
            <v>A</v>
          </cell>
        </row>
      </sheetData>
      <sheetData sheetId="3711">
        <row r="9">
          <cell r="A9" t="str">
            <v>A</v>
          </cell>
        </row>
      </sheetData>
      <sheetData sheetId="3712">
        <row r="9">
          <cell r="A9" t="str">
            <v>A</v>
          </cell>
        </row>
      </sheetData>
      <sheetData sheetId="3713">
        <row r="9">
          <cell r="A9" t="str">
            <v>A</v>
          </cell>
        </row>
      </sheetData>
      <sheetData sheetId="3714">
        <row r="9">
          <cell r="A9" t="str">
            <v>A</v>
          </cell>
        </row>
      </sheetData>
      <sheetData sheetId="3715">
        <row r="9">
          <cell r="A9" t="str">
            <v>A</v>
          </cell>
        </row>
      </sheetData>
      <sheetData sheetId="3716">
        <row r="9">
          <cell r="A9" t="str">
            <v>A</v>
          </cell>
        </row>
      </sheetData>
      <sheetData sheetId="3717">
        <row r="9">
          <cell r="A9" t="str">
            <v>A</v>
          </cell>
        </row>
      </sheetData>
      <sheetData sheetId="3718">
        <row r="9">
          <cell r="A9" t="str">
            <v>A</v>
          </cell>
        </row>
      </sheetData>
      <sheetData sheetId="3719">
        <row r="9">
          <cell r="A9" t="str">
            <v>A</v>
          </cell>
        </row>
      </sheetData>
      <sheetData sheetId="3720">
        <row r="9">
          <cell r="A9" t="str">
            <v>A</v>
          </cell>
        </row>
      </sheetData>
      <sheetData sheetId="3721">
        <row r="9">
          <cell r="A9" t="str">
            <v>A</v>
          </cell>
        </row>
      </sheetData>
      <sheetData sheetId="3722">
        <row r="9">
          <cell r="A9" t="str">
            <v>A</v>
          </cell>
        </row>
      </sheetData>
      <sheetData sheetId="3723">
        <row r="9">
          <cell r="A9" t="str">
            <v>A</v>
          </cell>
        </row>
      </sheetData>
      <sheetData sheetId="3724">
        <row r="9">
          <cell r="A9" t="str">
            <v>A</v>
          </cell>
        </row>
      </sheetData>
      <sheetData sheetId="3725">
        <row r="9">
          <cell r="A9" t="str">
            <v>A</v>
          </cell>
        </row>
      </sheetData>
      <sheetData sheetId="3726">
        <row r="9">
          <cell r="A9" t="str">
            <v>A</v>
          </cell>
        </row>
      </sheetData>
      <sheetData sheetId="3727">
        <row r="9">
          <cell r="A9" t="str">
            <v>A</v>
          </cell>
        </row>
      </sheetData>
      <sheetData sheetId="3728">
        <row r="9">
          <cell r="A9" t="str">
            <v>A</v>
          </cell>
        </row>
      </sheetData>
      <sheetData sheetId="3729">
        <row r="9">
          <cell r="A9" t="str">
            <v>A</v>
          </cell>
        </row>
      </sheetData>
      <sheetData sheetId="3730">
        <row r="9">
          <cell r="A9" t="str">
            <v>A</v>
          </cell>
        </row>
      </sheetData>
      <sheetData sheetId="3731">
        <row r="9">
          <cell r="A9" t="str">
            <v>A</v>
          </cell>
        </row>
      </sheetData>
      <sheetData sheetId="3732">
        <row r="9">
          <cell r="A9" t="str">
            <v>A</v>
          </cell>
        </row>
      </sheetData>
      <sheetData sheetId="3733">
        <row r="9">
          <cell r="A9" t="str">
            <v>A</v>
          </cell>
        </row>
      </sheetData>
      <sheetData sheetId="3734">
        <row r="9">
          <cell r="A9" t="str">
            <v>A</v>
          </cell>
        </row>
      </sheetData>
      <sheetData sheetId="3735">
        <row r="9">
          <cell r="A9" t="str">
            <v>A</v>
          </cell>
        </row>
      </sheetData>
      <sheetData sheetId="3736">
        <row r="9">
          <cell r="A9" t="str">
            <v>A</v>
          </cell>
        </row>
      </sheetData>
      <sheetData sheetId="3737">
        <row r="9">
          <cell r="A9" t="str">
            <v>A</v>
          </cell>
        </row>
      </sheetData>
      <sheetData sheetId="3738">
        <row r="9">
          <cell r="A9" t="str">
            <v>A</v>
          </cell>
        </row>
      </sheetData>
      <sheetData sheetId="3739">
        <row r="9">
          <cell r="A9" t="str">
            <v>A</v>
          </cell>
        </row>
      </sheetData>
      <sheetData sheetId="3740">
        <row r="9">
          <cell r="A9" t="str">
            <v>A</v>
          </cell>
        </row>
      </sheetData>
      <sheetData sheetId="3741">
        <row r="9">
          <cell r="A9" t="str">
            <v>A</v>
          </cell>
        </row>
      </sheetData>
      <sheetData sheetId="3742">
        <row r="9">
          <cell r="A9" t="str">
            <v>A</v>
          </cell>
        </row>
      </sheetData>
      <sheetData sheetId="3743">
        <row r="9">
          <cell r="A9" t="str">
            <v>A</v>
          </cell>
        </row>
      </sheetData>
      <sheetData sheetId="3744">
        <row r="9">
          <cell r="A9" t="str">
            <v>A</v>
          </cell>
        </row>
      </sheetData>
      <sheetData sheetId="3745">
        <row r="9">
          <cell r="A9" t="str">
            <v>A</v>
          </cell>
        </row>
      </sheetData>
      <sheetData sheetId="3746">
        <row r="9">
          <cell r="A9" t="str">
            <v>A</v>
          </cell>
        </row>
      </sheetData>
      <sheetData sheetId="3747">
        <row r="9">
          <cell r="A9" t="str">
            <v>A</v>
          </cell>
        </row>
      </sheetData>
      <sheetData sheetId="3748">
        <row r="9">
          <cell r="A9" t="str">
            <v>A</v>
          </cell>
        </row>
      </sheetData>
      <sheetData sheetId="3749">
        <row r="9">
          <cell r="A9" t="str">
            <v>A</v>
          </cell>
        </row>
      </sheetData>
      <sheetData sheetId="3750">
        <row r="9">
          <cell r="A9" t="str">
            <v>A</v>
          </cell>
        </row>
      </sheetData>
      <sheetData sheetId="3751">
        <row r="9">
          <cell r="A9" t="str">
            <v>A</v>
          </cell>
        </row>
      </sheetData>
      <sheetData sheetId="3752">
        <row r="9">
          <cell r="A9" t="str">
            <v>A</v>
          </cell>
        </row>
      </sheetData>
      <sheetData sheetId="3753">
        <row r="9">
          <cell r="A9" t="str">
            <v>A</v>
          </cell>
        </row>
      </sheetData>
      <sheetData sheetId="3754">
        <row r="9">
          <cell r="A9" t="str">
            <v>A</v>
          </cell>
        </row>
      </sheetData>
      <sheetData sheetId="3755">
        <row r="9">
          <cell r="A9" t="str">
            <v>A</v>
          </cell>
        </row>
      </sheetData>
      <sheetData sheetId="3756">
        <row r="9">
          <cell r="A9" t="str">
            <v>A</v>
          </cell>
        </row>
      </sheetData>
      <sheetData sheetId="3757">
        <row r="9">
          <cell r="A9" t="str">
            <v>A</v>
          </cell>
        </row>
      </sheetData>
      <sheetData sheetId="3758">
        <row r="9">
          <cell r="A9" t="str">
            <v>A</v>
          </cell>
        </row>
      </sheetData>
      <sheetData sheetId="3759">
        <row r="9">
          <cell r="A9" t="str">
            <v>A</v>
          </cell>
        </row>
      </sheetData>
      <sheetData sheetId="3760">
        <row r="9">
          <cell r="A9" t="str">
            <v>A</v>
          </cell>
        </row>
      </sheetData>
      <sheetData sheetId="3761">
        <row r="9">
          <cell r="A9" t="str">
            <v>A</v>
          </cell>
        </row>
      </sheetData>
      <sheetData sheetId="3762">
        <row r="9">
          <cell r="A9" t="str">
            <v>A</v>
          </cell>
        </row>
      </sheetData>
      <sheetData sheetId="3763">
        <row r="9">
          <cell r="A9" t="str">
            <v>A</v>
          </cell>
        </row>
      </sheetData>
      <sheetData sheetId="3764">
        <row r="9">
          <cell r="A9" t="str">
            <v>A</v>
          </cell>
        </row>
      </sheetData>
      <sheetData sheetId="3765">
        <row r="9">
          <cell r="A9" t="str">
            <v>A</v>
          </cell>
        </row>
      </sheetData>
      <sheetData sheetId="3766">
        <row r="9">
          <cell r="A9" t="str">
            <v>A</v>
          </cell>
        </row>
      </sheetData>
      <sheetData sheetId="3767">
        <row r="9">
          <cell r="A9" t="str">
            <v>A</v>
          </cell>
        </row>
      </sheetData>
      <sheetData sheetId="3768">
        <row r="9">
          <cell r="A9" t="str">
            <v>A</v>
          </cell>
        </row>
      </sheetData>
      <sheetData sheetId="3769">
        <row r="9">
          <cell r="A9" t="str">
            <v>A</v>
          </cell>
        </row>
      </sheetData>
      <sheetData sheetId="3770">
        <row r="9">
          <cell r="A9" t="str">
            <v>A</v>
          </cell>
        </row>
      </sheetData>
      <sheetData sheetId="3771">
        <row r="9">
          <cell r="A9" t="str">
            <v>A</v>
          </cell>
        </row>
      </sheetData>
      <sheetData sheetId="3772">
        <row r="9">
          <cell r="A9" t="str">
            <v>A</v>
          </cell>
        </row>
      </sheetData>
      <sheetData sheetId="3773">
        <row r="9">
          <cell r="A9" t="str">
            <v>A</v>
          </cell>
        </row>
      </sheetData>
      <sheetData sheetId="3774">
        <row r="9">
          <cell r="A9" t="str">
            <v>A</v>
          </cell>
        </row>
      </sheetData>
      <sheetData sheetId="3775">
        <row r="9">
          <cell r="A9" t="str">
            <v>A</v>
          </cell>
        </row>
      </sheetData>
      <sheetData sheetId="3776">
        <row r="9">
          <cell r="A9" t="str">
            <v>A</v>
          </cell>
        </row>
      </sheetData>
      <sheetData sheetId="3777">
        <row r="9">
          <cell r="A9" t="str">
            <v>A</v>
          </cell>
        </row>
      </sheetData>
      <sheetData sheetId="3778">
        <row r="9">
          <cell r="A9" t="str">
            <v>A</v>
          </cell>
        </row>
      </sheetData>
      <sheetData sheetId="3779">
        <row r="9">
          <cell r="A9" t="str">
            <v>A</v>
          </cell>
        </row>
      </sheetData>
      <sheetData sheetId="3780">
        <row r="9">
          <cell r="A9" t="str">
            <v>A</v>
          </cell>
        </row>
      </sheetData>
      <sheetData sheetId="3781">
        <row r="9">
          <cell r="A9" t="str">
            <v>A</v>
          </cell>
        </row>
      </sheetData>
      <sheetData sheetId="3782">
        <row r="9">
          <cell r="A9" t="str">
            <v>A</v>
          </cell>
        </row>
      </sheetData>
      <sheetData sheetId="3783">
        <row r="9">
          <cell r="A9" t="str">
            <v>A</v>
          </cell>
        </row>
      </sheetData>
      <sheetData sheetId="3784">
        <row r="9">
          <cell r="A9" t="str">
            <v>A</v>
          </cell>
        </row>
      </sheetData>
      <sheetData sheetId="3785">
        <row r="9">
          <cell r="A9" t="str">
            <v>A</v>
          </cell>
        </row>
      </sheetData>
      <sheetData sheetId="3786">
        <row r="9">
          <cell r="A9" t="str">
            <v>A</v>
          </cell>
        </row>
      </sheetData>
      <sheetData sheetId="3787">
        <row r="9">
          <cell r="A9" t="str">
            <v>A</v>
          </cell>
        </row>
      </sheetData>
      <sheetData sheetId="3788">
        <row r="9">
          <cell r="A9" t="str">
            <v>A</v>
          </cell>
        </row>
      </sheetData>
      <sheetData sheetId="3789">
        <row r="9">
          <cell r="A9" t="str">
            <v>A</v>
          </cell>
        </row>
      </sheetData>
      <sheetData sheetId="3790">
        <row r="9">
          <cell r="A9" t="str">
            <v>A</v>
          </cell>
        </row>
      </sheetData>
      <sheetData sheetId="3791">
        <row r="9">
          <cell r="A9" t="str">
            <v>A</v>
          </cell>
        </row>
      </sheetData>
      <sheetData sheetId="3792">
        <row r="9">
          <cell r="A9" t="str">
            <v>A</v>
          </cell>
        </row>
      </sheetData>
      <sheetData sheetId="3793">
        <row r="9">
          <cell r="A9" t="str">
            <v>A</v>
          </cell>
        </row>
      </sheetData>
      <sheetData sheetId="3794">
        <row r="9">
          <cell r="A9" t="str">
            <v>A</v>
          </cell>
        </row>
      </sheetData>
      <sheetData sheetId="3795">
        <row r="9">
          <cell r="A9" t="str">
            <v>A</v>
          </cell>
        </row>
      </sheetData>
      <sheetData sheetId="3796">
        <row r="9">
          <cell r="A9" t="str">
            <v>A</v>
          </cell>
        </row>
      </sheetData>
      <sheetData sheetId="3797">
        <row r="9">
          <cell r="A9" t="str">
            <v>A</v>
          </cell>
        </row>
      </sheetData>
      <sheetData sheetId="3798">
        <row r="9">
          <cell r="A9" t="str">
            <v>A</v>
          </cell>
        </row>
      </sheetData>
      <sheetData sheetId="3799">
        <row r="9">
          <cell r="A9" t="str">
            <v>A</v>
          </cell>
        </row>
      </sheetData>
      <sheetData sheetId="3800">
        <row r="9">
          <cell r="A9" t="str">
            <v>A</v>
          </cell>
        </row>
      </sheetData>
      <sheetData sheetId="3801">
        <row r="9">
          <cell r="A9" t="str">
            <v>A</v>
          </cell>
        </row>
      </sheetData>
      <sheetData sheetId="3802">
        <row r="9">
          <cell r="A9" t="str">
            <v>A</v>
          </cell>
        </row>
      </sheetData>
      <sheetData sheetId="3803">
        <row r="9">
          <cell r="A9" t="str">
            <v>A</v>
          </cell>
        </row>
      </sheetData>
      <sheetData sheetId="3804">
        <row r="9">
          <cell r="A9" t="str">
            <v>A</v>
          </cell>
        </row>
      </sheetData>
      <sheetData sheetId="3805">
        <row r="9">
          <cell r="A9" t="str">
            <v>A</v>
          </cell>
        </row>
      </sheetData>
      <sheetData sheetId="3806">
        <row r="9">
          <cell r="A9" t="str">
            <v>A</v>
          </cell>
        </row>
      </sheetData>
      <sheetData sheetId="3807">
        <row r="9">
          <cell r="A9" t="str">
            <v>A</v>
          </cell>
        </row>
      </sheetData>
      <sheetData sheetId="3808">
        <row r="9">
          <cell r="A9" t="str">
            <v>A</v>
          </cell>
        </row>
      </sheetData>
      <sheetData sheetId="3809">
        <row r="9">
          <cell r="A9" t="str">
            <v>A</v>
          </cell>
        </row>
      </sheetData>
      <sheetData sheetId="3810">
        <row r="9">
          <cell r="A9" t="str">
            <v>A</v>
          </cell>
        </row>
      </sheetData>
      <sheetData sheetId="3811">
        <row r="9">
          <cell r="A9" t="str">
            <v>A</v>
          </cell>
        </row>
      </sheetData>
      <sheetData sheetId="3812">
        <row r="9">
          <cell r="A9" t="str">
            <v>A</v>
          </cell>
        </row>
      </sheetData>
      <sheetData sheetId="3813">
        <row r="9">
          <cell r="A9" t="str">
            <v>A</v>
          </cell>
        </row>
      </sheetData>
      <sheetData sheetId="3814">
        <row r="9">
          <cell r="A9" t="str">
            <v>A</v>
          </cell>
        </row>
      </sheetData>
      <sheetData sheetId="3815">
        <row r="9">
          <cell r="A9" t="str">
            <v>A</v>
          </cell>
        </row>
      </sheetData>
      <sheetData sheetId="3816">
        <row r="9">
          <cell r="A9" t="str">
            <v>A</v>
          </cell>
        </row>
      </sheetData>
      <sheetData sheetId="3817">
        <row r="9">
          <cell r="A9" t="str">
            <v>A</v>
          </cell>
        </row>
      </sheetData>
      <sheetData sheetId="3818">
        <row r="9">
          <cell r="A9" t="str">
            <v>A</v>
          </cell>
        </row>
      </sheetData>
      <sheetData sheetId="3819">
        <row r="9">
          <cell r="A9" t="str">
            <v>A</v>
          </cell>
        </row>
      </sheetData>
      <sheetData sheetId="3820">
        <row r="9">
          <cell r="A9" t="str">
            <v>A</v>
          </cell>
        </row>
      </sheetData>
      <sheetData sheetId="3821">
        <row r="9">
          <cell r="A9" t="str">
            <v>A</v>
          </cell>
        </row>
      </sheetData>
      <sheetData sheetId="3822">
        <row r="9">
          <cell r="A9" t="str">
            <v>A</v>
          </cell>
        </row>
      </sheetData>
      <sheetData sheetId="3823">
        <row r="9">
          <cell r="A9" t="str">
            <v>A</v>
          </cell>
        </row>
      </sheetData>
      <sheetData sheetId="3824">
        <row r="9">
          <cell r="A9" t="str">
            <v>A</v>
          </cell>
        </row>
      </sheetData>
      <sheetData sheetId="3825">
        <row r="9">
          <cell r="A9" t="str">
            <v>A</v>
          </cell>
        </row>
      </sheetData>
      <sheetData sheetId="3826">
        <row r="9">
          <cell r="A9" t="str">
            <v>A</v>
          </cell>
        </row>
      </sheetData>
      <sheetData sheetId="3827">
        <row r="9">
          <cell r="A9" t="str">
            <v>A</v>
          </cell>
        </row>
      </sheetData>
      <sheetData sheetId="3828">
        <row r="9">
          <cell r="A9" t="str">
            <v>A</v>
          </cell>
        </row>
      </sheetData>
      <sheetData sheetId="3829">
        <row r="9">
          <cell r="A9" t="str">
            <v>A</v>
          </cell>
        </row>
      </sheetData>
      <sheetData sheetId="3830">
        <row r="9">
          <cell r="A9" t="str">
            <v>A</v>
          </cell>
        </row>
      </sheetData>
      <sheetData sheetId="3831">
        <row r="9">
          <cell r="A9" t="str">
            <v>A</v>
          </cell>
        </row>
      </sheetData>
      <sheetData sheetId="3832">
        <row r="9">
          <cell r="A9" t="str">
            <v>A</v>
          </cell>
        </row>
      </sheetData>
      <sheetData sheetId="3833">
        <row r="9">
          <cell r="A9" t="str">
            <v>A</v>
          </cell>
        </row>
      </sheetData>
      <sheetData sheetId="3834">
        <row r="9">
          <cell r="A9" t="str">
            <v>A</v>
          </cell>
        </row>
      </sheetData>
      <sheetData sheetId="3835">
        <row r="9">
          <cell r="A9" t="str">
            <v>A</v>
          </cell>
        </row>
      </sheetData>
      <sheetData sheetId="3836">
        <row r="9">
          <cell r="A9" t="str">
            <v>A</v>
          </cell>
        </row>
      </sheetData>
      <sheetData sheetId="3837">
        <row r="9">
          <cell r="A9" t="str">
            <v>A</v>
          </cell>
        </row>
      </sheetData>
      <sheetData sheetId="3838">
        <row r="9">
          <cell r="A9" t="str">
            <v>A</v>
          </cell>
        </row>
      </sheetData>
      <sheetData sheetId="3839">
        <row r="9">
          <cell r="A9" t="str">
            <v>A</v>
          </cell>
        </row>
      </sheetData>
      <sheetData sheetId="3840">
        <row r="9">
          <cell r="A9" t="str">
            <v>A</v>
          </cell>
        </row>
      </sheetData>
      <sheetData sheetId="3841">
        <row r="9">
          <cell r="A9" t="str">
            <v>A</v>
          </cell>
        </row>
      </sheetData>
      <sheetData sheetId="3842">
        <row r="9">
          <cell r="A9" t="str">
            <v>A</v>
          </cell>
        </row>
      </sheetData>
      <sheetData sheetId="3843">
        <row r="9">
          <cell r="A9" t="str">
            <v>A</v>
          </cell>
        </row>
      </sheetData>
      <sheetData sheetId="3844">
        <row r="9">
          <cell r="A9" t="str">
            <v>A</v>
          </cell>
        </row>
      </sheetData>
      <sheetData sheetId="3845">
        <row r="9">
          <cell r="A9" t="str">
            <v>A</v>
          </cell>
        </row>
      </sheetData>
      <sheetData sheetId="3846">
        <row r="9">
          <cell r="A9" t="str">
            <v>A</v>
          </cell>
        </row>
      </sheetData>
      <sheetData sheetId="3847">
        <row r="9">
          <cell r="A9" t="str">
            <v>A</v>
          </cell>
        </row>
      </sheetData>
      <sheetData sheetId="3848">
        <row r="9">
          <cell r="A9" t="str">
            <v>A</v>
          </cell>
        </row>
      </sheetData>
      <sheetData sheetId="3849">
        <row r="9">
          <cell r="A9" t="str">
            <v>A</v>
          </cell>
        </row>
      </sheetData>
      <sheetData sheetId="3850">
        <row r="9">
          <cell r="A9" t="str">
            <v>A</v>
          </cell>
        </row>
      </sheetData>
      <sheetData sheetId="3851">
        <row r="9">
          <cell r="A9" t="str">
            <v>A</v>
          </cell>
        </row>
      </sheetData>
      <sheetData sheetId="3852">
        <row r="9">
          <cell r="A9" t="str">
            <v>A</v>
          </cell>
        </row>
      </sheetData>
      <sheetData sheetId="3853">
        <row r="9">
          <cell r="A9" t="str">
            <v>A</v>
          </cell>
        </row>
      </sheetData>
      <sheetData sheetId="3854">
        <row r="9">
          <cell r="A9" t="str">
            <v>A</v>
          </cell>
        </row>
      </sheetData>
      <sheetData sheetId="3855">
        <row r="9">
          <cell r="A9" t="str">
            <v>A</v>
          </cell>
        </row>
      </sheetData>
      <sheetData sheetId="3856">
        <row r="9">
          <cell r="A9" t="str">
            <v>A</v>
          </cell>
        </row>
      </sheetData>
      <sheetData sheetId="3857">
        <row r="9">
          <cell r="A9" t="str">
            <v>A</v>
          </cell>
        </row>
      </sheetData>
      <sheetData sheetId="3858">
        <row r="9">
          <cell r="A9" t="str">
            <v>A</v>
          </cell>
        </row>
      </sheetData>
      <sheetData sheetId="3859">
        <row r="9">
          <cell r="A9" t="str">
            <v>A</v>
          </cell>
        </row>
      </sheetData>
      <sheetData sheetId="3860">
        <row r="9">
          <cell r="A9" t="str">
            <v>A</v>
          </cell>
        </row>
      </sheetData>
      <sheetData sheetId="3861">
        <row r="9">
          <cell r="A9" t="str">
            <v>A</v>
          </cell>
        </row>
      </sheetData>
      <sheetData sheetId="3862">
        <row r="9">
          <cell r="A9" t="str">
            <v>A</v>
          </cell>
        </row>
      </sheetData>
      <sheetData sheetId="3863">
        <row r="9">
          <cell r="A9" t="str">
            <v>A</v>
          </cell>
        </row>
      </sheetData>
      <sheetData sheetId="3864">
        <row r="9">
          <cell r="A9" t="str">
            <v>A</v>
          </cell>
        </row>
      </sheetData>
      <sheetData sheetId="3865">
        <row r="9">
          <cell r="A9" t="str">
            <v>A</v>
          </cell>
        </row>
      </sheetData>
      <sheetData sheetId="3866">
        <row r="9">
          <cell r="A9" t="str">
            <v>A</v>
          </cell>
        </row>
      </sheetData>
      <sheetData sheetId="3867">
        <row r="9">
          <cell r="A9" t="str">
            <v>A</v>
          </cell>
        </row>
      </sheetData>
      <sheetData sheetId="3868">
        <row r="9">
          <cell r="A9" t="str">
            <v>A</v>
          </cell>
        </row>
      </sheetData>
      <sheetData sheetId="3869">
        <row r="9">
          <cell r="A9" t="str">
            <v>A</v>
          </cell>
        </row>
      </sheetData>
      <sheetData sheetId="3870">
        <row r="9">
          <cell r="A9" t="str">
            <v>A</v>
          </cell>
        </row>
      </sheetData>
      <sheetData sheetId="3871">
        <row r="9">
          <cell r="A9" t="str">
            <v>A</v>
          </cell>
        </row>
      </sheetData>
      <sheetData sheetId="3872">
        <row r="9">
          <cell r="A9" t="str">
            <v>A</v>
          </cell>
        </row>
      </sheetData>
      <sheetData sheetId="3873">
        <row r="9">
          <cell r="A9" t="str">
            <v>A</v>
          </cell>
        </row>
      </sheetData>
      <sheetData sheetId="3874">
        <row r="9">
          <cell r="A9" t="str">
            <v>A</v>
          </cell>
        </row>
      </sheetData>
      <sheetData sheetId="3875">
        <row r="9">
          <cell r="A9" t="str">
            <v>A</v>
          </cell>
        </row>
      </sheetData>
      <sheetData sheetId="3876">
        <row r="9">
          <cell r="A9" t="str">
            <v>A</v>
          </cell>
        </row>
      </sheetData>
      <sheetData sheetId="3877">
        <row r="9">
          <cell r="A9" t="str">
            <v>A</v>
          </cell>
        </row>
      </sheetData>
      <sheetData sheetId="3878">
        <row r="9">
          <cell r="A9" t="str">
            <v>A</v>
          </cell>
        </row>
      </sheetData>
      <sheetData sheetId="3879">
        <row r="9">
          <cell r="A9" t="str">
            <v>A</v>
          </cell>
        </row>
      </sheetData>
      <sheetData sheetId="3880">
        <row r="9">
          <cell r="A9" t="str">
            <v>A</v>
          </cell>
        </row>
      </sheetData>
      <sheetData sheetId="3881">
        <row r="9">
          <cell r="A9" t="str">
            <v>A</v>
          </cell>
        </row>
      </sheetData>
      <sheetData sheetId="3882">
        <row r="9">
          <cell r="A9" t="str">
            <v>A</v>
          </cell>
        </row>
      </sheetData>
      <sheetData sheetId="3883">
        <row r="9">
          <cell r="A9" t="str">
            <v>A</v>
          </cell>
        </row>
      </sheetData>
      <sheetData sheetId="3884">
        <row r="9">
          <cell r="A9" t="str">
            <v>A</v>
          </cell>
        </row>
      </sheetData>
      <sheetData sheetId="3885">
        <row r="9">
          <cell r="A9" t="str">
            <v>A</v>
          </cell>
        </row>
      </sheetData>
      <sheetData sheetId="3886">
        <row r="9">
          <cell r="A9" t="str">
            <v>A</v>
          </cell>
        </row>
      </sheetData>
      <sheetData sheetId="3887">
        <row r="9">
          <cell r="A9" t="str">
            <v>A</v>
          </cell>
        </row>
      </sheetData>
      <sheetData sheetId="3888">
        <row r="9">
          <cell r="A9" t="str">
            <v>A</v>
          </cell>
        </row>
      </sheetData>
      <sheetData sheetId="3889">
        <row r="9">
          <cell r="A9" t="str">
            <v>A</v>
          </cell>
        </row>
      </sheetData>
      <sheetData sheetId="3890">
        <row r="9">
          <cell r="A9" t="str">
            <v>A</v>
          </cell>
        </row>
      </sheetData>
      <sheetData sheetId="3891">
        <row r="9">
          <cell r="A9" t="str">
            <v>A</v>
          </cell>
        </row>
      </sheetData>
      <sheetData sheetId="3892">
        <row r="9">
          <cell r="A9" t="str">
            <v>A</v>
          </cell>
        </row>
      </sheetData>
      <sheetData sheetId="3893">
        <row r="9">
          <cell r="A9" t="str">
            <v>A</v>
          </cell>
        </row>
      </sheetData>
      <sheetData sheetId="3894">
        <row r="9">
          <cell r="A9" t="str">
            <v>A</v>
          </cell>
        </row>
      </sheetData>
      <sheetData sheetId="3895">
        <row r="9">
          <cell r="A9" t="str">
            <v>A</v>
          </cell>
        </row>
      </sheetData>
      <sheetData sheetId="3896">
        <row r="9">
          <cell r="A9" t="str">
            <v>A</v>
          </cell>
        </row>
      </sheetData>
      <sheetData sheetId="3897">
        <row r="9">
          <cell r="A9" t="str">
            <v>A</v>
          </cell>
        </row>
      </sheetData>
      <sheetData sheetId="3898">
        <row r="9">
          <cell r="A9" t="str">
            <v>A</v>
          </cell>
        </row>
      </sheetData>
      <sheetData sheetId="3899">
        <row r="9">
          <cell r="A9" t="str">
            <v>A</v>
          </cell>
        </row>
      </sheetData>
      <sheetData sheetId="3900">
        <row r="9">
          <cell r="A9" t="str">
            <v>A</v>
          </cell>
        </row>
      </sheetData>
      <sheetData sheetId="3901">
        <row r="9">
          <cell r="A9" t="str">
            <v>A</v>
          </cell>
        </row>
      </sheetData>
      <sheetData sheetId="3902">
        <row r="9">
          <cell r="A9" t="str">
            <v>A</v>
          </cell>
        </row>
      </sheetData>
      <sheetData sheetId="3903">
        <row r="9">
          <cell r="A9" t="str">
            <v>A</v>
          </cell>
        </row>
      </sheetData>
      <sheetData sheetId="3904">
        <row r="9">
          <cell r="A9" t="str">
            <v>A</v>
          </cell>
        </row>
      </sheetData>
      <sheetData sheetId="3905">
        <row r="9">
          <cell r="A9" t="str">
            <v>A</v>
          </cell>
        </row>
      </sheetData>
      <sheetData sheetId="3906">
        <row r="9">
          <cell r="A9" t="str">
            <v>A</v>
          </cell>
        </row>
      </sheetData>
      <sheetData sheetId="3907">
        <row r="9">
          <cell r="A9" t="str">
            <v>A</v>
          </cell>
        </row>
      </sheetData>
      <sheetData sheetId="3908">
        <row r="9">
          <cell r="A9" t="str">
            <v>A</v>
          </cell>
        </row>
      </sheetData>
      <sheetData sheetId="3909">
        <row r="9">
          <cell r="A9" t="str">
            <v>A</v>
          </cell>
        </row>
      </sheetData>
      <sheetData sheetId="3910">
        <row r="9">
          <cell r="A9" t="str">
            <v>A</v>
          </cell>
        </row>
      </sheetData>
      <sheetData sheetId="3911">
        <row r="9">
          <cell r="A9" t="str">
            <v>A</v>
          </cell>
        </row>
      </sheetData>
      <sheetData sheetId="3912">
        <row r="9">
          <cell r="A9" t="str">
            <v>A</v>
          </cell>
        </row>
      </sheetData>
      <sheetData sheetId="3913">
        <row r="9">
          <cell r="A9" t="str">
            <v>A</v>
          </cell>
        </row>
      </sheetData>
      <sheetData sheetId="3914">
        <row r="9">
          <cell r="A9" t="str">
            <v>A</v>
          </cell>
        </row>
      </sheetData>
      <sheetData sheetId="3915">
        <row r="9">
          <cell r="A9" t="str">
            <v>A</v>
          </cell>
        </row>
      </sheetData>
      <sheetData sheetId="3916">
        <row r="9">
          <cell r="A9" t="str">
            <v>A</v>
          </cell>
        </row>
      </sheetData>
      <sheetData sheetId="3917">
        <row r="9">
          <cell r="A9" t="str">
            <v>A</v>
          </cell>
        </row>
      </sheetData>
      <sheetData sheetId="3918">
        <row r="9">
          <cell r="A9" t="str">
            <v>A</v>
          </cell>
        </row>
      </sheetData>
      <sheetData sheetId="3919">
        <row r="9">
          <cell r="A9" t="str">
            <v>A</v>
          </cell>
        </row>
      </sheetData>
      <sheetData sheetId="3920">
        <row r="9">
          <cell r="A9" t="str">
            <v>A</v>
          </cell>
        </row>
      </sheetData>
      <sheetData sheetId="3921">
        <row r="9">
          <cell r="A9" t="str">
            <v>A</v>
          </cell>
        </row>
      </sheetData>
      <sheetData sheetId="3922">
        <row r="9">
          <cell r="A9" t="str">
            <v>A</v>
          </cell>
        </row>
      </sheetData>
      <sheetData sheetId="3923">
        <row r="9">
          <cell r="A9" t="str">
            <v>A</v>
          </cell>
        </row>
      </sheetData>
      <sheetData sheetId="3924">
        <row r="9">
          <cell r="A9" t="str">
            <v>A</v>
          </cell>
        </row>
      </sheetData>
      <sheetData sheetId="3925">
        <row r="9">
          <cell r="A9" t="str">
            <v>A</v>
          </cell>
        </row>
      </sheetData>
      <sheetData sheetId="3926">
        <row r="9">
          <cell r="A9" t="str">
            <v>A</v>
          </cell>
        </row>
      </sheetData>
      <sheetData sheetId="3927">
        <row r="9">
          <cell r="A9" t="str">
            <v>A</v>
          </cell>
        </row>
      </sheetData>
      <sheetData sheetId="3928">
        <row r="9">
          <cell r="A9" t="str">
            <v>A</v>
          </cell>
        </row>
      </sheetData>
      <sheetData sheetId="3929">
        <row r="9">
          <cell r="A9" t="str">
            <v>A</v>
          </cell>
        </row>
      </sheetData>
      <sheetData sheetId="3930">
        <row r="9">
          <cell r="A9" t="str">
            <v>A</v>
          </cell>
        </row>
      </sheetData>
      <sheetData sheetId="3931">
        <row r="9">
          <cell r="A9" t="str">
            <v>A</v>
          </cell>
        </row>
      </sheetData>
      <sheetData sheetId="3932">
        <row r="9">
          <cell r="A9" t="str">
            <v>A</v>
          </cell>
        </row>
      </sheetData>
      <sheetData sheetId="3933">
        <row r="9">
          <cell r="A9" t="str">
            <v>A</v>
          </cell>
        </row>
      </sheetData>
      <sheetData sheetId="3934">
        <row r="9">
          <cell r="A9" t="str">
            <v>A</v>
          </cell>
        </row>
      </sheetData>
      <sheetData sheetId="3935">
        <row r="9">
          <cell r="A9" t="str">
            <v>A</v>
          </cell>
        </row>
      </sheetData>
      <sheetData sheetId="3936">
        <row r="9">
          <cell r="A9" t="str">
            <v>A</v>
          </cell>
        </row>
      </sheetData>
      <sheetData sheetId="3937">
        <row r="9">
          <cell r="A9" t="str">
            <v>A</v>
          </cell>
        </row>
      </sheetData>
      <sheetData sheetId="3938">
        <row r="9">
          <cell r="A9" t="str">
            <v>A</v>
          </cell>
        </row>
      </sheetData>
      <sheetData sheetId="3939">
        <row r="9">
          <cell r="A9" t="str">
            <v>A</v>
          </cell>
        </row>
      </sheetData>
      <sheetData sheetId="3940">
        <row r="9">
          <cell r="A9" t="str">
            <v>A</v>
          </cell>
        </row>
      </sheetData>
      <sheetData sheetId="3941">
        <row r="9">
          <cell r="A9" t="str">
            <v>A</v>
          </cell>
        </row>
      </sheetData>
      <sheetData sheetId="3942">
        <row r="9">
          <cell r="A9" t="str">
            <v>A</v>
          </cell>
        </row>
      </sheetData>
      <sheetData sheetId="3943">
        <row r="9">
          <cell r="A9" t="str">
            <v>A</v>
          </cell>
        </row>
      </sheetData>
      <sheetData sheetId="3944">
        <row r="9">
          <cell r="A9" t="str">
            <v>A</v>
          </cell>
        </row>
      </sheetData>
      <sheetData sheetId="3945">
        <row r="9">
          <cell r="A9" t="str">
            <v>A</v>
          </cell>
        </row>
      </sheetData>
      <sheetData sheetId="3946">
        <row r="9">
          <cell r="A9" t="str">
            <v>A</v>
          </cell>
        </row>
      </sheetData>
      <sheetData sheetId="3947">
        <row r="9">
          <cell r="A9" t="str">
            <v>A</v>
          </cell>
        </row>
      </sheetData>
      <sheetData sheetId="3948">
        <row r="9">
          <cell r="A9" t="str">
            <v>A</v>
          </cell>
        </row>
      </sheetData>
      <sheetData sheetId="3949">
        <row r="9">
          <cell r="A9" t="str">
            <v>A</v>
          </cell>
        </row>
      </sheetData>
      <sheetData sheetId="3950">
        <row r="9">
          <cell r="A9" t="str">
            <v>A</v>
          </cell>
        </row>
      </sheetData>
      <sheetData sheetId="3951">
        <row r="9">
          <cell r="A9" t="str">
            <v>A</v>
          </cell>
        </row>
      </sheetData>
      <sheetData sheetId="3952">
        <row r="9">
          <cell r="A9" t="str">
            <v>A</v>
          </cell>
        </row>
      </sheetData>
      <sheetData sheetId="3953">
        <row r="9">
          <cell r="A9" t="str">
            <v>A</v>
          </cell>
        </row>
      </sheetData>
      <sheetData sheetId="3954">
        <row r="9">
          <cell r="A9" t="str">
            <v>A</v>
          </cell>
        </row>
      </sheetData>
      <sheetData sheetId="3955">
        <row r="9">
          <cell r="A9" t="str">
            <v>A</v>
          </cell>
        </row>
      </sheetData>
      <sheetData sheetId="3956">
        <row r="9">
          <cell r="A9" t="str">
            <v>A</v>
          </cell>
        </row>
      </sheetData>
      <sheetData sheetId="3957">
        <row r="9">
          <cell r="A9" t="str">
            <v>A</v>
          </cell>
        </row>
      </sheetData>
      <sheetData sheetId="3958">
        <row r="9">
          <cell r="A9" t="str">
            <v>A</v>
          </cell>
        </row>
      </sheetData>
      <sheetData sheetId="3959">
        <row r="9">
          <cell r="A9" t="str">
            <v>A</v>
          </cell>
        </row>
      </sheetData>
      <sheetData sheetId="3960">
        <row r="9">
          <cell r="A9" t="str">
            <v>A</v>
          </cell>
        </row>
      </sheetData>
      <sheetData sheetId="3961">
        <row r="9">
          <cell r="A9" t="str">
            <v>A</v>
          </cell>
        </row>
      </sheetData>
      <sheetData sheetId="3962">
        <row r="9">
          <cell r="A9" t="str">
            <v>A</v>
          </cell>
        </row>
      </sheetData>
      <sheetData sheetId="3963">
        <row r="9">
          <cell r="A9" t="str">
            <v>A</v>
          </cell>
        </row>
      </sheetData>
      <sheetData sheetId="3964">
        <row r="9">
          <cell r="A9" t="str">
            <v>A</v>
          </cell>
        </row>
      </sheetData>
      <sheetData sheetId="3965">
        <row r="9">
          <cell r="A9" t="str">
            <v>A</v>
          </cell>
        </row>
      </sheetData>
      <sheetData sheetId="3966">
        <row r="9">
          <cell r="A9" t="str">
            <v>A</v>
          </cell>
        </row>
      </sheetData>
      <sheetData sheetId="3967">
        <row r="9">
          <cell r="A9" t="str">
            <v>A</v>
          </cell>
        </row>
      </sheetData>
      <sheetData sheetId="3968">
        <row r="9">
          <cell r="A9" t="str">
            <v>A</v>
          </cell>
        </row>
      </sheetData>
      <sheetData sheetId="3969">
        <row r="9">
          <cell r="A9" t="str">
            <v>A</v>
          </cell>
        </row>
      </sheetData>
      <sheetData sheetId="3970" refreshError="1"/>
      <sheetData sheetId="3971" refreshError="1"/>
      <sheetData sheetId="3972" refreshError="1"/>
      <sheetData sheetId="3973" refreshError="1"/>
      <sheetData sheetId="3974" refreshError="1"/>
      <sheetData sheetId="3975" refreshError="1"/>
      <sheetData sheetId="3976" refreshError="1"/>
      <sheetData sheetId="3977" refreshError="1"/>
      <sheetData sheetId="3978" refreshError="1"/>
      <sheetData sheetId="3979" refreshError="1"/>
      <sheetData sheetId="3980" refreshError="1"/>
      <sheetData sheetId="3981" refreshError="1"/>
      <sheetData sheetId="3982" refreshError="1"/>
      <sheetData sheetId="3983" refreshError="1"/>
      <sheetData sheetId="3984">
        <row r="9">
          <cell r="A9" t="str">
            <v>A</v>
          </cell>
        </row>
      </sheetData>
      <sheetData sheetId="3985" refreshError="1"/>
      <sheetData sheetId="3986" refreshError="1"/>
      <sheetData sheetId="3987" refreshError="1"/>
      <sheetData sheetId="3988" refreshError="1"/>
      <sheetData sheetId="3989" refreshError="1"/>
      <sheetData sheetId="3990" refreshError="1"/>
      <sheetData sheetId="3991">
        <row r="9">
          <cell r="A9" t="str">
            <v>A</v>
          </cell>
        </row>
      </sheetData>
      <sheetData sheetId="3992">
        <row r="9">
          <cell r="A9" t="str">
            <v>A</v>
          </cell>
        </row>
      </sheetData>
      <sheetData sheetId="3993">
        <row r="9">
          <cell r="A9" t="str">
            <v>A</v>
          </cell>
        </row>
      </sheetData>
      <sheetData sheetId="3994">
        <row r="9">
          <cell r="A9" t="str">
            <v>A</v>
          </cell>
        </row>
      </sheetData>
      <sheetData sheetId="3995">
        <row r="9">
          <cell r="A9" t="str">
            <v>A</v>
          </cell>
        </row>
      </sheetData>
      <sheetData sheetId="3996">
        <row r="9">
          <cell r="A9" t="str">
            <v>A</v>
          </cell>
        </row>
      </sheetData>
      <sheetData sheetId="3997">
        <row r="9">
          <cell r="A9" t="str">
            <v>A</v>
          </cell>
        </row>
      </sheetData>
      <sheetData sheetId="3998">
        <row r="9">
          <cell r="A9" t="str">
            <v>A</v>
          </cell>
        </row>
      </sheetData>
      <sheetData sheetId="3999">
        <row r="9">
          <cell r="A9" t="str">
            <v>A</v>
          </cell>
        </row>
      </sheetData>
      <sheetData sheetId="4000">
        <row r="9">
          <cell r="A9" t="str">
            <v>A</v>
          </cell>
        </row>
      </sheetData>
      <sheetData sheetId="4001">
        <row r="9">
          <cell r="A9" t="str">
            <v>A</v>
          </cell>
        </row>
      </sheetData>
      <sheetData sheetId="4002">
        <row r="9">
          <cell r="A9" t="str">
            <v>A</v>
          </cell>
        </row>
      </sheetData>
      <sheetData sheetId="4003">
        <row r="9">
          <cell r="A9" t="str">
            <v>A</v>
          </cell>
        </row>
      </sheetData>
      <sheetData sheetId="4004">
        <row r="9">
          <cell r="A9" t="str">
            <v>A</v>
          </cell>
        </row>
      </sheetData>
      <sheetData sheetId="4005">
        <row r="9">
          <cell r="A9" t="str">
            <v>A</v>
          </cell>
        </row>
      </sheetData>
      <sheetData sheetId="4006">
        <row r="9">
          <cell r="A9" t="str">
            <v>A</v>
          </cell>
        </row>
      </sheetData>
      <sheetData sheetId="4007">
        <row r="9">
          <cell r="A9" t="str">
            <v>A</v>
          </cell>
        </row>
      </sheetData>
      <sheetData sheetId="4008">
        <row r="9">
          <cell r="A9" t="str">
            <v>A</v>
          </cell>
        </row>
      </sheetData>
      <sheetData sheetId="4009">
        <row r="9">
          <cell r="A9" t="str">
            <v>A</v>
          </cell>
        </row>
      </sheetData>
      <sheetData sheetId="4010">
        <row r="9">
          <cell r="A9" t="str">
            <v>A</v>
          </cell>
        </row>
      </sheetData>
      <sheetData sheetId="4011">
        <row r="9">
          <cell r="A9" t="str">
            <v>A</v>
          </cell>
        </row>
      </sheetData>
      <sheetData sheetId="4012">
        <row r="9">
          <cell r="A9" t="str">
            <v>A</v>
          </cell>
        </row>
      </sheetData>
      <sheetData sheetId="4013">
        <row r="9">
          <cell r="A9" t="str">
            <v>A</v>
          </cell>
        </row>
      </sheetData>
      <sheetData sheetId="4014">
        <row r="9">
          <cell r="A9" t="str">
            <v>A</v>
          </cell>
        </row>
      </sheetData>
      <sheetData sheetId="4015">
        <row r="9">
          <cell r="A9" t="str">
            <v>A</v>
          </cell>
        </row>
      </sheetData>
      <sheetData sheetId="4016">
        <row r="9">
          <cell r="A9" t="str">
            <v>A</v>
          </cell>
        </row>
      </sheetData>
      <sheetData sheetId="4017">
        <row r="9">
          <cell r="A9" t="str">
            <v>A</v>
          </cell>
        </row>
      </sheetData>
      <sheetData sheetId="4018">
        <row r="9">
          <cell r="A9" t="str">
            <v>A</v>
          </cell>
        </row>
      </sheetData>
      <sheetData sheetId="4019" refreshError="1"/>
      <sheetData sheetId="4020" refreshError="1"/>
      <sheetData sheetId="4021" refreshError="1"/>
      <sheetData sheetId="4022" refreshError="1"/>
      <sheetData sheetId="4023" refreshError="1"/>
      <sheetData sheetId="4024" refreshError="1"/>
      <sheetData sheetId="4025" refreshError="1"/>
      <sheetData sheetId="4026" refreshError="1"/>
      <sheetData sheetId="4027" refreshError="1"/>
      <sheetData sheetId="4028" refreshError="1"/>
      <sheetData sheetId="4029">
        <row r="9">
          <cell r="A9" t="str">
            <v>A</v>
          </cell>
        </row>
      </sheetData>
      <sheetData sheetId="4030">
        <row r="9">
          <cell r="A9" t="str">
            <v>A</v>
          </cell>
        </row>
      </sheetData>
      <sheetData sheetId="4031">
        <row r="9">
          <cell r="A9" t="str">
            <v>A</v>
          </cell>
        </row>
      </sheetData>
      <sheetData sheetId="4032">
        <row r="9">
          <cell r="A9" t="str">
            <v>A</v>
          </cell>
        </row>
      </sheetData>
      <sheetData sheetId="4033">
        <row r="9">
          <cell r="A9" t="str">
            <v>A</v>
          </cell>
        </row>
      </sheetData>
      <sheetData sheetId="4034">
        <row r="9">
          <cell r="A9" t="str">
            <v>A</v>
          </cell>
        </row>
      </sheetData>
      <sheetData sheetId="4035">
        <row r="9">
          <cell r="A9" t="str">
            <v>A</v>
          </cell>
        </row>
      </sheetData>
      <sheetData sheetId="4036">
        <row r="9">
          <cell r="A9" t="str">
            <v>A</v>
          </cell>
        </row>
      </sheetData>
      <sheetData sheetId="4037">
        <row r="9">
          <cell r="A9" t="str">
            <v>A</v>
          </cell>
        </row>
      </sheetData>
      <sheetData sheetId="4038">
        <row r="9">
          <cell r="A9" t="str">
            <v>A</v>
          </cell>
        </row>
      </sheetData>
      <sheetData sheetId="4039">
        <row r="9">
          <cell r="A9" t="str">
            <v>A</v>
          </cell>
        </row>
      </sheetData>
      <sheetData sheetId="4040">
        <row r="9">
          <cell r="A9" t="str">
            <v>A</v>
          </cell>
        </row>
      </sheetData>
      <sheetData sheetId="4041">
        <row r="9">
          <cell r="A9" t="str">
            <v>A</v>
          </cell>
        </row>
      </sheetData>
      <sheetData sheetId="4042" refreshError="1"/>
      <sheetData sheetId="4043" refreshError="1"/>
      <sheetData sheetId="4044" refreshError="1"/>
      <sheetData sheetId="4045" refreshError="1"/>
      <sheetData sheetId="4046" refreshError="1"/>
      <sheetData sheetId="4047" refreshError="1"/>
      <sheetData sheetId="4048" refreshError="1"/>
      <sheetData sheetId="4049" refreshError="1"/>
      <sheetData sheetId="4050" refreshError="1"/>
      <sheetData sheetId="4051" refreshError="1"/>
      <sheetData sheetId="4052" refreshError="1"/>
      <sheetData sheetId="4053" refreshError="1"/>
      <sheetData sheetId="4054" refreshError="1"/>
      <sheetData sheetId="4055" refreshError="1"/>
      <sheetData sheetId="4056" refreshError="1"/>
      <sheetData sheetId="4057" refreshError="1"/>
      <sheetData sheetId="4058" refreshError="1"/>
      <sheetData sheetId="4059" refreshError="1"/>
      <sheetData sheetId="4060" refreshError="1"/>
      <sheetData sheetId="4061" refreshError="1"/>
      <sheetData sheetId="4062" refreshError="1"/>
      <sheetData sheetId="4063" refreshError="1"/>
      <sheetData sheetId="4064" refreshError="1"/>
      <sheetData sheetId="4065" refreshError="1"/>
      <sheetData sheetId="4066" refreshError="1"/>
      <sheetData sheetId="4067" refreshError="1"/>
      <sheetData sheetId="4068" refreshError="1"/>
      <sheetData sheetId="4069" refreshError="1"/>
      <sheetData sheetId="4070" refreshError="1"/>
      <sheetData sheetId="4071" refreshError="1"/>
      <sheetData sheetId="4072" refreshError="1"/>
      <sheetData sheetId="4073" refreshError="1"/>
      <sheetData sheetId="4074" refreshError="1"/>
      <sheetData sheetId="4075" refreshError="1"/>
      <sheetData sheetId="4076" refreshError="1"/>
      <sheetData sheetId="4077" refreshError="1"/>
      <sheetData sheetId="4078" refreshError="1"/>
      <sheetData sheetId="4079" refreshError="1"/>
      <sheetData sheetId="4080" refreshError="1"/>
      <sheetData sheetId="4081" refreshError="1"/>
      <sheetData sheetId="4082">
        <row r="9">
          <cell r="A9" t="str">
            <v>A</v>
          </cell>
        </row>
      </sheetData>
      <sheetData sheetId="4083">
        <row r="9">
          <cell r="A9" t="str">
            <v>A</v>
          </cell>
        </row>
      </sheetData>
      <sheetData sheetId="4084">
        <row r="9">
          <cell r="A9" t="str">
            <v>A</v>
          </cell>
        </row>
      </sheetData>
      <sheetData sheetId="4085">
        <row r="9">
          <cell r="A9" t="str">
            <v>A</v>
          </cell>
        </row>
      </sheetData>
      <sheetData sheetId="4086">
        <row r="9">
          <cell r="A9" t="str">
            <v>A</v>
          </cell>
        </row>
      </sheetData>
      <sheetData sheetId="4087" refreshError="1"/>
      <sheetData sheetId="4088" refreshError="1"/>
      <sheetData sheetId="4089" refreshError="1"/>
      <sheetData sheetId="4090" refreshError="1"/>
      <sheetData sheetId="4091" refreshError="1"/>
      <sheetData sheetId="4092" refreshError="1"/>
      <sheetData sheetId="4093" refreshError="1"/>
      <sheetData sheetId="4094" refreshError="1"/>
      <sheetData sheetId="4095" refreshError="1"/>
      <sheetData sheetId="4096" refreshError="1"/>
      <sheetData sheetId="4097" refreshError="1"/>
      <sheetData sheetId="4098" refreshError="1"/>
      <sheetData sheetId="4099" refreshError="1"/>
      <sheetData sheetId="4100" refreshError="1"/>
      <sheetData sheetId="4101" refreshError="1"/>
      <sheetData sheetId="4102" refreshError="1"/>
      <sheetData sheetId="4103" refreshError="1"/>
      <sheetData sheetId="4104" refreshError="1"/>
      <sheetData sheetId="4105" refreshError="1"/>
      <sheetData sheetId="4106" refreshError="1"/>
      <sheetData sheetId="4107" refreshError="1"/>
      <sheetData sheetId="4108" refreshError="1"/>
      <sheetData sheetId="4109" refreshError="1"/>
      <sheetData sheetId="4110" refreshError="1"/>
      <sheetData sheetId="4111" refreshError="1"/>
      <sheetData sheetId="4112" refreshError="1"/>
      <sheetData sheetId="4113" refreshError="1"/>
      <sheetData sheetId="4114" refreshError="1"/>
      <sheetData sheetId="4115" refreshError="1"/>
      <sheetData sheetId="4116">
        <row r="9">
          <cell r="A9" t="str">
            <v>A</v>
          </cell>
        </row>
      </sheetData>
      <sheetData sheetId="4117">
        <row r="9">
          <cell r="A9" t="str">
            <v>A</v>
          </cell>
        </row>
      </sheetData>
      <sheetData sheetId="4118">
        <row r="9">
          <cell r="A9" t="str">
            <v>A</v>
          </cell>
        </row>
      </sheetData>
      <sheetData sheetId="4119">
        <row r="9">
          <cell r="A9" t="str">
            <v>A</v>
          </cell>
        </row>
      </sheetData>
      <sheetData sheetId="4120">
        <row r="9">
          <cell r="A9" t="str">
            <v>A</v>
          </cell>
        </row>
      </sheetData>
      <sheetData sheetId="4121">
        <row r="9">
          <cell r="A9" t="str">
            <v>A</v>
          </cell>
        </row>
      </sheetData>
      <sheetData sheetId="4122">
        <row r="9">
          <cell r="A9" t="str">
            <v>A</v>
          </cell>
        </row>
      </sheetData>
      <sheetData sheetId="4123">
        <row r="9">
          <cell r="A9" t="str">
            <v>A</v>
          </cell>
        </row>
      </sheetData>
      <sheetData sheetId="4124">
        <row r="9">
          <cell r="A9" t="str">
            <v>A</v>
          </cell>
        </row>
      </sheetData>
      <sheetData sheetId="4125">
        <row r="9">
          <cell r="A9" t="str">
            <v>A</v>
          </cell>
        </row>
      </sheetData>
      <sheetData sheetId="4126">
        <row r="9">
          <cell r="A9" t="str">
            <v>A</v>
          </cell>
        </row>
      </sheetData>
      <sheetData sheetId="4127">
        <row r="9">
          <cell r="A9" t="str">
            <v>A</v>
          </cell>
        </row>
      </sheetData>
      <sheetData sheetId="4128">
        <row r="9">
          <cell r="A9" t="str">
            <v>A</v>
          </cell>
        </row>
      </sheetData>
      <sheetData sheetId="4129">
        <row r="9">
          <cell r="A9" t="str">
            <v>A</v>
          </cell>
        </row>
      </sheetData>
      <sheetData sheetId="4130">
        <row r="9">
          <cell r="A9" t="str">
            <v>A</v>
          </cell>
        </row>
      </sheetData>
      <sheetData sheetId="4131">
        <row r="9">
          <cell r="A9" t="str">
            <v>A</v>
          </cell>
        </row>
      </sheetData>
      <sheetData sheetId="4132">
        <row r="9">
          <cell r="A9" t="str">
            <v>A</v>
          </cell>
        </row>
      </sheetData>
      <sheetData sheetId="4133">
        <row r="9">
          <cell r="A9" t="str">
            <v>A</v>
          </cell>
        </row>
      </sheetData>
      <sheetData sheetId="4134">
        <row r="9">
          <cell r="A9" t="str">
            <v>A</v>
          </cell>
        </row>
      </sheetData>
      <sheetData sheetId="4135">
        <row r="9">
          <cell r="A9" t="str">
            <v>A</v>
          </cell>
        </row>
      </sheetData>
      <sheetData sheetId="4136">
        <row r="9">
          <cell r="A9" t="str">
            <v>A</v>
          </cell>
        </row>
      </sheetData>
      <sheetData sheetId="4137">
        <row r="9">
          <cell r="A9" t="str">
            <v>A</v>
          </cell>
        </row>
      </sheetData>
      <sheetData sheetId="4138">
        <row r="9">
          <cell r="A9" t="str">
            <v>A</v>
          </cell>
        </row>
      </sheetData>
      <sheetData sheetId="4139">
        <row r="9">
          <cell r="A9" t="str">
            <v>A</v>
          </cell>
        </row>
      </sheetData>
      <sheetData sheetId="4140">
        <row r="9">
          <cell r="A9" t="str">
            <v>A</v>
          </cell>
        </row>
      </sheetData>
      <sheetData sheetId="4141">
        <row r="9">
          <cell r="A9" t="str">
            <v>A</v>
          </cell>
        </row>
      </sheetData>
      <sheetData sheetId="4142">
        <row r="9">
          <cell r="A9" t="str">
            <v>A</v>
          </cell>
        </row>
      </sheetData>
      <sheetData sheetId="4143">
        <row r="9">
          <cell r="A9" t="str">
            <v>A</v>
          </cell>
        </row>
      </sheetData>
      <sheetData sheetId="4144">
        <row r="9">
          <cell r="A9" t="str">
            <v>A</v>
          </cell>
        </row>
      </sheetData>
      <sheetData sheetId="4145">
        <row r="9">
          <cell r="A9" t="str">
            <v>A</v>
          </cell>
        </row>
      </sheetData>
      <sheetData sheetId="4146">
        <row r="9">
          <cell r="A9" t="str">
            <v>A</v>
          </cell>
        </row>
      </sheetData>
      <sheetData sheetId="4147">
        <row r="9">
          <cell r="A9" t="str">
            <v>A</v>
          </cell>
        </row>
      </sheetData>
      <sheetData sheetId="4148">
        <row r="9">
          <cell r="A9" t="str">
            <v>A</v>
          </cell>
        </row>
      </sheetData>
      <sheetData sheetId="4149">
        <row r="9">
          <cell r="A9" t="str">
            <v>A</v>
          </cell>
        </row>
      </sheetData>
      <sheetData sheetId="4150">
        <row r="9">
          <cell r="A9" t="str">
            <v>A</v>
          </cell>
        </row>
      </sheetData>
      <sheetData sheetId="4151">
        <row r="9">
          <cell r="A9" t="str">
            <v>A</v>
          </cell>
        </row>
      </sheetData>
      <sheetData sheetId="4152">
        <row r="9">
          <cell r="A9" t="str">
            <v>A</v>
          </cell>
        </row>
      </sheetData>
      <sheetData sheetId="4153">
        <row r="9">
          <cell r="A9" t="str">
            <v>A</v>
          </cell>
        </row>
      </sheetData>
      <sheetData sheetId="4154">
        <row r="9">
          <cell r="A9" t="str">
            <v>A</v>
          </cell>
        </row>
      </sheetData>
      <sheetData sheetId="4155">
        <row r="9">
          <cell r="A9" t="str">
            <v>A</v>
          </cell>
        </row>
      </sheetData>
      <sheetData sheetId="4156">
        <row r="9">
          <cell r="A9" t="str">
            <v>A</v>
          </cell>
        </row>
      </sheetData>
      <sheetData sheetId="4157">
        <row r="9">
          <cell r="A9" t="str">
            <v>A</v>
          </cell>
        </row>
      </sheetData>
      <sheetData sheetId="4158">
        <row r="9">
          <cell r="A9" t="str">
            <v>A</v>
          </cell>
        </row>
      </sheetData>
      <sheetData sheetId="4159">
        <row r="9">
          <cell r="A9" t="str">
            <v>A</v>
          </cell>
        </row>
      </sheetData>
      <sheetData sheetId="4160">
        <row r="9">
          <cell r="A9" t="str">
            <v>A</v>
          </cell>
        </row>
      </sheetData>
      <sheetData sheetId="4161">
        <row r="9">
          <cell r="A9" t="str">
            <v>A</v>
          </cell>
        </row>
      </sheetData>
      <sheetData sheetId="4162">
        <row r="9">
          <cell r="A9" t="str">
            <v>A</v>
          </cell>
        </row>
      </sheetData>
      <sheetData sheetId="4163">
        <row r="9">
          <cell r="A9" t="str">
            <v>A</v>
          </cell>
        </row>
      </sheetData>
      <sheetData sheetId="4164">
        <row r="9">
          <cell r="A9" t="str">
            <v>A</v>
          </cell>
        </row>
      </sheetData>
      <sheetData sheetId="4165">
        <row r="9">
          <cell r="A9" t="str">
            <v>A</v>
          </cell>
        </row>
      </sheetData>
      <sheetData sheetId="4166">
        <row r="9">
          <cell r="A9" t="str">
            <v>A</v>
          </cell>
        </row>
      </sheetData>
      <sheetData sheetId="4167">
        <row r="9">
          <cell r="A9" t="str">
            <v>A</v>
          </cell>
        </row>
      </sheetData>
      <sheetData sheetId="4168">
        <row r="9">
          <cell r="A9" t="str">
            <v>A</v>
          </cell>
        </row>
      </sheetData>
      <sheetData sheetId="4169">
        <row r="9">
          <cell r="A9" t="str">
            <v>A</v>
          </cell>
        </row>
      </sheetData>
      <sheetData sheetId="4170">
        <row r="9">
          <cell r="A9" t="str">
            <v>A</v>
          </cell>
        </row>
      </sheetData>
      <sheetData sheetId="4171">
        <row r="9">
          <cell r="A9" t="str">
            <v>A</v>
          </cell>
        </row>
      </sheetData>
      <sheetData sheetId="4172">
        <row r="9">
          <cell r="A9" t="str">
            <v>A</v>
          </cell>
        </row>
      </sheetData>
      <sheetData sheetId="4173">
        <row r="9">
          <cell r="A9" t="str">
            <v>A</v>
          </cell>
        </row>
      </sheetData>
      <sheetData sheetId="4174">
        <row r="9">
          <cell r="A9" t="str">
            <v>A</v>
          </cell>
        </row>
      </sheetData>
      <sheetData sheetId="4175">
        <row r="9">
          <cell r="A9" t="str">
            <v>A</v>
          </cell>
        </row>
      </sheetData>
      <sheetData sheetId="4176">
        <row r="9">
          <cell r="A9" t="str">
            <v>A</v>
          </cell>
        </row>
      </sheetData>
      <sheetData sheetId="4177">
        <row r="9">
          <cell r="A9" t="str">
            <v>A</v>
          </cell>
        </row>
      </sheetData>
      <sheetData sheetId="4178">
        <row r="9">
          <cell r="A9" t="str">
            <v>A</v>
          </cell>
        </row>
      </sheetData>
      <sheetData sheetId="4179">
        <row r="9">
          <cell r="A9" t="str">
            <v>A</v>
          </cell>
        </row>
      </sheetData>
      <sheetData sheetId="4180">
        <row r="9">
          <cell r="A9" t="str">
            <v>A</v>
          </cell>
        </row>
      </sheetData>
      <sheetData sheetId="4181">
        <row r="9">
          <cell r="A9" t="str">
            <v>A</v>
          </cell>
        </row>
      </sheetData>
      <sheetData sheetId="4182">
        <row r="9">
          <cell r="A9" t="str">
            <v>A</v>
          </cell>
        </row>
      </sheetData>
      <sheetData sheetId="4183">
        <row r="9">
          <cell r="A9" t="str">
            <v>A</v>
          </cell>
        </row>
      </sheetData>
      <sheetData sheetId="4184">
        <row r="9">
          <cell r="A9" t="str">
            <v>A</v>
          </cell>
        </row>
      </sheetData>
      <sheetData sheetId="4185">
        <row r="9">
          <cell r="A9" t="str">
            <v>A</v>
          </cell>
        </row>
      </sheetData>
      <sheetData sheetId="4186">
        <row r="9">
          <cell r="A9" t="str">
            <v>A</v>
          </cell>
        </row>
      </sheetData>
      <sheetData sheetId="4187">
        <row r="9">
          <cell r="A9" t="str">
            <v>A</v>
          </cell>
        </row>
      </sheetData>
      <sheetData sheetId="4188">
        <row r="9">
          <cell r="A9" t="str">
            <v>A</v>
          </cell>
        </row>
      </sheetData>
      <sheetData sheetId="4189">
        <row r="9">
          <cell r="A9" t="str">
            <v>A</v>
          </cell>
        </row>
      </sheetData>
      <sheetData sheetId="4190">
        <row r="9">
          <cell r="A9" t="str">
            <v>A</v>
          </cell>
        </row>
      </sheetData>
      <sheetData sheetId="4191">
        <row r="9">
          <cell r="A9" t="str">
            <v>A</v>
          </cell>
        </row>
      </sheetData>
      <sheetData sheetId="4192">
        <row r="9">
          <cell r="A9" t="str">
            <v>A</v>
          </cell>
        </row>
      </sheetData>
      <sheetData sheetId="4193">
        <row r="9">
          <cell r="A9" t="str">
            <v>A</v>
          </cell>
        </row>
      </sheetData>
      <sheetData sheetId="4194">
        <row r="9">
          <cell r="A9" t="str">
            <v>A</v>
          </cell>
        </row>
      </sheetData>
      <sheetData sheetId="4195">
        <row r="9">
          <cell r="A9" t="str">
            <v>A</v>
          </cell>
        </row>
      </sheetData>
      <sheetData sheetId="4196">
        <row r="9">
          <cell r="A9" t="str">
            <v>A</v>
          </cell>
        </row>
      </sheetData>
      <sheetData sheetId="4197">
        <row r="9">
          <cell r="A9" t="str">
            <v>A</v>
          </cell>
        </row>
      </sheetData>
      <sheetData sheetId="4198">
        <row r="9">
          <cell r="A9" t="str">
            <v>A</v>
          </cell>
        </row>
      </sheetData>
      <sheetData sheetId="4199">
        <row r="9">
          <cell r="A9" t="str">
            <v>A</v>
          </cell>
        </row>
      </sheetData>
      <sheetData sheetId="4200">
        <row r="9">
          <cell r="A9" t="str">
            <v>A</v>
          </cell>
        </row>
      </sheetData>
      <sheetData sheetId="4201">
        <row r="9">
          <cell r="A9" t="str">
            <v>A</v>
          </cell>
        </row>
      </sheetData>
      <sheetData sheetId="4202">
        <row r="9">
          <cell r="A9" t="str">
            <v>A</v>
          </cell>
        </row>
      </sheetData>
      <sheetData sheetId="4203">
        <row r="9">
          <cell r="A9" t="str">
            <v>A</v>
          </cell>
        </row>
      </sheetData>
      <sheetData sheetId="4204">
        <row r="9">
          <cell r="A9" t="str">
            <v>A</v>
          </cell>
        </row>
      </sheetData>
      <sheetData sheetId="4205">
        <row r="9">
          <cell r="A9" t="str">
            <v>A</v>
          </cell>
        </row>
      </sheetData>
      <sheetData sheetId="4206">
        <row r="9">
          <cell r="A9" t="str">
            <v>A</v>
          </cell>
        </row>
      </sheetData>
      <sheetData sheetId="4207">
        <row r="9">
          <cell r="A9" t="str">
            <v>A</v>
          </cell>
        </row>
      </sheetData>
      <sheetData sheetId="4208">
        <row r="9">
          <cell r="A9" t="str">
            <v>A</v>
          </cell>
        </row>
      </sheetData>
      <sheetData sheetId="4209">
        <row r="9">
          <cell r="A9" t="str">
            <v>A</v>
          </cell>
        </row>
      </sheetData>
      <sheetData sheetId="4210">
        <row r="9">
          <cell r="A9" t="str">
            <v>A</v>
          </cell>
        </row>
      </sheetData>
      <sheetData sheetId="4211">
        <row r="9">
          <cell r="A9" t="str">
            <v>A</v>
          </cell>
        </row>
      </sheetData>
      <sheetData sheetId="4212">
        <row r="9">
          <cell r="A9" t="str">
            <v>A</v>
          </cell>
        </row>
      </sheetData>
      <sheetData sheetId="4213">
        <row r="9">
          <cell r="A9" t="str">
            <v>A</v>
          </cell>
        </row>
      </sheetData>
      <sheetData sheetId="4214">
        <row r="9">
          <cell r="A9" t="str">
            <v>A</v>
          </cell>
        </row>
      </sheetData>
      <sheetData sheetId="4215">
        <row r="9">
          <cell r="A9" t="str">
            <v>A</v>
          </cell>
        </row>
      </sheetData>
      <sheetData sheetId="4216">
        <row r="9">
          <cell r="A9" t="str">
            <v>A</v>
          </cell>
        </row>
      </sheetData>
      <sheetData sheetId="4217">
        <row r="9">
          <cell r="A9" t="str">
            <v>A</v>
          </cell>
        </row>
      </sheetData>
      <sheetData sheetId="4218">
        <row r="9">
          <cell r="A9" t="str">
            <v>A</v>
          </cell>
        </row>
      </sheetData>
      <sheetData sheetId="4219">
        <row r="9">
          <cell r="A9" t="str">
            <v>A</v>
          </cell>
        </row>
      </sheetData>
      <sheetData sheetId="4220">
        <row r="9">
          <cell r="A9" t="str">
            <v>A</v>
          </cell>
        </row>
      </sheetData>
      <sheetData sheetId="4221">
        <row r="9">
          <cell r="A9" t="str">
            <v>A</v>
          </cell>
        </row>
      </sheetData>
      <sheetData sheetId="4222">
        <row r="9">
          <cell r="A9" t="str">
            <v>A</v>
          </cell>
        </row>
      </sheetData>
      <sheetData sheetId="4223">
        <row r="9">
          <cell r="A9" t="str">
            <v>A</v>
          </cell>
        </row>
      </sheetData>
      <sheetData sheetId="4224">
        <row r="9">
          <cell r="A9" t="str">
            <v>A</v>
          </cell>
        </row>
      </sheetData>
      <sheetData sheetId="4225">
        <row r="9">
          <cell r="A9" t="str">
            <v>A</v>
          </cell>
        </row>
      </sheetData>
      <sheetData sheetId="4226">
        <row r="9">
          <cell r="A9" t="str">
            <v>A</v>
          </cell>
        </row>
      </sheetData>
      <sheetData sheetId="4227">
        <row r="9">
          <cell r="A9" t="str">
            <v>A</v>
          </cell>
        </row>
      </sheetData>
      <sheetData sheetId="4228">
        <row r="9">
          <cell r="A9" t="str">
            <v>A</v>
          </cell>
        </row>
      </sheetData>
      <sheetData sheetId="4229">
        <row r="9">
          <cell r="A9" t="str">
            <v>A</v>
          </cell>
        </row>
      </sheetData>
      <sheetData sheetId="4230">
        <row r="9">
          <cell r="A9" t="str">
            <v>A</v>
          </cell>
        </row>
      </sheetData>
      <sheetData sheetId="4231">
        <row r="9">
          <cell r="A9" t="str">
            <v>A</v>
          </cell>
        </row>
      </sheetData>
      <sheetData sheetId="4232">
        <row r="9">
          <cell r="A9" t="str">
            <v>A</v>
          </cell>
        </row>
      </sheetData>
      <sheetData sheetId="4233">
        <row r="9">
          <cell r="A9" t="str">
            <v>A</v>
          </cell>
        </row>
      </sheetData>
      <sheetData sheetId="4234">
        <row r="9">
          <cell r="A9" t="str">
            <v>A</v>
          </cell>
        </row>
      </sheetData>
      <sheetData sheetId="4235">
        <row r="9">
          <cell r="A9" t="str">
            <v>A</v>
          </cell>
        </row>
      </sheetData>
      <sheetData sheetId="4236">
        <row r="9">
          <cell r="A9" t="str">
            <v>A</v>
          </cell>
        </row>
      </sheetData>
      <sheetData sheetId="4237">
        <row r="9">
          <cell r="A9" t="str">
            <v>A</v>
          </cell>
        </row>
      </sheetData>
      <sheetData sheetId="4238">
        <row r="9">
          <cell r="A9" t="str">
            <v>A</v>
          </cell>
        </row>
      </sheetData>
      <sheetData sheetId="4239">
        <row r="9">
          <cell r="A9" t="str">
            <v>A</v>
          </cell>
        </row>
      </sheetData>
      <sheetData sheetId="4240">
        <row r="9">
          <cell r="A9" t="str">
            <v>A</v>
          </cell>
        </row>
      </sheetData>
      <sheetData sheetId="4241">
        <row r="9">
          <cell r="A9" t="str">
            <v>A</v>
          </cell>
        </row>
      </sheetData>
      <sheetData sheetId="4242">
        <row r="9">
          <cell r="A9" t="str">
            <v>A</v>
          </cell>
        </row>
      </sheetData>
      <sheetData sheetId="4243">
        <row r="9">
          <cell r="A9" t="str">
            <v>A</v>
          </cell>
        </row>
      </sheetData>
      <sheetData sheetId="4244">
        <row r="9">
          <cell r="A9" t="str">
            <v>A</v>
          </cell>
        </row>
      </sheetData>
      <sheetData sheetId="4245">
        <row r="9">
          <cell r="A9" t="str">
            <v>A</v>
          </cell>
        </row>
      </sheetData>
      <sheetData sheetId="4246">
        <row r="9">
          <cell r="A9" t="str">
            <v>A</v>
          </cell>
        </row>
      </sheetData>
      <sheetData sheetId="4247">
        <row r="9">
          <cell r="A9" t="str">
            <v>A</v>
          </cell>
        </row>
      </sheetData>
      <sheetData sheetId="4248">
        <row r="9">
          <cell r="A9" t="str">
            <v>A</v>
          </cell>
        </row>
      </sheetData>
      <sheetData sheetId="4249">
        <row r="9">
          <cell r="A9" t="str">
            <v>A</v>
          </cell>
        </row>
      </sheetData>
      <sheetData sheetId="4250">
        <row r="9">
          <cell r="A9" t="str">
            <v>A</v>
          </cell>
        </row>
      </sheetData>
      <sheetData sheetId="4251">
        <row r="9">
          <cell r="A9" t="str">
            <v>A</v>
          </cell>
        </row>
      </sheetData>
      <sheetData sheetId="4252">
        <row r="9">
          <cell r="A9" t="str">
            <v>A</v>
          </cell>
        </row>
      </sheetData>
      <sheetData sheetId="4253">
        <row r="9">
          <cell r="A9" t="str">
            <v>A</v>
          </cell>
        </row>
      </sheetData>
      <sheetData sheetId="4254">
        <row r="9">
          <cell r="A9" t="str">
            <v>A</v>
          </cell>
        </row>
      </sheetData>
      <sheetData sheetId="4255">
        <row r="9">
          <cell r="A9" t="str">
            <v>A</v>
          </cell>
        </row>
      </sheetData>
      <sheetData sheetId="4256">
        <row r="9">
          <cell r="A9" t="str">
            <v>A</v>
          </cell>
        </row>
      </sheetData>
      <sheetData sheetId="4257">
        <row r="9">
          <cell r="A9" t="str">
            <v>A</v>
          </cell>
        </row>
      </sheetData>
      <sheetData sheetId="4258">
        <row r="9">
          <cell r="A9" t="str">
            <v>A</v>
          </cell>
        </row>
      </sheetData>
      <sheetData sheetId="4259">
        <row r="9">
          <cell r="A9" t="str">
            <v>A</v>
          </cell>
        </row>
      </sheetData>
      <sheetData sheetId="4260">
        <row r="9">
          <cell r="A9" t="str">
            <v>A</v>
          </cell>
        </row>
      </sheetData>
      <sheetData sheetId="4261">
        <row r="9">
          <cell r="A9" t="str">
            <v>A</v>
          </cell>
        </row>
      </sheetData>
      <sheetData sheetId="4262">
        <row r="9">
          <cell r="A9" t="str">
            <v>A</v>
          </cell>
        </row>
      </sheetData>
      <sheetData sheetId="4263">
        <row r="9">
          <cell r="A9" t="str">
            <v>A</v>
          </cell>
        </row>
      </sheetData>
      <sheetData sheetId="4264">
        <row r="9">
          <cell r="A9" t="str">
            <v>A</v>
          </cell>
        </row>
      </sheetData>
      <sheetData sheetId="4265">
        <row r="9">
          <cell r="A9" t="str">
            <v>A</v>
          </cell>
        </row>
      </sheetData>
      <sheetData sheetId="4266">
        <row r="9">
          <cell r="A9" t="str">
            <v>A</v>
          </cell>
        </row>
      </sheetData>
      <sheetData sheetId="4267">
        <row r="9">
          <cell r="A9" t="str">
            <v>A</v>
          </cell>
        </row>
      </sheetData>
      <sheetData sheetId="4268">
        <row r="9">
          <cell r="A9" t="str">
            <v>A</v>
          </cell>
        </row>
      </sheetData>
      <sheetData sheetId="4269">
        <row r="9">
          <cell r="A9" t="str">
            <v>A</v>
          </cell>
        </row>
      </sheetData>
      <sheetData sheetId="4270">
        <row r="9">
          <cell r="A9" t="str">
            <v>A</v>
          </cell>
        </row>
      </sheetData>
      <sheetData sheetId="4271">
        <row r="9">
          <cell r="A9" t="str">
            <v>A</v>
          </cell>
        </row>
      </sheetData>
      <sheetData sheetId="4272">
        <row r="9">
          <cell r="A9" t="str">
            <v>A</v>
          </cell>
        </row>
      </sheetData>
      <sheetData sheetId="4273">
        <row r="9">
          <cell r="A9" t="str">
            <v>A</v>
          </cell>
        </row>
      </sheetData>
      <sheetData sheetId="4274">
        <row r="9">
          <cell r="A9" t="str">
            <v>A</v>
          </cell>
        </row>
      </sheetData>
      <sheetData sheetId="4275">
        <row r="9">
          <cell r="A9" t="str">
            <v>A</v>
          </cell>
        </row>
      </sheetData>
      <sheetData sheetId="4276">
        <row r="9">
          <cell r="A9" t="str">
            <v>A</v>
          </cell>
        </row>
      </sheetData>
      <sheetData sheetId="4277">
        <row r="9">
          <cell r="A9" t="str">
            <v>A</v>
          </cell>
        </row>
      </sheetData>
      <sheetData sheetId="4278">
        <row r="9">
          <cell r="A9" t="str">
            <v>A</v>
          </cell>
        </row>
      </sheetData>
      <sheetData sheetId="4279">
        <row r="9">
          <cell r="A9" t="str">
            <v>A</v>
          </cell>
        </row>
      </sheetData>
      <sheetData sheetId="4280">
        <row r="9">
          <cell r="A9" t="str">
            <v>A</v>
          </cell>
        </row>
      </sheetData>
      <sheetData sheetId="4281">
        <row r="9">
          <cell r="A9" t="str">
            <v>A</v>
          </cell>
        </row>
      </sheetData>
      <sheetData sheetId="4282">
        <row r="9">
          <cell r="A9" t="str">
            <v>A</v>
          </cell>
        </row>
      </sheetData>
      <sheetData sheetId="4283">
        <row r="9">
          <cell r="A9" t="str">
            <v>A</v>
          </cell>
        </row>
      </sheetData>
      <sheetData sheetId="4284">
        <row r="9">
          <cell r="A9" t="str">
            <v>A</v>
          </cell>
        </row>
      </sheetData>
      <sheetData sheetId="4285">
        <row r="9">
          <cell r="A9" t="str">
            <v>A</v>
          </cell>
        </row>
      </sheetData>
      <sheetData sheetId="4286">
        <row r="9">
          <cell r="A9" t="str">
            <v>A</v>
          </cell>
        </row>
      </sheetData>
      <sheetData sheetId="4287">
        <row r="9">
          <cell r="A9" t="str">
            <v>A</v>
          </cell>
        </row>
      </sheetData>
      <sheetData sheetId="4288">
        <row r="9">
          <cell r="A9" t="str">
            <v>A</v>
          </cell>
        </row>
      </sheetData>
      <sheetData sheetId="4289">
        <row r="9">
          <cell r="A9" t="str">
            <v>A</v>
          </cell>
        </row>
      </sheetData>
      <sheetData sheetId="4290">
        <row r="9">
          <cell r="A9" t="str">
            <v>A</v>
          </cell>
        </row>
      </sheetData>
      <sheetData sheetId="4291">
        <row r="9">
          <cell r="A9" t="str">
            <v>A</v>
          </cell>
        </row>
      </sheetData>
      <sheetData sheetId="4292">
        <row r="9">
          <cell r="A9" t="str">
            <v>A</v>
          </cell>
        </row>
      </sheetData>
      <sheetData sheetId="4293">
        <row r="9">
          <cell r="A9" t="str">
            <v>A</v>
          </cell>
        </row>
      </sheetData>
      <sheetData sheetId="4294">
        <row r="9">
          <cell r="A9" t="str">
            <v>A</v>
          </cell>
        </row>
      </sheetData>
      <sheetData sheetId="4295">
        <row r="9">
          <cell r="A9" t="str">
            <v>A</v>
          </cell>
        </row>
      </sheetData>
      <sheetData sheetId="4296">
        <row r="9">
          <cell r="A9" t="str">
            <v>A</v>
          </cell>
        </row>
      </sheetData>
      <sheetData sheetId="4297">
        <row r="9">
          <cell r="A9" t="str">
            <v>A</v>
          </cell>
        </row>
      </sheetData>
      <sheetData sheetId="4298">
        <row r="9">
          <cell r="A9" t="str">
            <v>A</v>
          </cell>
        </row>
      </sheetData>
      <sheetData sheetId="4299">
        <row r="9">
          <cell r="A9" t="str">
            <v>A</v>
          </cell>
        </row>
      </sheetData>
      <sheetData sheetId="4300">
        <row r="9">
          <cell r="A9" t="str">
            <v>A</v>
          </cell>
        </row>
      </sheetData>
      <sheetData sheetId="4301">
        <row r="9">
          <cell r="A9" t="str">
            <v>A</v>
          </cell>
        </row>
      </sheetData>
      <sheetData sheetId="4302">
        <row r="9">
          <cell r="A9" t="str">
            <v>A</v>
          </cell>
        </row>
      </sheetData>
      <sheetData sheetId="4303">
        <row r="9">
          <cell r="A9" t="str">
            <v>A</v>
          </cell>
        </row>
      </sheetData>
      <sheetData sheetId="4304">
        <row r="9">
          <cell r="A9" t="str">
            <v>A</v>
          </cell>
        </row>
      </sheetData>
      <sheetData sheetId="4305">
        <row r="9">
          <cell r="A9" t="str">
            <v>A</v>
          </cell>
        </row>
      </sheetData>
      <sheetData sheetId="4306">
        <row r="9">
          <cell r="A9" t="str">
            <v>A</v>
          </cell>
        </row>
      </sheetData>
      <sheetData sheetId="4307">
        <row r="9">
          <cell r="A9" t="str">
            <v>A</v>
          </cell>
        </row>
      </sheetData>
      <sheetData sheetId="4308">
        <row r="9">
          <cell r="A9" t="str">
            <v>A</v>
          </cell>
        </row>
      </sheetData>
      <sheetData sheetId="4309">
        <row r="9">
          <cell r="A9" t="str">
            <v>A</v>
          </cell>
        </row>
      </sheetData>
      <sheetData sheetId="4310">
        <row r="9">
          <cell r="A9" t="str">
            <v>A</v>
          </cell>
        </row>
      </sheetData>
      <sheetData sheetId="4311">
        <row r="9">
          <cell r="A9" t="str">
            <v>A</v>
          </cell>
        </row>
      </sheetData>
      <sheetData sheetId="4312">
        <row r="9">
          <cell r="A9" t="str">
            <v>A</v>
          </cell>
        </row>
      </sheetData>
      <sheetData sheetId="4313">
        <row r="9">
          <cell r="A9" t="str">
            <v>A</v>
          </cell>
        </row>
      </sheetData>
      <sheetData sheetId="4314">
        <row r="9">
          <cell r="A9" t="str">
            <v>A</v>
          </cell>
        </row>
      </sheetData>
      <sheetData sheetId="4315">
        <row r="9">
          <cell r="A9" t="str">
            <v>A</v>
          </cell>
        </row>
      </sheetData>
      <sheetData sheetId="4316">
        <row r="9">
          <cell r="A9" t="str">
            <v>A</v>
          </cell>
        </row>
      </sheetData>
      <sheetData sheetId="4317">
        <row r="9">
          <cell r="A9" t="str">
            <v>A</v>
          </cell>
        </row>
      </sheetData>
      <sheetData sheetId="4318">
        <row r="9">
          <cell r="A9" t="str">
            <v>A</v>
          </cell>
        </row>
      </sheetData>
      <sheetData sheetId="4319">
        <row r="9">
          <cell r="A9" t="str">
            <v>A</v>
          </cell>
        </row>
      </sheetData>
      <sheetData sheetId="4320">
        <row r="9">
          <cell r="A9" t="str">
            <v>A</v>
          </cell>
        </row>
      </sheetData>
      <sheetData sheetId="4321">
        <row r="9">
          <cell r="A9" t="str">
            <v>A</v>
          </cell>
        </row>
      </sheetData>
      <sheetData sheetId="4322">
        <row r="9">
          <cell r="A9" t="str">
            <v>A</v>
          </cell>
        </row>
      </sheetData>
      <sheetData sheetId="4323">
        <row r="9">
          <cell r="A9" t="str">
            <v>A</v>
          </cell>
        </row>
      </sheetData>
      <sheetData sheetId="4324">
        <row r="9">
          <cell r="A9" t="str">
            <v>A</v>
          </cell>
        </row>
      </sheetData>
      <sheetData sheetId="4325">
        <row r="9">
          <cell r="A9" t="str">
            <v>A</v>
          </cell>
        </row>
      </sheetData>
      <sheetData sheetId="4326">
        <row r="9">
          <cell r="A9" t="str">
            <v>A</v>
          </cell>
        </row>
      </sheetData>
      <sheetData sheetId="4327">
        <row r="9">
          <cell r="A9" t="str">
            <v>A</v>
          </cell>
        </row>
      </sheetData>
      <sheetData sheetId="4328">
        <row r="9">
          <cell r="A9" t="str">
            <v>A</v>
          </cell>
        </row>
      </sheetData>
      <sheetData sheetId="4329">
        <row r="9">
          <cell r="A9" t="str">
            <v>A</v>
          </cell>
        </row>
      </sheetData>
      <sheetData sheetId="4330">
        <row r="9">
          <cell r="A9" t="str">
            <v>A</v>
          </cell>
        </row>
      </sheetData>
      <sheetData sheetId="4331">
        <row r="9">
          <cell r="A9" t="str">
            <v>A</v>
          </cell>
        </row>
      </sheetData>
      <sheetData sheetId="4332">
        <row r="9">
          <cell r="A9" t="str">
            <v>A</v>
          </cell>
        </row>
      </sheetData>
      <sheetData sheetId="4333">
        <row r="9">
          <cell r="A9" t="str">
            <v>A</v>
          </cell>
        </row>
      </sheetData>
      <sheetData sheetId="4334">
        <row r="9">
          <cell r="A9" t="str">
            <v>A</v>
          </cell>
        </row>
      </sheetData>
      <sheetData sheetId="4335">
        <row r="9">
          <cell r="A9" t="str">
            <v>A</v>
          </cell>
        </row>
      </sheetData>
      <sheetData sheetId="4336">
        <row r="9">
          <cell r="A9" t="str">
            <v>A</v>
          </cell>
        </row>
      </sheetData>
      <sheetData sheetId="4337">
        <row r="9">
          <cell r="A9" t="str">
            <v>A</v>
          </cell>
        </row>
      </sheetData>
      <sheetData sheetId="4338">
        <row r="9">
          <cell r="A9" t="str">
            <v>A</v>
          </cell>
        </row>
      </sheetData>
      <sheetData sheetId="4339">
        <row r="9">
          <cell r="A9" t="str">
            <v>A</v>
          </cell>
        </row>
      </sheetData>
      <sheetData sheetId="4340">
        <row r="9">
          <cell r="A9" t="str">
            <v>A</v>
          </cell>
        </row>
      </sheetData>
      <sheetData sheetId="4341">
        <row r="9">
          <cell r="A9" t="str">
            <v>A</v>
          </cell>
        </row>
      </sheetData>
      <sheetData sheetId="4342">
        <row r="9">
          <cell r="A9" t="str">
            <v>A</v>
          </cell>
        </row>
      </sheetData>
      <sheetData sheetId="4343">
        <row r="9">
          <cell r="A9" t="str">
            <v>A</v>
          </cell>
        </row>
      </sheetData>
      <sheetData sheetId="4344">
        <row r="9">
          <cell r="A9" t="str">
            <v>A</v>
          </cell>
        </row>
      </sheetData>
      <sheetData sheetId="4345">
        <row r="9">
          <cell r="A9" t="str">
            <v>A</v>
          </cell>
        </row>
      </sheetData>
      <sheetData sheetId="4346">
        <row r="9">
          <cell r="A9" t="str">
            <v>A</v>
          </cell>
        </row>
      </sheetData>
      <sheetData sheetId="4347">
        <row r="9">
          <cell r="A9" t="str">
            <v>A</v>
          </cell>
        </row>
      </sheetData>
      <sheetData sheetId="4348">
        <row r="9">
          <cell r="A9" t="str">
            <v>A</v>
          </cell>
        </row>
      </sheetData>
      <sheetData sheetId="4349">
        <row r="9">
          <cell r="A9" t="str">
            <v>A</v>
          </cell>
        </row>
      </sheetData>
      <sheetData sheetId="4350">
        <row r="9">
          <cell r="A9" t="str">
            <v>A</v>
          </cell>
        </row>
      </sheetData>
      <sheetData sheetId="4351">
        <row r="9">
          <cell r="A9" t="str">
            <v>A</v>
          </cell>
        </row>
      </sheetData>
      <sheetData sheetId="4352">
        <row r="9">
          <cell r="A9" t="str">
            <v>A</v>
          </cell>
        </row>
      </sheetData>
      <sheetData sheetId="4353">
        <row r="9">
          <cell r="A9" t="str">
            <v>A</v>
          </cell>
        </row>
      </sheetData>
      <sheetData sheetId="4354">
        <row r="9">
          <cell r="A9" t="str">
            <v>A</v>
          </cell>
        </row>
      </sheetData>
      <sheetData sheetId="4355">
        <row r="9">
          <cell r="A9" t="str">
            <v>A</v>
          </cell>
        </row>
      </sheetData>
      <sheetData sheetId="4356">
        <row r="9">
          <cell r="A9" t="str">
            <v>A</v>
          </cell>
        </row>
      </sheetData>
      <sheetData sheetId="4357">
        <row r="9">
          <cell r="A9" t="str">
            <v>A</v>
          </cell>
        </row>
      </sheetData>
      <sheetData sheetId="4358">
        <row r="9">
          <cell r="A9" t="str">
            <v>A</v>
          </cell>
        </row>
      </sheetData>
      <sheetData sheetId="4359">
        <row r="9">
          <cell r="A9" t="str">
            <v>A</v>
          </cell>
        </row>
      </sheetData>
      <sheetData sheetId="4360">
        <row r="9">
          <cell r="A9" t="str">
            <v>A</v>
          </cell>
        </row>
      </sheetData>
      <sheetData sheetId="4361">
        <row r="9">
          <cell r="A9" t="str">
            <v>A</v>
          </cell>
        </row>
      </sheetData>
      <sheetData sheetId="4362">
        <row r="9">
          <cell r="A9" t="str">
            <v>A</v>
          </cell>
        </row>
      </sheetData>
      <sheetData sheetId="4363">
        <row r="9">
          <cell r="A9" t="str">
            <v>A</v>
          </cell>
        </row>
      </sheetData>
      <sheetData sheetId="4364">
        <row r="9">
          <cell r="A9" t="str">
            <v>A</v>
          </cell>
        </row>
      </sheetData>
      <sheetData sheetId="4365">
        <row r="9">
          <cell r="A9" t="str">
            <v>A</v>
          </cell>
        </row>
      </sheetData>
      <sheetData sheetId="4366">
        <row r="9">
          <cell r="A9" t="str">
            <v>A</v>
          </cell>
        </row>
      </sheetData>
      <sheetData sheetId="4367">
        <row r="9">
          <cell r="A9" t="str">
            <v>A</v>
          </cell>
        </row>
      </sheetData>
      <sheetData sheetId="4368">
        <row r="9">
          <cell r="A9" t="str">
            <v>A</v>
          </cell>
        </row>
      </sheetData>
      <sheetData sheetId="4369">
        <row r="9">
          <cell r="A9" t="str">
            <v>A</v>
          </cell>
        </row>
      </sheetData>
      <sheetData sheetId="4370">
        <row r="9">
          <cell r="A9" t="str">
            <v>A</v>
          </cell>
        </row>
      </sheetData>
      <sheetData sheetId="4371">
        <row r="9">
          <cell r="A9" t="str">
            <v>A</v>
          </cell>
        </row>
      </sheetData>
      <sheetData sheetId="4372">
        <row r="9">
          <cell r="A9" t="str">
            <v>A</v>
          </cell>
        </row>
      </sheetData>
      <sheetData sheetId="4373">
        <row r="9">
          <cell r="A9" t="str">
            <v>A</v>
          </cell>
        </row>
      </sheetData>
      <sheetData sheetId="4374">
        <row r="9">
          <cell r="A9" t="str">
            <v>A</v>
          </cell>
        </row>
      </sheetData>
      <sheetData sheetId="4375">
        <row r="9">
          <cell r="A9" t="str">
            <v>A</v>
          </cell>
        </row>
      </sheetData>
      <sheetData sheetId="4376">
        <row r="9">
          <cell r="A9" t="str">
            <v>A</v>
          </cell>
        </row>
      </sheetData>
      <sheetData sheetId="4377">
        <row r="9">
          <cell r="A9" t="str">
            <v>A</v>
          </cell>
        </row>
      </sheetData>
      <sheetData sheetId="4378">
        <row r="9">
          <cell r="A9" t="str">
            <v>A</v>
          </cell>
        </row>
      </sheetData>
      <sheetData sheetId="4379">
        <row r="9">
          <cell r="A9" t="str">
            <v>A</v>
          </cell>
        </row>
      </sheetData>
      <sheetData sheetId="4380">
        <row r="9">
          <cell r="A9" t="str">
            <v>A</v>
          </cell>
        </row>
      </sheetData>
      <sheetData sheetId="4381">
        <row r="9">
          <cell r="A9" t="str">
            <v>A</v>
          </cell>
        </row>
      </sheetData>
      <sheetData sheetId="4382">
        <row r="9">
          <cell r="A9" t="str">
            <v>A</v>
          </cell>
        </row>
      </sheetData>
      <sheetData sheetId="4383">
        <row r="9">
          <cell r="A9" t="str">
            <v>A</v>
          </cell>
        </row>
      </sheetData>
      <sheetData sheetId="4384">
        <row r="9">
          <cell r="A9" t="str">
            <v>A</v>
          </cell>
        </row>
      </sheetData>
      <sheetData sheetId="4385">
        <row r="9">
          <cell r="A9" t="str">
            <v>A</v>
          </cell>
        </row>
      </sheetData>
      <sheetData sheetId="4386">
        <row r="9">
          <cell r="A9" t="str">
            <v>A</v>
          </cell>
        </row>
      </sheetData>
      <sheetData sheetId="4387">
        <row r="9">
          <cell r="A9" t="str">
            <v>A</v>
          </cell>
        </row>
      </sheetData>
      <sheetData sheetId="4388">
        <row r="9">
          <cell r="A9" t="str">
            <v>A</v>
          </cell>
        </row>
      </sheetData>
      <sheetData sheetId="4389">
        <row r="9">
          <cell r="A9" t="str">
            <v>A</v>
          </cell>
        </row>
      </sheetData>
      <sheetData sheetId="4390">
        <row r="9">
          <cell r="A9" t="str">
            <v>A</v>
          </cell>
        </row>
      </sheetData>
      <sheetData sheetId="4391">
        <row r="9">
          <cell r="A9" t="str">
            <v>A</v>
          </cell>
        </row>
      </sheetData>
      <sheetData sheetId="4392">
        <row r="9">
          <cell r="A9" t="str">
            <v>A</v>
          </cell>
        </row>
      </sheetData>
      <sheetData sheetId="4393">
        <row r="9">
          <cell r="A9" t="str">
            <v>A</v>
          </cell>
        </row>
      </sheetData>
      <sheetData sheetId="4394">
        <row r="9">
          <cell r="A9" t="str">
            <v>A</v>
          </cell>
        </row>
      </sheetData>
      <sheetData sheetId="4395">
        <row r="9">
          <cell r="A9" t="str">
            <v>A</v>
          </cell>
        </row>
      </sheetData>
      <sheetData sheetId="4396">
        <row r="9">
          <cell r="A9" t="str">
            <v>A</v>
          </cell>
        </row>
      </sheetData>
      <sheetData sheetId="4397">
        <row r="9">
          <cell r="A9" t="str">
            <v>A</v>
          </cell>
        </row>
      </sheetData>
      <sheetData sheetId="4398">
        <row r="9">
          <cell r="A9" t="str">
            <v>A</v>
          </cell>
        </row>
      </sheetData>
      <sheetData sheetId="4399">
        <row r="9">
          <cell r="A9" t="str">
            <v>A</v>
          </cell>
        </row>
      </sheetData>
      <sheetData sheetId="4400">
        <row r="9">
          <cell r="A9" t="str">
            <v>A</v>
          </cell>
        </row>
      </sheetData>
      <sheetData sheetId="4401">
        <row r="9">
          <cell r="A9" t="str">
            <v>A</v>
          </cell>
        </row>
      </sheetData>
      <sheetData sheetId="4402">
        <row r="9">
          <cell r="A9" t="str">
            <v>A</v>
          </cell>
        </row>
      </sheetData>
      <sheetData sheetId="4403">
        <row r="9">
          <cell r="A9" t="str">
            <v>A</v>
          </cell>
        </row>
      </sheetData>
      <sheetData sheetId="4404">
        <row r="9">
          <cell r="A9" t="str">
            <v>A</v>
          </cell>
        </row>
      </sheetData>
      <sheetData sheetId="4405">
        <row r="9">
          <cell r="A9" t="str">
            <v>A</v>
          </cell>
        </row>
      </sheetData>
      <sheetData sheetId="4406">
        <row r="9">
          <cell r="A9" t="str">
            <v>A</v>
          </cell>
        </row>
      </sheetData>
      <sheetData sheetId="4407">
        <row r="9">
          <cell r="A9" t="str">
            <v>A</v>
          </cell>
        </row>
      </sheetData>
      <sheetData sheetId="4408">
        <row r="9">
          <cell r="A9" t="str">
            <v>A</v>
          </cell>
        </row>
      </sheetData>
      <sheetData sheetId="4409">
        <row r="9">
          <cell r="A9" t="str">
            <v>A</v>
          </cell>
        </row>
      </sheetData>
      <sheetData sheetId="4410">
        <row r="9">
          <cell r="A9" t="str">
            <v>A</v>
          </cell>
        </row>
      </sheetData>
      <sheetData sheetId="4411">
        <row r="9">
          <cell r="A9" t="str">
            <v>A</v>
          </cell>
        </row>
      </sheetData>
      <sheetData sheetId="4412">
        <row r="9">
          <cell r="A9" t="str">
            <v>A</v>
          </cell>
        </row>
      </sheetData>
      <sheetData sheetId="4413">
        <row r="9">
          <cell r="A9" t="str">
            <v>A</v>
          </cell>
        </row>
      </sheetData>
      <sheetData sheetId="4414">
        <row r="9">
          <cell r="A9" t="str">
            <v>A</v>
          </cell>
        </row>
      </sheetData>
      <sheetData sheetId="4415">
        <row r="9">
          <cell r="A9" t="str">
            <v>A</v>
          </cell>
        </row>
      </sheetData>
      <sheetData sheetId="4416">
        <row r="9">
          <cell r="A9" t="str">
            <v>A</v>
          </cell>
        </row>
      </sheetData>
      <sheetData sheetId="4417">
        <row r="9">
          <cell r="A9" t="str">
            <v>A</v>
          </cell>
        </row>
      </sheetData>
      <sheetData sheetId="4418">
        <row r="9">
          <cell r="A9" t="str">
            <v>A</v>
          </cell>
        </row>
      </sheetData>
      <sheetData sheetId="4419">
        <row r="9">
          <cell r="A9" t="str">
            <v>A</v>
          </cell>
        </row>
      </sheetData>
      <sheetData sheetId="4420">
        <row r="9">
          <cell r="A9" t="str">
            <v>A</v>
          </cell>
        </row>
      </sheetData>
      <sheetData sheetId="4421">
        <row r="9">
          <cell r="A9" t="str">
            <v>A</v>
          </cell>
        </row>
      </sheetData>
      <sheetData sheetId="4422">
        <row r="9">
          <cell r="A9" t="str">
            <v>A</v>
          </cell>
        </row>
      </sheetData>
      <sheetData sheetId="4423">
        <row r="9">
          <cell r="A9" t="str">
            <v>A</v>
          </cell>
        </row>
      </sheetData>
      <sheetData sheetId="4424">
        <row r="9">
          <cell r="A9" t="str">
            <v>A</v>
          </cell>
        </row>
      </sheetData>
      <sheetData sheetId="4425">
        <row r="9">
          <cell r="A9" t="str">
            <v>A</v>
          </cell>
        </row>
      </sheetData>
      <sheetData sheetId="4426">
        <row r="9">
          <cell r="A9" t="str">
            <v>A</v>
          </cell>
        </row>
      </sheetData>
      <sheetData sheetId="4427">
        <row r="9">
          <cell r="A9" t="str">
            <v>A</v>
          </cell>
        </row>
      </sheetData>
      <sheetData sheetId="4428">
        <row r="9">
          <cell r="A9" t="str">
            <v>A</v>
          </cell>
        </row>
      </sheetData>
      <sheetData sheetId="4429">
        <row r="9">
          <cell r="A9" t="str">
            <v>A</v>
          </cell>
        </row>
      </sheetData>
      <sheetData sheetId="4430">
        <row r="9">
          <cell r="A9" t="str">
            <v>A</v>
          </cell>
        </row>
      </sheetData>
      <sheetData sheetId="4431">
        <row r="9">
          <cell r="A9" t="str">
            <v>A</v>
          </cell>
        </row>
      </sheetData>
      <sheetData sheetId="4432">
        <row r="9">
          <cell r="A9" t="str">
            <v>A</v>
          </cell>
        </row>
      </sheetData>
      <sheetData sheetId="4433">
        <row r="9">
          <cell r="A9" t="str">
            <v>A</v>
          </cell>
        </row>
      </sheetData>
      <sheetData sheetId="4434">
        <row r="9">
          <cell r="A9" t="str">
            <v>A</v>
          </cell>
        </row>
      </sheetData>
      <sheetData sheetId="4435">
        <row r="9">
          <cell r="A9" t="str">
            <v>A</v>
          </cell>
        </row>
      </sheetData>
      <sheetData sheetId="4436">
        <row r="9">
          <cell r="A9" t="str">
            <v>A</v>
          </cell>
        </row>
      </sheetData>
      <sheetData sheetId="4437">
        <row r="9">
          <cell r="A9" t="str">
            <v>A</v>
          </cell>
        </row>
      </sheetData>
      <sheetData sheetId="4438">
        <row r="9">
          <cell r="A9" t="str">
            <v>A</v>
          </cell>
        </row>
      </sheetData>
      <sheetData sheetId="4439">
        <row r="9">
          <cell r="A9" t="str">
            <v>A</v>
          </cell>
        </row>
      </sheetData>
      <sheetData sheetId="4440">
        <row r="9">
          <cell r="A9" t="str">
            <v>A</v>
          </cell>
        </row>
      </sheetData>
      <sheetData sheetId="4441">
        <row r="9">
          <cell r="A9" t="str">
            <v>A</v>
          </cell>
        </row>
      </sheetData>
      <sheetData sheetId="4442">
        <row r="9">
          <cell r="A9" t="str">
            <v>A</v>
          </cell>
        </row>
      </sheetData>
      <sheetData sheetId="4443">
        <row r="9">
          <cell r="A9" t="str">
            <v>A</v>
          </cell>
        </row>
      </sheetData>
      <sheetData sheetId="4444">
        <row r="9">
          <cell r="A9" t="str">
            <v>A</v>
          </cell>
        </row>
      </sheetData>
      <sheetData sheetId="4445">
        <row r="9">
          <cell r="A9" t="str">
            <v>A</v>
          </cell>
        </row>
      </sheetData>
      <sheetData sheetId="4446">
        <row r="9">
          <cell r="A9" t="str">
            <v>A</v>
          </cell>
        </row>
      </sheetData>
      <sheetData sheetId="4447">
        <row r="9">
          <cell r="A9" t="str">
            <v>A</v>
          </cell>
        </row>
      </sheetData>
      <sheetData sheetId="4448">
        <row r="9">
          <cell r="A9" t="str">
            <v>A</v>
          </cell>
        </row>
      </sheetData>
      <sheetData sheetId="4449">
        <row r="9">
          <cell r="A9" t="str">
            <v>A</v>
          </cell>
        </row>
      </sheetData>
      <sheetData sheetId="4450">
        <row r="9">
          <cell r="A9" t="str">
            <v>A</v>
          </cell>
        </row>
      </sheetData>
      <sheetData sheetId="4451">
        <row r="9">
          <cell r="A9" t="str">
            <v>A</v>
          </cell>
        </row>
      </sheetData>
      <sheetData sheetId="4452">
        <row r="9">
          <cell r="A9" t="str">
            <v>A</v>
          </cell>
        </row>
      </sheetData>
      <sheetData sheetId="4453">
        <row r="9">
          <cell r="A9" t="str">
            <v>A</v>
          </cell>
        </row>
      </sheetData>
      <sheetData sheetId="4454">
        <row r="9">
          <cell r="A9" t="str">
            <v>A</v>
          </cell>
        </row>
      </sheetData>
      <sheetData sheetId="4455">
        <row r="9">
          <cell r="A9" t="str">
            <v>A</v>
          </cell>
        </row>
      </sheetData>
      <sheetData sheetId="4456">
        <row r="9">
          <cell r="A9" t="str">
            <v>A</v>
          </cell>
        </row>
      </sheetData>
      <sheetData sheetId="4457">
        <row r="9">
          <cell r="A9" t="str">
            <v>A</v>
          </cell>
        </row>
      </sheetData>
      <sheetData sheetId="4458">
        <row r="9">
          <cell r="A9" t="str">
            <v>A</v>
          </cell>
        </row>
      </sheetData>
      <sheetData sheetId="4459">
        <row r="9">
          <cell r="A9" t="str">
            <v>A</v>
          </cell>
        </row>
      </sheetData>
      <sheetData sheetId="4460">
        <row r="9">
          <cell r="A9" t="str">
            <v>A</v>
          </cell>
        </row>
      </sheetData>
      <sheetData sheetId="4461">
        <row r="9">
          <cell r="A9" t="str">
            <v>A</v>
          </cell>
        </row>
      </sheetData>
      <sheetData sheetId="4462">
        <row r="9">
          <cell r="A9" t="str">
            <v>A</v>
          </cell>
        </row>
      </sheetData>
      <sheetData sheetId="4463">
        <row r="9">
          <cell r="A9" t="str">
            <v>A</v>
          </cell>
        </row>
      </sheetData>
      <sheetData sheetId="4464">
        <row r="9">
          <cell r="A9" t="str">
            <v>A</v>
          </cell>
        </row>
      </sheetData>
      <sheetData sheetId="4465">
        <row r="9">
          <cell r="A9" t="str">
            <v>A</v>
          </cell>
        </row>
      </sheetData>
      <sheetData sheetId="4466">
        <row r="9">
          <cell r="A9" t="str">
            <v>A</v>
          </cell>
        </row>
      </sheetData>
      <sheetData sheetId="4467">
        <row r="9">
          <cell r="A9" t="str">
            <v>A</v>
          </cell>
        </row>
      </sheetData>
      <sheetData sheetId="4468">
        <row r="9">
          <cell r="A9" t="str">
            <v>A</v>
          </cell>
        </row>
      </sheetData>
      <sheetData sheetId="4469">
        <row r="9">
          <cell r="A9" t="str">
            <v>A</v>
          </cell>
        </row>
      </sheetData>
      <sheetData sheetId="4470">
        <row r="9">
          <cell r="A9" t="str">
            <v>A</v>
          </cell>
        </row>
      </sheetData>
      <sheetData sheetId="4471">
        <row r="9">
          <cell r="A9" t="str">
            <v>A</v>
          </cell>
        </row>
      </sheetData>
      <sheetData sheetId="4472">
        <row r="9">
          <cell r="A9" t="str">
            <v>A</v>
          </cell>
        </row>
      </sheetData>
      <sheetData sheetId="4473">
        <row r="9">
          <cell r="A9" t="str">
            <v>A</v>
          </cell>
        </row>
      </sheetData>
      <sheetData sheetId="4474">
        <row r="9">
          <cell r="A9" t="str">
            <v>A</v>
          </cell>
        </row>
      </sheetData>
      <sheetData sheetId="4475">
        <row r="9">
          <cell r="A9" t="str">
            <v>A</v>
          </cell>
        </row>
      </sheetData>
      <sheetData sheetId="4476">
        <row r="9">
          <cell r="A9" t="str">
            <v>A</v>
          </cell>
        </row>
      </sheetData>
      <sheetData sheetId="4477">
        <row r="9">
          <cell r="A9" t="str">
            <v>A</v>
          </cell>
        </row>
      </sheetData>
      <sheetData sheetId="4478">
        <row r="9">
          <cell r="A9" t="str">
            <v>A</v>
          </cell>
        </row>
      </sheetData>
      <sheetData sheetId="4479">
        <row r="9">
          <cell r="A9" t="str">
            <v>A</v>
          </cell>
        </row>
      </sheetData>
      <sheetData sheetId="4480">
        <row r="9">
          <cell r="A9" t="str">
            <v>A</v>
          </cell>
        </row>
      </sheetData>
      <sheetData sheetId="4481">
        <row r="9">
          <cell r="A9" t="str">
            <v>A</v>
          </cell>
        </row>
      </sheetData>
      <sheetData sheetId="4482">
        <row r="9">
          <cell r="A9" t="str">
            <v>A</v>
          </cell>
        </row>
      </sheetData>
      <sheetData sheetId="4483">
        <row r="9">
          <cell r="A9" t="str">
            <v>A</v>
          </cell>
        </row>
      </sheetData>
      <sheetData sheetId="4484">
        <row r="9">
          <cell r="A9" t="str">
            <v>A</v>
          </cell>
        </row>
      </sheetData>
      <sheetData sheetId="4485">
        <row r="9">
          <cell r="A9" t="str">
            <v>A</v>
          </cell>
        </row>
      </sheetData>
      <sheetData sheetId="4486">
        <row r="9">
          <cell r="A9" t="str">
            <v>A</v>
          </cell>
        </row>
      </sheetData>
      <sheetData sheetId="4487">
        <row r="9">
          <cell r="A9" t="str">
            <v>A</v>
          </cell>
        </row>
      </sheetData>
      <sheetData sheetId="4488">
        <row r="9">
          <cell r="A9" t="str">
            <v>A</v>
          </cell>
        </row>
      </sheetData>
      <sheetData sheetId="4489">
        <row r="9">
          <cell r="A9" t="str">
            <v>A</v>
          </cell>
        </row>
      </sheetData>
      <sheetData sheetId="4490">
        <row r="9">
          <cell r="A9" t="str">
            <v>A</v>
          </cell>
        </row>
      </sheetData>
      <sheetData sheetId="4491">
        <row r="9">
          <cell r="A9" t="str">
            <v>A</v>
          </cell>
        </row>
      </sheetData>
      <sheetData sheetId="4492">
        <row r="9">
          <cell r="A9" t="str">
            <v>A</v>
          </cell>
        </row>
      </sheetData>
      <sheetData sheetId="4493">
        <row r="9">
          <cell r="A9" t="str">
            <v>A</v>
          </cell>
        </row>
      </sheetData>
      <sheetData sheetId="4494">
        <row r="9">
          <cell r="A9" t="str">
            <v>A</v>
          </cell>
        </row>
      </sheetData>
      <sheetData sheetId="4495">
        <row r="9">
          <cell r="A9" t="str">
            <v>A</v>
          </cell>
        </row>
      </sheetData>
      <sheetData sheetId="4496">
        <row r="9">
          <cell r="A9" t="str">
            <v>A</v>
          </cell>
        </row>
      </sheetData>
      <sheetData sheetId="4497">
        <row r="9">
          <cell r="A9" t="str">
            <v>A</v>
          </cell>
        </row>
      </sheetData>
      <sheetData sheetId="4498">
        <row r="9">
          <cell r="A9" t="str">
            <v>A</v>
          </cell>
        </row>
      </sheetData>
      <sheetData sheetId="4499">
        <row r="9">
          <cell r="A9" t="str">
            <v>A</v>
          </cell>
        </row>
      </sheetData>
      <sheetData sheetId="4500">
        <row r="9">
          <cell r="A9" t="str">
            <v>A</v>
          </cell>
        </row>
      </sheetData>
      <sheetData sheetId="4501">
        <row r="9">
          <cell r="A9" t="str">
            <v>A</v>
          </cell>
        </row>
      </sheetData>
      <sheetData sheetId="4502">
        <row r="9">
          <cell r="A9" t="str">
            <v>A</v>
          </cell>
        </row>
      </sheetData>
      <sheetData sheetId="4503">
        <row r="9">
          <cell r="A9" t="str">
            <v>A</v>
          </cell>
        </row>
      </sheetData>
      <sheetData sheetId="4504">
        <row r="9">
          <cell r="A9" t="str">
            <v>A</v>
          </cell>
        </row>
      </sheetData>
      <sheetData sheetId="4505">
        <row r="9">
          <cell r="A9" t="str">
            <v>A</v>
          </cell>
        </row>
      </sheetData>
      <sheetData sheetId="4506">
        <row r="9">
          <cell r="A9" t="str">
            <v>A</v>
          </cell>
        </row>
      </sheetData>
      <sheetData sheetId="4507">
        <row r="9">
          <cell r="A9" t="str">
            <v>A</v>
          </cell>
        </row>
      </sheetData>
      <sheetData sheetId="4508">
        <row r="9">
          <cell r="A9" t="str">
            <v>A</v>
          </cell>
        </row>
      </sheetData>
      <sheetData sheetId="4509">
        <row r="9">
          <cell r="A9" t="str">
            <v>A</v>
          </cell>
        </row>
      </sheetData>
      <sheetData sheetId="4510">
        <row r="9">
          <cell r="A9" t="str">
            <v>A</v>
          </cell>
        </row>
      </sheetData>
      <sheetData sheetId="4511">
        <row r="9">
          <cell r="A9" t="str">
            <v>A</v>
          </cell>
        </row>
      </sheetData>
      <sheetData sheetId="4512">
        <row r="9">
          <cell r="A9" t="str">
            <v>A</v>
          </cell>
        </row>
      </sheetData>
      <sheetData sheetId="4513">
        <row r="9">
          <cell r="A9" t="str">
            <v>A</v>
          </cell>
        </row>
      </sheetData>
      <sheetData sheetId="4514">
        <row r="9">
          <cell r="A9" t="str">
            <v>A</v>
          </cell>
        </row>
      </sheetData>
      <sheetData sheetId="4515">
        <row r="9">
          <cell r="A9" t="str">
            <v>A</v>
          </cell>
        </row>
      </sheetData>
      <sheetData sheetId="4516">
        <row r="9">
          <cell r="A9" t="str">
            <v>A</v>
          </cell>
        </row>
      </sheetData>
      <sheetData sheetId="4517">
        <row r="9">
          <cell r="A9" t="str">
            <v>A</v>
          </cell>
        </row>
      </sheetData>
      <sheetData sheetId="4518">
        <row r="9">
          <cell r="A9" t="str">
            <v>A</v>
          </cell>
        </row>
      </sheetData>
      <sheetData sheetId="4519">
        <row r="9">
          <cell r="A9" t="str">
            <v>A</v>
          </cell>
        </row>
      </sheetData>
      <sheetData sheetId="4520">
        <row r="9">
          <cell r="A9" t="str">
            <v>A</v>
          </cell>
        </row>
      </sheetData>
      <sheetData sheetId="4521">
        <row r="9">
          <cell r="A9" t="str">
            <v>A</v>
          </cell>
        </row>
      </sheetData>
      <sheetData sheetId="4522">
        <row r="9">
          <cell r="A9" t="str">
            <v>A</v>
          </cell>
        </row>
      </sheetData>
      <sheetData sheetId="4523">
        <row r="9">
          <cell r="A9" t="str">
            <v>A</v>
          </cell>
        </row>
      </sheetData>
      <sheetData sheetId="4524">
        <row r="9">
          <cell r="A9" t="str">
            <v>A</v>
          </cell>
        </row>
      </sheetData>
      <sheetData sheetId="4525">
        <row r="9">
          <cell r="A9" t="str">
            <v>A</v>
          </cell>
        </row>
      </sheetData>
      <sheetData sheetId="4526">
        <row r="9">
          <cell r="A9" t="str">
            <v>A</v>
          </cell>
        </row>
      </sheetData>
      <sheetData sheetId="4527">
        <row r="9">
          <cell r="A9" t="str">
            <v>A</v>
          </cell>
        </row>
      </sheetData>
      <sheetData sheetId="4528">
        <row r="9">
          <cell r="A9" t="str">
            <v>A</v>
          </cell>
        </row>
      </sheetData>
      <sheetData sheetId="4529">
        <row r="9">
          <cell r="A9" t="str">
            <v>A</v>
          </cell>
        </row>
      </sheetData>
      <sheetData sheetId="4530">
        <row r="9">
          <cell r="A9" t="str">
            <v>A</v>
          </cell>
        </row>
      </sheetData>
      <sheetData sheetId="4531">
        <row r="9">
          <cell r="A9" t="str">
            <v>A</v>
          </cell>
        </row>
      </sheetData>
      <sheetData sheetId="4532">
        <row r="9">
          <cell r="A9" t="str">
            <v>A</v>
          </cell>
        </row>
      </sheetData>
      <sheetData sheetId="4533">
        <row r="9">
          <cell r="A9" t="str">
            <v>A</v>
          </cell>
        </row>
      </sheetData>
      <sheetData sheetId="4534">
        <row r="9">
          <cell r="A9" t="str">
            <v>A</v>
          </cell>
        </row>
      </sheetData>
      <sheetData sheetId="4535">
        <row r="9">
          <cell r="A9" t="str">
            <v>A</v>
          </cell>
        </row>
      </sheetData>
      <sheetData sheetId="4536">
        <row r="9">
          <cell r="A9" t="str">
            <v>A</v>
          </cell>
        </row>
      </sheetData>
      <sheetData sheetId="4537">
        <row r="9">
          <cell r="A9" t="str">
            <v>A</v>
          </cell>
        </row>
      </sheetData>
      <sheetData sheetId="4538">
        <row r="9">
          <cell r="A9" t="str">
            <v>A</v>
          </cell>
        </row>
      </sheetData>
      <sheetData sheetId="4539">
        <row r="9">
          <cell r="A9" t="str">
            <v>A</v>
          </cell>
        </row>
      </sheetData>
      <sheetData sheetId="4540">
        <row r="9">
          <cell r="A9" t="str">
            <v>A</v>
          </cell>
        </row>
      </sheetData>
      <sheetData sheetId="4541">
        <row r="9">
          <cell r="A9" t="str">
            <v>A</v>
          </cell>
        </row>
      </sheetData>
      <sheetData sheetId="4542">
        <row r="9">
          <cell r="A9" t="str">
            <v>A</v>
          </cell>
        </row>
      </sheetData>
      <sheetData sheetId="4543">
        <row r="9">
          <cell r="A9" t="str">
            <v>A</v>
          </cell>
        </row>
      </sheetData>
      <sheetData sheetId="4544">
        <row r="9">
          <cell r="A9" t="str">
            <v>A</v>
          </cell>
        </row>
      </sheetData>
      <sheetData sheetId="4545">
        <row r="9">
          <cell r="A9" t="str">
            <v>A</v>
          </cell>
        </row>
      </sheetData>
      <sheetData sheetId="4546">
        <row r="9">
          <cell r="A9" t="str">
            <v>A</v>
          </cell>
        </row>
      </sheetData>
      <sheetData sheetId="4547">
        <row r="9">
          <cell r="A9" t="str">
            <v>A</v>
          </cell>
        </row>
      </sheetData>
      <sheetData sheetId="4548">
        <row r="9">
          <cell r="A9" t="str">
            <v>A</v>
          </cell>
        </row>
      </sheetData>
      <sheetData sheetId="4549">
        <row r="9">
          <cell r="A9" t="str">
            <v>A</v>
          </cell>
        </row>
      </sheetData>
      <sheetData sheetId="4550">
        <row r="9">
          <cell r="A9" t="str">
            <v>A</v>
          </cell>
        </row>
      </sheetData>
      <sheetData sheetId="4551">
        <row r="9">
          <cell r="A9" t="str">
            <v>A</v>
          </cell>
        </row>
      </sheetData>
      <sheetData sheetId="4552">
        <row r="9">
          <cell r="A9" t="str">
            <v>A</v>
          </cell>
        </row>
      </sheetData>
      <sheetData sheetId="4553">
        <row r="9">
          <cell r="A9" t="str">
            <v>A</v>
          </cell>
        </row>
      </sheetData>
      <sheetData sheetId="4554">
        <row r="9">
          <cell r="A9" t="str">
            <v>A</v>
          </cell>
        </row>
      </sheetData>
      <sheetData sheetId="4555">
        <row r="9">
          <cell r="A9" t="str">
            <v>A</v>
          </cell>
        </row>
      </sheetData>
      <sheetData sheetId="4556">
        <row r="9">
          <cell r="A9" t="str">
            <v>A</v>
          </cell>
        </row>
      </sheetData>
      <sheetData sheetId="4557">
        <row r="9">
          <cell r="A9" t="str">
            <v>A</v>
          </cell>
        </row>
      </sheetData>
      <sheetData sheetId="4558">
        <row r="9">
          <cell r="A9" t="str">
            <v>A</v>
          </cell>
        </row>
      </sheetData>
      <sheetData sheetId="4559">
        <row r="9">
          <cell r="A9" t="str">
            <v>A</v>
          </cell>
        </row>
      </sheetData>
      <sheetData sheetId="4560">
        <row r="9">
          <cell r="A9" t="str">
            <v>A</v>
          </cell>
        </row>
      </sheetData>
      <sheetData sheetId="4561">
        <row r="9">
          <cell r="A9" t="str">
            <v>A</v>
          </cell>
        </row>
      </sheetData>
      <sheetData sheetId="4562">
        <row r="9">
          <cell r="A9" t="str">
            <v>A</v>
          </cell>
        </row>
      </sheetData>
      <sheetData sheetId="4563">
        <row r="9">
          <cell r="A9" t="str">
            <v>A</v>
          </cell>
        </row>
      </sheetData>
      <sheetData sheetId="4564">
        <row r="9">
          <cell r="A9" t="str">
            <v>A</v>
          </cell>
        </row>
      </sheetData>
      <sheetData sheetId="4565">
        <row r="9">
          <cell r="A9" t="str">
            <v>A</v>
          </cell>
        </row>
      </sheetData>
      <sheetData sheetId="4566">
        <row r="9">
          <cell r="A9" t="str">
            <v>A</v>
          </cell>
        </row>
      </sheetData>
      <sheetData sheetId="4567">
        <row r="9">
          <cell r="A9" t="str">
            <v>A</v>
          </cell>
        </row>
      </sheetData>
      <sheetData sheetId="4568">
        <row r="9">
          <cell r="A9" t="str">
            <v>A</v>
          </cell>
        </row>
      </sheetData>
      <sheetData sheetId="4569">
        <row r="9">
          <cell r="A9" t="str">
            <v>A</v>
          </cell>
        </row>
      </sheetData>
      <sheetData sheetId="4570">
        <row r="9">
          <cell r="A9" t="str">
            <v>A</v>
          </cell>
        </row>
      </sheetData>
      <sheetData sheetId="4571">
        <row r="9">
          <cell r="A9" t="str">
            <v>A</v>
          </cell>
        </row>
      </sheetData>
      <sheetData sheetId="4572">
        <row r="9">
          <cell r="A9" t="str">
            <v>A</v>
          </cell>
        </row>
      </sheetData>
      <sheetData sheetId="4573">
        <row r="9">
          <cell r="A9" t="str">
            <v>A</v>
          </cell>
        </row>
      </sheetData>
      <sheetData sheetId="4574">
        <row r="9">
          <cell r="A9" t="str">
            <v>A</v>
          </cell>
        </row>
      </sheetData>
      <sheetData sheetId="4575">
        <row r="9">
          <cell r="A9" t="str">
            <v>A</v>
          </cell>
        </row>
      </sheetData>
      <sheetData sheetId="4576">
        <row r="9">
          <cell r="A9" t="str">
            <v>A</v>
          </cell>
        </row>
      </sheetData>
      <sheetData sheetId="4577">
        <row r="9">
          <cell r="A9" t="str">
            <v>A</v>
          </cell>
        </row>
      </sheetData>
      <sheetData sheetId="4578">
        <row r="9">
          <cell r="A9" t="str">
            <v>A</v>
          </cell>
        </row>
      </sheetData>
      <sheetData sheetId="4579">
        <row r="9">
          <cell r="A9" t="str">
            <v>A</v>
          </cell>
        </row>
      </sheetData>
      <sheetData sheetId="4580">
        <row r="9">
          <cell r="A9" t="str">
            <v>A</v>
          </cell>
        </row>
      </sheetData>
      <sheetData sheetId="4581">
        <row r="9">
          <cell r="A9" t="str">
            <v>A</v>
          </cell>
        </row>
      </sheetData>
      <sheetData sheetId="4582">
        <row r="9">
          <cell r="A9" t="str">
            <v>A</v>
          </cell>
        </row>
      </sheetData>
      <sheetData sheetId="4583">
        <row r="9">
          <cell r="A9" t="str">
            <v>A</v>
          </cell>
        </row>
      </sheetData>
      <sheetData sheetId="4584">
        <row r="9">
          <cell r="A9" t="str">
            <v>A</v>
          </cell>
        </row>
      </sheetData>
      <sheetData sheetId="4585">
        <row r="9">
          <cell r="A9" t="str">
            <v>A</v>
          </cell>
        </row>
      </sheetData>
      <sheetData sheetId="4586">
        <row r="9">
          <cell r="A9" t="str">
            <v>A</v>
          </cell>
        </row>
      </sheetData>
      <sheetData sheetId="4587">
        <row r="9">
          <cell r="A9" t="str">
            <v>A</v>
          </cell>
        </row>
      </sheetData>
      <sheetData sheetId="4588">
        <row r="9">
          <cell r="A9" t="str">
            <v>A</v>
          </cell>
        </row>
      </sheetData>
      <sheetData sheetId="4589">
        <row r="9">
          <cell r="A9" t="str">
            <v>A</v>
          </cell>
        </row>
      </sheetData>
      <sheetData sheetId="4590">
        <row r="9">
          <cell r="A9" t="str">
            <v>A</v>
          </cell>
        </row>
      </sheetData>
      <sheetData sheetId="4591">
        <row r="9">
          <cell r="A9" t="str">
            <v>A</v>
          </cell>
        </row>
      </sheetData>
      <sheetData sheetId="4592">
        <row r="9">
          <cell r="A9" t="str">
            <v>A</v>
          </cell>
        </row>
      </sheetData>
      <sheetData sheetId="4593">
        <row r="9">
          <cell r="A9" t="str">
            <v>A</v>
          </cell>
        </row>
      </sheetData>
      <sheetData sheetId="4594">
        <row r="9">
          <cell r="A9" t="str">
            <v>A</v>
          </cell>
        </row>
      </sheetData>
      <sheetData sheetId="4595">
        <row r="9">
          <cell r="A9" t="str">
            <v>A</v>
          </cell>
        </row>
      </sheetData>
      <sheetData sheetId="4596">
        <row r="9">
          <cell r="A9" t="str">
            <v>A</v>
          </cell>
        </row>
      </sheetData>
      <sheetData sheetId="4597">
        <row r="9">
          <cell r="A9" t="str">
            <v>A</v>
          </cell>
        </row>
      </sheetData>
      <sheetData sheetId="4598">
        <row r="9">
          <cell r="A9" t="str">
            <v>A</v>
          </cell>
        </row>
      </sheetData>
      <sheetData sheetId="4599">
        <row r="9">
          <cell r="A9" t="str">
            <v>A</v>
          </cell>
        </row>
      </sheetData>
      <sheetData sheetId="4600">
        <row r="9">
          <cell r="A9" t="str">
            <v>A</v>
          </cell>
        </row>
      </sheetData>
      <sheetData sheetId="4601">
        <row r="9">
          <cell r="A9" t="str">
            <v>A</v>
          </cell>
        </row>
      </sheetData>
      <sheetData sheetId="4602">
        <row r="9">
          <cell r="A9" t="str">
            <v>A</v>
          </cell>
        </row>
      </sheetData>
      <sheetData sheetId="4603">
        <row r="9">
          <cell r="A9" t="str">
            <v>A</v>
          </cell>
        </row>
      </sheetData>
      <sheetData sheetId="4604">
        <row r="9">
          <cell r="A9" t="str">
            <v>A</v>
          </cell>
        </row>
      </sheetData>
      <sheetData sheetId="4605">
        <row r="9">
          <cell r="A9" t="str">
            <v>A</v>
          </cell>
        </row>
      </sheetData>
      <sheetData sheetId="4606">
        <row r="9">
          <cell r="A9" t="str">
            <v>A</v>
          </cell>
        </row>
      </sheetData>
      <sheetData sheetId="4607">
        <row r="9">
          <cell r="A9" t="str">
            <v>A</v>
          </cell>
        </row>
      </sheetData>
      <sheetData sheetId="4608">
        <row r="9">
          <cell r="A9" t="str">
            <v>A</v>
          </cell>
        </row>
      </sheetData>
      <sheetData sheetId="4609">
        <row r="9">
          <cell r="A9" t="str">
            <v>A</v>
          </cell>
        </row>
      </sheetData>
      <sheetData sheetId="4610">
        <row r="9">
          <cell r="A9" t="str">
            <v>A</v>
          </cell>
        </row>
      </sheetData>
      <sheetData sheetId="4611">
        <row r="9">
          <cell r="A9" t="str">
            <v>A</v>
          </cell>
        </row>
      </sheetData>
      <sheetData sheetId="4612">
        <row r="9">
          <cell r="A9" t="str">
            <v>A</v>
          </cell>
        </row>
      </sheetData>
      <sheetData sheetId="4613">
        <row r="9">
          <cell r="A9" t="str">
            <v>A</v>
          </cell>
        </row>
      </sheetData>
      <sheetData sheetId="4614">
        <row r="9">
          <cell r="A9" t="str">
            <v>A</v>
          </cell>
        </row>
      </sheetData>
      <sheetData sheetId="4615">
        <row r="9">
          <cell r="A9" t="str">
            <v>A</v>
          </cell>
        </row>
      </sheetData>
      <sheetData sheetId="4616">
        <row r="9">
          <cell r="A9" t="str">
            <v>A</v>
          </cell>
        </row>
      </sheetData>
      <sheetData sheetId="4617">
        <row r="9">
          <cell r="A9" t="str">
            <v>A</v>
          </cell>
        </row>
      </sheetData>
      <sheetData sheetId="4618">
        <row r="9">
          <cell r="A9" t="str">
            <v>A</v>
          </cell>
        </row>
      </sheetData>
      <sheetData sheetId="4619">
        <row r="9">
          <cell r="A9" t="str">
            <v>A</v>
          </cell>
        </row>
      </sheetData>
      <sheetData sheetId="4620">
        <row r="9">
          <cell r="A9" t="str">
            <v>A</v>
          </cell>
        </row>
      </sheetData>
      <sheetData sheetId="4621">
        <row r="9">
          <cell r="A9" t="str">
            <v>A</v>
          </cell>
        </row>
      </sheetData>
      <sheetData sheetId="4622">
        <row r="9">
          <cell r="A9" t="str">
            <v>A</v>
          </cell>
        </row>
      </sheetData>
      <sheetData sheetId="4623">
        <row r="9">
          <cell r="A9" t="str">
            <v>A</v>
          </cell>
        </row>
      </sheetData>
      <sheetData sheetId="4624">
        <row r="9">
          <cell r="A9" t="str">
            <v>A</v>
          </cell>
        </row>
      </sheetData>
      <sheetData sheetId="4625">
        <row r="9">
          <cell r="A9" t="str">
            <v>A</v>
          </cell>
        </row>
      </sheetData>
      <sheetData sheetId="4626">
        <row r="9">
          <cell r="A9" t="str">
            <v>A</v>
          </cell>
        </row>
      </sheetData>
      <sheetData sheetId="4627">
        <row r="9">
          <cell r="A9" t="str">
            <v>A</v>
          </cell>
        </row>
      </sheetData>
      <sheetData sheetId="4628">
        <row r="9">
          <cell r="A9" t="str">
            <v>A</v>
          </cell>
        </row>
      </sheetData>
      <sheetData sheetId="4629">
        <row r="9">
          <cell r="A9" t="str">
            <v>A</v>
          </cell>
        </row>
      </sheetData>
      <sheetData sheetId="4630">
        <row r="9">
          <cell r="A9" t="str">
            <v>A</v>
          </cell>
        </row>
      </sheetData>
      <sheetData sheetId="4631">
        <row r="9">
          <cell r="A9" t="str">
            <v>A</v>
          </cell>
        </row>
      </sheetData>
      <sheetData sheetId="4632">
        <row r="9">
          <cell r="A9" t="str">
            <v>A</v>
          </cell>
        </row>
      </sheetData>
      <sheetData sheetId="4633">
        <row r="9">
          <cell r="A9" t="str">
            <v>A</v>
          </cell>
        </row>
      </sheetData>
      <sheetData sheetId="4634">
        <row r="9">
          <cell r="A9" t="str">
            <v>A</v>
          </cell>
        </row>
      </sheetData>
      <sheetData sheetId="4635">
        <row r="9">
          <cell r="A9" t="str">
            <v>A</v>
          </cell>
        </row>
      </sheetData>
      <sheetData sheetId="4636">
        <row r="9">
          <cell r="A9" t="str">
            <v>A</v>
          </cell>
        </row>
      </sheetData>
      <sheetData sheetId="4637">
        <row r="9">
          <cell r="A9" t="str">
            <v>A</v>
          </cell>
        </row>
      </sheetData>
      <sheetData sheetId="4638">
        <row r="9">
          <cell r="A9" t="str">
            <v>A</v>
          </cell>
        </row>
      </sheetData>
      <sheetData sheetId="4639">
        <row r="9">
          <cell r="A9" t="str">
            <v>A</v>
          </cell>
        </row>
      </sheetData>
      <sheetData sheetId="4640">
        <row r="9">
          <cell r="A9" t="str">
            <v>A</v>
          </cell>
        </row>
      </sheetData>
      <sheetData sheetId="4641">
        <row r="9">
          <cell r="A9" t="str">
            <v>A</v>
          </cell>
        </row>
      </sheetData>
      <sheetData sheetId="4642">
        <row r="9">
          <cell r="A9" t="str">
            <v>A</v>
          </cell>
        </row>
      </sheetData>
      <sheetData sheetId="4643">
        <row r="9">
          <cell r="A9" t="str">
            <v>A</v>
          </cell>
        </row>
      </sheetData>
      <sheetData sheetId="4644">
        <row r="9">
          <cell r="A9" t="str">
            <v>A</v>
          </cell>
        </row>
      </sheetData>
      <sheetData sheetId="4645">
        <row r="9">
          <cell r="A9" t="str">
            <v>A</v>
          </cell>
        </row>
      </sheetData>
      <sheetData sheetId="4646">
        <row r="9">
          <cell r="A9" t="str">
            <v>A</v>
          </cell>
        </row>
      </sheetData>
      <sheetData sheetId="4647">
        <row r="9">
          <cell r="A9" t="str">
            <v>A</v>
          </cell>
        </row>
      </sheetData>
      <sheetData sheetId="4648">
        <row r="9">
          <cell r="A9" t="str">
            <v>A</v>
          </cell>
        </row>
      </sheetData>
      <sheetData sheetId="4649">
        <row r="9">
          <cell r="A9" t="str">
            <v>A</v>
          </cell>
        </row>
      </sheetData>
      <sheetData sheetId="4650">
        <row r="9">
          <cell r="A9" t="str">
            <v>A</v>
          </cell>
        </row>
      </sheetData>
      <sheetData sheetId="4651">
        <row r="9">
          <cell r="A9" t="str">
            <v>A</v>
          </cell>
        </row>
      </sheetData>
      <sheetData sheetId="4652">
        <row r="9">
          <cell r="A9" t="str">
            <v>A</v>
          </cell>
        </row>
      </sheetData>
      <sheetData sheetId="4653">
        <row r="9">
          <cell r="A9" t="str">
            <v>A</v>
          </cell>
        </row>
      </sheetData>
      <sheetData sheetId="4654">
        <row r="9">
          <cell r="A9" t="str">
            <v>A</v>
          </cell>
        </row>
      </sheetData>
      <sheetData sheetId="4655">
        <row r="9">
          <cell r="A9" t="str">
            <v>A</v>
          </cell>
        </row>
      </sheetData>
      <sheetData sheetId="4656">
        <row r="9">
          <cell r="A9" t="str">
            <v>A</v>
          </cell>
        </row>
      </sheetData>
      <sheetData sheetId="4657">
        <row r="9">
          <cell r="A9" t="str">
            <v>A</v>
          </cell>
        </row>
      </sheetData>
      <sheetData sheetId="4658">
        <row r="9">
          <cell r="A9" t="str">
            <v>A</v>
          </cell>
        </row>
      </sheetData>
      <sheetData sheetId="4659">
        <row r="9">
          <cell r="A9" t="str">
            <v>A</v>
          </cell>
        </row>
      </sheetData>
      <sheetData sheetId="4660">
        <row r="9">
          <cell r="A9" t="str">
            <v>A</v>
          </cell>
        </row>
      </sheetData>
      <sheetData sheetId="4661">
        <row r="9">
          <cell r="A9" t="str">
            <v>A</v>
          </cell>
        </row>
      </sheetData>
      <sheetData sheetId="4662">
        <row r="9">
          <cell r="A9" t="str">
            <v>A</v>
          </cell>
        </row>
      </sheetData>
      <sheetData sheetId="4663">
        <row r="9">
          <cell r="A9" t="str">
            <v>A</v>
          </cell>
        </row>
      </sheetData>
      <sheetData sheetId="4664">
        <row r="9">
          <cell r="A9" t="str">
            <v>A</v>
          </cell>
        </row>
      </sheetData>
      <sheetData sheetId="4665">
        <row r="9">
          <cell r="A9" t="str">
            <v>A</v>
          </cell>
        </row>
      </sheetData>
      <sheetData sheetId="4666">
        <row r="9">
          <cell r="A9" t="str">
            <v>A</v>
          </cell>
        </row>
      </sheetData>
      <sheetData sheetId="4667">
        <row r="9">
          <cell r="A9" t="str">
            <v>A</v>
          </cell>
        </row>
      </sheetData>
      <sheetData sheetId="4668">
        <row r="9">
          <cell r="A9" t="str">
            <v>A</v>
          </cell>
        </row>
      </sheetData>
      <sheetData sheetId="4669">
        <row r="9">
          <cell r="A9" t="str">
            <v>A</v>
          </cell>
        </row>
      </sheetData>
      <sheetData sheetId="4670">
        <row r="9">
          <cell r="A9" t="str">
            <v>A</v>
          </cell>
        </row>
      </sheetData>
      <sheetData sheetId="4671">
        <row r="9">
          <cell r="A9" t="str">
            <v>A</v>
          </cell>
        </row>
      </sheetData>
      <sheetData sheetId="4672">
        <row r="9">
          <cell r="A9" t="str">
            <v>A</v>
          </cell>
        </row>
      </sheetData>
      <sheetData sheetId="4673">
        <row r="9">
          <cell r="A9" t="str">
            <v>A</v>
          </cell>
        </row>
      </sheetData>
      <sheetData sheetId="4674">
        <row r="9">
          <cell r="A9" t="str">
            <v>A</v>
          </cell>
        </row>
      </sheetData>
      <sheetData sheetId="4675">
        <row r="9">
          <cell r="A9" t="str">
            <v>A</v>
          </cell>
        </row>
      </sheetData>
      <sheetData sheetId="4676">
        <row r="9">
          <cell r="A9" t="str">
            <v>A</v>
          </cell>
        </row>
      </sheetData>
      <sheetData sheetId="4677">
        <row r="9">
          <cell r="A9" t="str">
            <v>A</v>
          </cell>
        </row>
      </sheetData>
      <sheetData sheetId="4678">
        <row r="9">
          <cell r="A9" t="str">
            <v>A</v>
          </cell>
        </row>
      </sheetData>
      <sheetData sheetId="4679">
        <row r="9">
          <cell r="A9" t="str">
            <v>A</v>
          </cell>
        </row>
      </sheetData>
      <sheetData sheetId="4680">
        <row r="9">
          <cell r="A9" t="str">
            <v>A</v>
          </cell>
        </row>
      </sheetData>
      <sheetData sheetId="4681">
        <row r="9">
          <cell r="A9" t="str">
            <v>A</v>
          </cell>
        </row>
      </sheetData>
      <sheetData sheetId="4682">
        <row r="9">
          <cell r="A9" t="str">
            <v>A</v>
          </cell>
        </row>
      </sheetData>
      <sheetData sheetId="4683">
        <row r="9">
          <cell r="A9" t="str">
            <v>A</v>
          </cell>
        </row>
      </sheetData>
      <sheetData sheetId="4684">
        <row r="9">
          <cell r="A9" t="str">
            <v>A</v>
          </cell>
        </row>
      </sheetData>
      <sheetData sheetId="4685">
        <row r="9">
          <cell r="A9" t="str">
            <v>A</v>
          </cell>
        </row>
      </sheetData>
      <sheetData sheetId="4686">
        <row r="9">
          <cell r="A9" t="str">
            <v>A</v>
          </cell>
        </row>
      </sheetData>
      <sheetData sheetId="4687">
        <row r="9">
          <cell r="A9" t="str">
            <v>A</v>
          </cell>
        </row>
      </sheetData>
      <sheetData sheetId="4688">
        <row r="9">
          <cell r="A9" t="str">
            <v>A</v>
          </cell>
        </row>
      </sheetData>
      <sheetData sheetId="4689">
        <row r="9">
          <cell r="A9" t="str">
            <v>A</v>
          </cell>
        </row>
      </sheetData>
      <sheetData sheetId="4690">
        <row r="9">
          <cell r="A9" t="str">
            <v>A</v>
          </cell>
        </row>
      </sheetData>
      <sheetData sheetId="4691">
        <row r="9">
          <cell r="A9" t="str">
            <v>A</v>
          </cell>
        </row>
      </sheetData>
      <sheetData sheetId="4692">
        <row r="9">
          <cell r="A9" t="str">
            <v>A</v>
          </cell>
        </row>
      </sheetData>
      <sheetData sheetId="4693">
        <row r="9">
          <cell r="A9" t="str">
            <v>A</v>
          </cell>
        </row>
      </sheetData>
      <sheetData sheetId="4694">
        <row r="9">
          <cell r="A9" t="str">
            <v>A</v>
          </cell>
        </row>
      </sheetData>
      <sheetData sheetId="4695">
        <row r="9">
          <cell r="A9" t="str">
            <v>A</v>
          </cell>
        </row>
      </sheetData>
      <sheetData sheetId="4696">
        <row r="9">
          <cell r="A9" t="str">
            <v>A</v>
          </cell>
        </row>
      </sheetData>
      <sheetData sheetId="4697">
        <row r="9">
          <cell r="A9" t="str">
            <v>A</v>
          </cell>
        </row>
      </sheetData>
      <sheetData sheetId="4698">
        <row r="9">
          <cell r="A9" t="str">
            <v>A</v>
          </cell>
        </row>
      </sheetData>
      <sheetData sheetId="4699">
        <row r="9">
          <cell r="A9" t="str">
            <v>A</v>
          </cell>
        </row>
      </sheetData>
      <sheetData sheetId="4700">
        <row r="9">
          <cell r="A9" t="str">
            <v>A</v>
          </cell>
        </row>
      </sheetData>
      <sheetData sheetId="4701">
        <row r="9">
          <cell r="A9" t="str">
            <v>A</v>
          </cell>
        </row>
      </sheetData>
      <sheetData sheetId="4702">
        <row r="9">
          <cell r="A9" t="str">
            <v>A</v>
          </cell>
        </row>
      </sheetData>
      <sheetData sheetId="4703">
        <row r="9">
          <cell r="A9" t="str">
            <v>A</v>
          </cell>
        </row>
      </sheetData>
      <sheetData sheetId="4704">
        <row r="9">
          <cell r="A9" t="str">
            <v>A</v>
          </cell>
        </row>
      </sheetData>
      <sheetData sheetId="4705">
        <row r="9">
          <cell r="A9" t="str">
            <v>A</v>
          </cell>
        </row>
      </sheetData>
      <sheetData sheetId="4706">
        <row r="9">
          <cell r="A9" t="str">
            <v>A</v>
          </cell>
        </row>
      </sheetData>
      <sheetData sheetId="4707">
        <row r="9">
          <cell r="A9" t="str">
            <v>A</v>
          </cell>
        </row>
      </sheetData>
      <sheetData sheetId="4708">
        <row r="9">
          <cell r="A9" t="str">
            <v>A</v>
          </cell>
        </row>
      </sheetData>
      <sheetData sheetId="4709">
        <row r="9">
          <cell r="A9" t="str">
            <v>A</v>
          </cell>
        </row>
      </sheetData>
      <sheetData sheetId="4710">
        <row r="9">
          <cell r="A9" t="str">
            <v>A</v>
          </cell>
        </row>
      </sheetData>
      <sheetData sheetId="4711">
        <row r="9">
          <cell r="A9" t="str">
            <v>A</v>
          </cell>
        </row>
      </sheetData>
      <sheetData sheetId="4712">
        <row r="9">
          <cell r="A9" t="str">
            <v>A</v>
          </cell>
        </row>
      </sheetData>
      <sheetData sheetId="4713">
        <row r="9">
          <cell r="A9" t="str">
            <v>A</v>
          </cell>
        </row>
      </sheetData>
      <sheetData sheetId="4714">
        <row r="9">
          <cell r="A9" t="str">
            <v>A</v>
          </cell>
        </row>
      </sheetData>
      <sheetData sheetId="4715">
        <row r="9">
          <cell r="A9" t="str">
            <v>A</v>
          </cell>
        </row>
      </sheetData>
      <sheetData sheetId="4716">
        <row r="9">
          <cell r="A9" t="str">
            <v>A</v>
          </cell>
        </row>
      </sheetData>
      <sheetData sheetId="4717">
        <row r="9">
          <cell r="A9" t="str">
            <v>A</v>
          </cell>
        </row>
      </sheetData>
      <sheetData sheetId="4718">
        <row r="9">
          <cell r="A9" t="str">
            <v>A</v>
          </cell>
        </row>
      </sheetData>
      <sheetData sheetId="4719">
        <row r="9">
          <cell r="A9" t="str">
            <v>A</v>
          </cell>
        </row>
      </sheetData>
      <sheetData sheetId="4720">
        <row r="9">
          <cell r="A9" t="str">
            <v>A</v>
          </cell>
        </row>
      </sheetData>
      <sheetData sheetId="4721">
        <row r="9">
          <cell r="A9" t="str">
            <v>A</v>
          </cell>
        </row>
      </sheetData>
      <sheetData sheetId="4722">
        <row r="9">
          <cell r="A9" t="str">
            <v>A</v>
          </cell>
        </row>
      </sheetData>
      <sheetData sheetId="4723">
        <row r="9">
          <cell r="A9" t="str">
            <v>A</v>
          </cell>
        </row>
      </sheetData>
      <sheetData sheetId="4724">
        <row r="9">
          <cell r="A9" t="str">
            <v>A</v>
          </cell>
        </row>
      </sheetData>
      <sheetData sheetId="4725">
        <row r="9">
          <cell r="A9" t="str">
            <v>A</v>
          </cell>
        </row>
      </sheetData>
      <sheetData sheetId="4726">
        <row r="9">
          <cell r="A9" t="str">
            <v>A</v>
          </cell>
        </row>
      </sheetData>
      <sheetData sheetId="4727">
        <row r="9">
          <cell r="A9" t="str">
            <v>A</v>
          </cell>
        </row>
      </sheetData>
      <sheetData sheetId="4728">
        <row r="9">
          <cell r="A9" t="str">
            <v>A</v>
          </cell>
        </row>
      </sheetData>
      <sheetData sheetId="4729">
        <row r="9">
          <cell r="A9" t="str">
            <v>A</v>
          </cell>
        </row>
      </sheetData>
      <sheetData sheetId="4730">
        <row r="9">
          <cell r="A9" t="str">
            <v>A</v>
          </cell>
        </row>
      </sheetData>
      <sheetData sheetId="4731">
        <row r="9">
          <cell r="A9" t="str">
            <v>A</v>
          </cell>
        </row>
      </sheetData>
      <sheetData sheetId="4732">
        <row r="9">
          <cell r="A9" t="str">
            <v>A</v>
          </cell>
        </row>
      </sheetData>
      <sheetData sheetId="4733">
        <row r="9">
          <cell r="A9" t="str">
            <v>A</v>
          </cell>
        </row>
      </sheetData>
      <sheetData sheetId="4734">
        <row r="9">
          <cell r="A9" t="str">
            <v>A</v>
          </cell>
        </row>
      </sheetData>
      <sheetData sheetId="4735">
        <row r="9">
          <cell r="A9" t="str">
            <v>A</v>
          </cell>
        </row>
      </sheetData>
      <sheetData sheetId="4736">
        <row r="9">
          <cell r="A9" t="str">
            <v>A</v>
          </cell>
        </row>
      </sheetData>
      <sheetData sheetId="4737">
        <row r="9">
          <cell r="A9" t="str">
            <v>A</v>
          </cell>
        </row>
      </sheetData>
      <sheetData sheetId="4738">
        <row r="9">
          <cell r="A9" t="str">
            <v>A</v>
          </cell>
        </row>
      </sheetData>
      <sheetData sheetId="4739">
        <row r="9">
          <cell r="A9" t="str">
            <v>A</v>
          </cell>
        </row>
      </sheetData>
      <sheetData sheetId="4740">
        <row r="9">
          <cell r="A9" t="str">
            <v>A</v>
          </cell>
        </row>
      </sheetData>
      <sheetData sheetId="4741">
        <row r="9">
          <cell r="A9" t="str">
            <v>A</v>
          </cell>
        </row>
      </sheetData>
      <sheetData sheetId="4742">
        <row r="9">
          <cell r="A9" t="str">
            <v>A</v>
          </cell>
        </row>
      </sheetData>
      <sheetData sheetId="4743">
        <row r="9">
          <cell r="A9" t="str">
            <v>A</v>
          </cell>
        </row>
      </sheetData>
      <sheetData sheetId="4744">
        <row r="9">
          <cell r="A9" t="str">
            <v>A</v>
          </cell>
        </row>
      </sheetData>
      <sheetData sheetId="4745">
        <row r="9">
          <cell r="A9" t="str">
            <v>A</v>
          </cell>
        </row>
      </sheetData>
      <sheetData sheetId="4746">
        <row r="9">
          <cell r="A9" t="str">
            <v>A</v>
          </cell>
        </row>
      </sheetData>
      <sheetData sheetId="4747">
        <row r="9">
          <cell r="A9" t="str">
            <v>A</v>
          </cell>
        </row>
      </sheetData>
      <sheetData sheetId="4748">
        <row r="9">
          <cell r="A9" t="str">
            <v>A</v>
          </cell>
        </row>
      </sheetData>
      <sheetData sheetId="4749">
        <row r="9">
          <cell r="A9" t="str">
            <v>A</v>
          </cell>
        </row>
      </sheetData>
      <sheetData sheetId="4750">
        <row r="9">
          <cell r="A9" t="str">
            <v>A</v>
          </cell>
        </row>
      </sheetData>
      <sheetData sheetId="4751">
        <row r="9">
          <cell r="A9" t="str">
            <v>A</v>
          </cell>
        </row>
      </sheetData>
      <sheetData sheetId="4752">
        <row r="9">
          <cell r="A9" t="str">
            <v>A</v>
          </cell>
        </row>
      </sheetData>
      <sheetData sheetId="4753">
        <row r="9">
          <cell r="A9" t="str">
            <v>A</v>
          </cell>
        </row>
      </sheetData>
      <sheetData sheetId="4754">
        <row r="9">
          <cell r="A9" t="str">
            <v>A</v>
          </cell>
        </row>
      </sheetData>
      <sheetData sheetId="4755">
        <row r="9">
          <cell r="A9" t="str">
            <v>A</v>
          </cell>
        </row>
      </sheetData>
      <sheetData sheetId="4756">
        <row r="9">
          <cell r="A9" t="str">
            <v>A</v>
          </cell>
        </row>
      </sheetData>
      <sheetData sheetId="4757">
        <row r="9">
          <cell r="A9" t="str">
            <v>A</v>
          </cell>
        </row>
      </sheetData>
      <sheetData sheetId="4758">
        <row r="9">
          <cell r="A9" t="str">
            <v>A</v>
          </cell>
        </row>
      </sheetData>
      <sheetData sheetId="4759">
        <row r="9">
          <cell r="A9" t="str">
            <v>A</v>
          </cell>
        </row>
      </sheetData>
      <sheetData sheetId="4760">
        <row r="9">
          <cell r="A9" t="str">
            <v>A</v>
          </cell>
        </row>
      </sheetData>
      <sheetData sheetId="4761">
        <row r="9">
          <cell r="A9" t="str">
            <v>A</v>
          </cell>
        </row>
      </sheetData>
      <sheetData sheetId="4762">
        <row r="9">
          <cell r="A9" t="str">
            <v>A</v>
          </cell>
        </row>
      </sheetData>
      <sheetData sheetId="4763">
        <row r="9">
          <cell r="A9" t="str">
            <v>A</v>
          </cell>
        </row>
      </sheetData>
      <sheetData sheetId="4764">
        <row r="9">
          <cell r="A9" t="str">
            <v>A</v>
          </cell>
        </row>
      </sheetData>
      <sheetData sheetId="4765">
        <row r="9">
          <cell r="A9" t="str">
            <v>A</v>
          </cell>
        </row>
      </sheetData>
      <sheetData sheetId="4766">
        <row r="9">
          <cell r="A9" t="str">
            <v>A</v>
          </cell>
        </row>
      </sheetData>
      <sheetData sheetId="4767">
        <row r="9">
          <cell r="A9" t="str">
            <v>A</v>
          </cell>
        </row>
      </sheetData>
      <sheetData sheetId="4768">
        <row r="9">
          <cell r="A9" t="str">
            <v>A</v>
          </cell>
        </row>
      </sheetData>
      <sheetData sheetId="4769">
        <row r="9">
          <cell r="A9" t="str">
            <v>A</v>
          </cell>
        </row>
      </sheetData>
      <sheetData sheetId="4770">
        <row r="9">
          <cell r="A9" t="str">
            <v>A</v>
          </cell>
        </row>
      </sheetData>
      <sheetData sheetId="4771">
        <row r="9">
          <cell r="A9" t="str">
            <v>A</v>
          </cell>
        </row>
      </sheetData>
      <sheetData sheetId="4772">
        <row r="9">
          <cell r="A9" t="str">
            <v>A</v>
          </cell>
        </row>
      </sheetData>
      <sheetData sheetId="4773">
        <row r="9">
          <cell r="A9" t="str">
            <v>A</v>
          </cell>
        </row>
      </sheetData>
      <sheetData sheetId="4774">
        <row r="9">
          <cell r="A9" t="str">
            <v>A</v>
          </cell>
        </row>
      </sheetData>
      <sheetData sheetId="4775">
        <row r="9">
          <cell r="A9" t="str">
            <v>A</v>
          </cell>
        </row>
      </sheetData>
      <sheetData sheetId="4776">
        <row r="9">
          <cell r="A9" t="str">
            <v>A</v>
          </cell>
        </row>
      </sheetData>
      <sheetData sheetId="4777">
        <row r="9">
          <cell r="A9" t="str">
            <v>A</v>
          </cell>
        </row>
      </sheetData>
      <sheetData sheetId="4778">
        <row r="9">
          <cell r="A9" t="str">
            <v>A</v>
          </cell>
        </row>
      </sheetData>
      <sheetData sheetId="4779">
        <row r="9">
          <cell r="A9" t="str">
            <v>A</v>
          </cell>
        </row>
      </sheetData>
      <sheetData sheetId="4780">
        <row r="9">
          <cell r="A9" t="str">
            <v>A</v>
          </cell>
        </row>
      </sheetData>
      <sheetData sheetId="4781">
        <row r="9">
          <cell r="A9" t="str">
            <v>A</v>
          </cell>
        </row>
      </sheetData>
      <sheetData sheetId="4782">
        <row r="9">
          <cell r="A9" t="str">
            <v>A</v>
          </cell>
        </row>
      </sheetData>
      <sheetData sheetId="4783">
        <row r="9">
          <cell r="A9" t="str">
            <v>A</v>
          </cell>
        </row>
      </sheetData>
      <sheetData sheetId="4784" refreshError="1"/>
      <sheetData sheetId="4785" refreshError="1"/>
      <sheetData sheetId="4786" refreshError="1"/>
      <sheetData sheetId="4787" refreshError="1"/>
      <sheetData sheetId="4788" refreshError="1"/>
      <sheetData sheetId="4789" refreshError="1"/>
      <sheetData sheetId="4790" refreshError="1"/>
      <sheetData sheetId="4791" refreshError="1"/>
      <sheetData sheetId="4792" refreshError="1"/>
      <sheetData sheetId="4793" refreshError="1"/>
      <sheetData sheetId="4794" refreshError="1"/>
      <sheetData sheetId="4795" refreshError="1"/>
      <sheetData sheetId="4796" refreshError="1"/>
      <sheetData sheetId="4797" refreshError="1"/>
      <sheetData sheetId="4798" refreshError="1"/>
      <sheetData sheetId="4799" refreshError="1"/>
      <sheetData sheetId="4800" refreshError="1"/>
      <sheetData sheetId="4801" refreshError="1"/>
      <sheetData sheetId="4802" refreshError="1"/>
      <sheetData sheetId="4803" refreshError="1"/>
      <sheetData sheetId="4804" refreshError="1"/>
      <sheetData sheetId="4805" refreshError="1"/>
      <sheetData sheetId="4806" refreshError="1"/>
      <sheetData sheetId="4807" refreshError="1"/>
      <sheetData sheetId="4808" refreshError="1"/>
      <sheetData sheetId="4809" refreshError="1"/>
      <sheetData sheetId="4810" refreshError="1"/>
      <sheetData sheetId="4811" refreshError="1"/>
      <sheetData sheetId="4812" refreshError="1"/>
      <sheetData sheetId="4813" refreshError="1"/>
      <sheetData sheetId="4814" refreshError="1"/>
      <sheetData sheetId="4815" refreshError="1"/>
      <sheetData sheetId="4816" refreshError="1"/>
      <sheetData sheetId="4817" refreshError="1"/>
      <sheetData sheetId="4818" refreshError="1"/>
      <sheetData sheetId="4819" refreshError="1"/>
      <sheetData sheetId="4820" refreshError="1"/>
      <sheetData sheetId="4821" refreshError="1"/>
      <sheetData sheetId="4822" refreshError="1"/>
      <sheetData sheetId="4823" refreshError="1"/>
      <sheetData sheetId="4824" refreshError="1"/>
      <sheetData sheetId="4825" refreshError="1"/>
      <sheetData sheetId="4826" refreshError="1"/>
      <sheetData sheetId="4827" refreshError="1"/>
      <sheetData sheetId="4828" refreshError="1"/>
      <sheetData sheetId="4829" refreshError="1"/>
      <sheetData sheetId="4830" refreshError="1"/>
      <sheetData sheetId="4831" refreshError="1"/>
      <sheetData sheetId="4832" refreshError="1"/>
      <sheetData sheetId="4833" refreshError="1"/>
      <sheetData sheetId="4834" refreshError="1"/>
      <sheetData sheetId="4835" refreshError="1"/>
      <sheetData sheetId="4836" refreshError="1"/>
      <sheetData sheetId="4837" refreshError="1"/>
      <sheetData sheetId="4838" refreshError="1"/>
      <sheetData sheetId="4839" refreshError="1"/>
      <sheetData sheetId="4840" refreshError="1"/>
      <sheetData sheetId="4841" refreshError="1"/>
      <sheetData sheetId="4842" refreshError="1"/>
      <sheetData sheetId="4843" refreshError="1"/>
      <sheetData sheetId="4844" refreshError="1"/>
      <sheetData sheetId="4845" refreshError="1"/>
      <sheetData sheetId="4846" refreshError="1"/>
      <sheetData sheetId="4847" refreshError="1"/>
      <sheetData sheetId="4848" refreshError="1"/>
      <sheetData sheetId="4849" refreshError="1"/>
      <sheetData sheetId="4850" refreshError="1"/>
      <sheetData sheetId="4851" refreshError="1"/>
      <sheetData sheetId="4852" refreshError="1"/>
      <sheetData sheetId="4853" refreshError="1"/>
      <sheetData sheetId="4854" refreshError="1"/>
      <sheetData sheetId="4855" refreshError="1"/>
      <sheetData sheetId="4856" refreshError="1"/>
      <sheetData sheetId="4857" refreshError="1"/>
      <sheetData sheetId="4858" refreshError="1"/>
      <sheetData sheetId="4859" refreshError="1"/>
      <sheetData sheetId="4860" refreshError="1"/>
      <sheetData sheetId="4861" refreshError="1"/>
      <sheetData sheetId="4862" refreshError="1"/>
      <sheetData sheetId="4863">
        <row r="9">
          <cell r="A9" t="str">
            <v>A</v>
          </cell>
        </row>
      </sheetData>
      <sheetData sheetId="4864">
        <row r="9">
          <cell r="A9" t="str">
            <v>A</v>
          </cell>
        </row>
      </sheetData>
      <sheetData sheetId="4865">
        <row r="9">
          <cell r="A9" t="str">
            <v>A</v>
          </cell>
        </row>
      </sheetData>
      <sheetData sheetId="4866">
        <row r="9">
          <cell r="A9" t="str">
            <v>A</v>
          </cell>
        </row>
      </sheetData>
      <sheetData sheetId="4867">
        <row r="9">
          <cell r="A9" t="str">
            <v>A</v>
          </cell>
        </row>
      </sheetData>
      <sheetData sheetId="4868">
        <row r="9">
          <cell r="A9" t="str">
            <v>A</v>
          </cell>
        </row>
      </sheetData>
      <sheetData sheetId="4869">
        <row r="9">
          <cell r="A9" t="str">
            <v>A</v>
          </cell>
        </row>
      </sheetData>
      <sheetData sheetId="4870">
        <row r="9">
          <cell r="A9" t="str">
            <v>A</v>
          </cell>
        </row>
      </sheetData>
      <sheetData sheetId="4871">
        <row r="9">
          <cell r="A9" t="str">
            <v>A</v>
          </cell>
        </row>
      </sheetData>
      <sheetData sheetId="4872">
        <row r="9">
          <cell r="A9" t="str">
            <v>A</v>
          </cell>
        </row>
      </sheetData>
      <sheetData sheetId="4873">
        <row r="9">
          <cell r="A9" t="str">
            <v>A</v>
          </cell>
        </row>
      </sheetData>
      <sheetData sheetId="4874">
        <row r="9">
          <cell r="A9" t="str">
            <v>A</v>
          </cell>
        </row>
      </sheetData>
      <sheetData sheetId="4875">
        <row r="9">
          <cell r="A9" t="str">
            <v>A</v>
          </cell>
        </row>
      </sheetData>
      <sheetData sheetId="4876">
        <row r="9">
          <cell r="A9" t="str">
            <v>A</v>
          </cell>
        </row>
      </sheetData>
      <sheetData sheetId="4877">
        <row r="9">
          <cell r="A9" t="str">
            <v>A</v>
          </cell>
        </row>
      </sheetData>
      <sheetData sheetId="4878">
        <row r="9">
          <cell r="A9" t="str">
            <v>A</v>
          </cell>
        </row>
      </sheetData>
      <sheetData sheetId="4879">
        <row r="9">
          <cell r="A9" t="str">
            <v>A</v>
          </cell>
        </row>
      </sheetData>
      <sheetData sheetId="4880">
        <row r="9">
          <cell r="A9" t="str">
            <v>A</v>
          </cell>
        </row>
      </sheetData>
      <sheetData sheetId="4881">
        <row r="9">
          <cell r="A9" t="str">
            <v>A</v>
          </cell>
        </row>
      </sheetData>
      <sheetData sheetId="4882">
        <row r="9">
          <cell r="A9" t="str">
            <v>A</v>
          </cell>
        </row>
      </sheetData>
      <sheetData sheetId="4883">
        <row r="9">
          <cell r="A9" t="str">
            <v>A</v>
          </cell>
        </row>
      </sheetData>
      <sheetData sheetId="4884">
        <row r="9">
          <cell r="A9" t="str">
            <v>A</v>
          </cell>
        </row>
      </sheetData>
      <sheetData sheetId="4885">
        <row r="9">
          <cell r="A9" t="str">
            <v>A</v>
          </cell>
        </row>
      </sheetData>
      <sheetData sheetId="4886">
        <row r="9">
          <cell r="A9" t="str">
            <v>A</v>
          </cell>
        </row>
      </sheetData>
      <sheetData sheetId="4887">
        <row r="9">
          <cell r="A9" t="str">
            <v>A</v>
          </cell>
        </row>
      </sheetData>
      <sheetData sheetId="4888">
        <row r="9">
          <cell r="A9" t="str">
            <v>A</v>
          </cell>
        </row>
      </sheetData>
      <sheetData sheetId="4889">
        <row r="9">
          <cell r="A9" t="str">
            <v>A</v>
          </cell>
        </row>
      </sheetData>
      <sheetData sheetId="4890">
        <row r="9">
          <cell r="A9" t="str">
            <v>A</v>
          </cell>
        </row>
      </sheetData>
      <sheetData sheetId="4891">
        <row r="9">
          <cell r="A9" t="str">
            <v>A</v>
          </cell>
        </row>
      </sheetData>
      <sheetData sheetId="4892">
        <row r="9">
          <cell r="A9" t="str">
            <v>A</v>
          </cell>
        </row>
      </sheetData>
      <sheetData sheetId="4893">
        <row r="9">
          <cell r="A9" t="str">
            <v>A</v>
          </cell>
        </row>
      </sheetData>
      <sheetData sheetId="4894">
        <row r="9">
          <cell r="A9" t="str">
            <v>A</v>
          </cell>
        </row>
      </sheetData>
      <sheetData sheetId="4895">
        <row r="9">
          <cell r="A9" t="str">
            <v>A</v>
          </cell>
        </row>
      </sheetData>
      <sheetData sheetId="4896">
        <row r="9">
          <cell r="A9" t="str">
            <v>A</v>
          </cell>
        </row>
      </sheetData>
      <sheetData sheetId="4897">
        <row r="9">
          <cell r="A9" t="str">
            <v>A</v>
          </cell>
        </row>
      </sheetData>
      <sheetData sheetId="4898">
        <row r="9">
          <cell r="A9" t="str">
            <v>A</v>
          </cell>
        </row>
      </sheetData>
      <sheetData sheetId="4899">
        <row r="9">
          <cell r="A9" t="str">
            <v>A</v>
          </cell>
        </row>
      </sheetData>
      <sheetData sheetId="4900">
        <row r="9">
          <cell r="A9" t="str">
            <v>A</v>
          </cell>
        </row>
      </sheetData>
      <sheetData sheetId="4901">
        <row r="9">
          <cell r="A9" t="str">
            <v>A</v>
          </cell>
        </row>
      </sheetData>
      <sheetData sheetId="4902">
        <row r="9">
          <cell r="A9" t="str">
            <v>A</v>
          </cell>
        </row>
      </sheetData>
      <sheetData sheetId="4903">
        <row r="9">
          <cell r="A9" t="str">
            <v>A</v>
          </cell>
        </row>
      </sheetData>
      <sheetData sheetId="4904">
        <row r="9">
          <cell r="A9" t="str">
            <v>A</v>
          </cell>
        </row>
      </sheetData>
      <sheetData sheetId="4905">
        <row r="9">
          <cell r="A9" t="str">
            <v>A</v>
          </cell>
        </row>
      </sheetData>
      <sheetData sheetId="4906">
        <row r="9">
          <cell r="A9" t="str">
            <v>A</v>
          </cell>
        </row>
      </sheetData>
      <sheetData sheetId="4907">
        <row r="9">
          <cell r="A9" t="str">
            <v>A</v>
          </cell>
        </row>
      </sheetData>
      <sheetData sheetId="4908">
        <row r="9">
          <cell r="A9" t="str">
            <v>A</v>
          </cell>
        </row>
      </sheetData>
      <sheetData sheetId="4909">
        <row r="9">
          <cell r="A9" t="str">
            <v>A</v>
          </cell>
        </row>
      </sheetData>
      <sheetData sheetId="4910">
        <row r="9">
          <cell r="A9" t="str">
            <v>A</v>
          </cell>
        </row>
      </sheetData>
      <sheetData sheetId="4911">
        <row r="9">
          <cell r="A9" t="str">
            <v>A</v>
          </cell>
        </row>
      </sheetData>
      <sheetData sheetId="4912">
        <row r="9">
          <cell r="A9" t="str">
            <v>A</v>
          </cell>
        </row>
      </sheetData>
      <sheetData sheetId="4913">
        <row r="9">
          <cell r="A9" t="str">
            <v>A</v>
          </cell>
        </row>
      </sheetData>
      <sheetData sheetId="4914">
        <row r="9">
          <cell r="A9" t="str">
            <v>A</v>
          </cell>
        </row>
      </sheetData>
      <sheetData sheetId="4915">
        <row r="9">
          <cell r="A9" t="str">
            <v>A</v>
          </cell>
        </row>
      </sheetData>
      <sheetData sheetId="4916">
        <row r="9">
          <cell r="A9" t="str">
            <v>A</v>
          </cell>
        </row>
      </sheetData>
      <sheetData sheetId="4917">
        <row r="9">
          <cell r="A9" t="str">
            <v>A</v>
          </cell>
        </row>
      </sheetData>
      <sheetData sheetId="4918">
        <row r="9">
          <cell r="A9" t="str">
            <v>A</v>
          </cell>
        </row>
      </sheetData>
      <sheetData sheetId="4919">
        <row r="9">
          <cell r="A9" t="str">
            <v>A</v>
          </cell>
        </row>
      </sheetData>
      <sheetData sheetId="4920">
        <row r="9">
          <cell r="A9" t="str">
            <v>A</v>
          </cell>
        </row>
      </sheetData>
      <sheetData sheetId="4921">
        <row r="9">
          <cell r="A9" t="str">
            <v>A</v>
          </cell>
        </row>
      </sheetData>
      <sheetData sheetId="4922">
        <row r="9">
          <cell r="A9" t="str">
            <v>A</v>
          </cell>
        </row>
      </sheetData>
      <sheetData sheetId="4923">
        <row r="9">
          <cell r="A9" t="str">
            <v>A</v>
          </cell>
        </row>
      </sheetData>
      <sheetData sheetId="4924">
        <row r="9">
          <cell r="A9" t="str">
            <v>A</v>
          </cell>
        </row>
      </sheetData>
      <sheetData sheetId="4925">
        <row r="9">
          <cell r="A9" t="str">
            <v>A</v>
          </cell>
        </row>
      </sheetData>
      <sheetData sheetId="4926">
        <row r="9">
          <cell r="A9" t="str">
            <v>A</v>
          </cell>
        </row>
      </sheetData>
      <sheetData sheetId="4927">
        <row r="9">
          <cell r="A9" t="str">
            <v>A</v>
          </cell>
        </row>
      </sheetData>
      <sheetData sheetId="4928">
        <row r="9">
          <cell r="A9" t="str">
            <v>A</v>
          </cell>
        </row>
      </sheetData>
      <sheetData sheetId="4929">
        <row r="9">
          <cell r="A9" t="str">
            <v>A</v>
          </cell>
        </row>
      </sheetData>
      <sheetData sheetId="4930">
        <row r="9">
          <cell r="A9" t="str">
            <v>A</v>
          </cell>
        </row>
      </sheetData>
      <sheetData sheetId="4931">
        <row r="9">
          <cell r="A9" t="str">
            <v>A</v>
          </cell>
        </row>
      </sheetData>
      <sheetData sheetId="4932">
        <row r="9">
          <cell r="A9" t="str">
            <v>A</v>
          </cell>
        </row>
      </sheetData>
      <sheetData sheetId="4933">
        <row r="9">
          <cell r="A9" t="str">
            <v>A</v>
          </cell>
        </row>
      </sheetData>
      <sheetData sheetId="4934">
        <row r="9">
          <cell r="A9" t="str">
            <v>A</v>
          </cell>
        </row>
      </sheetData>
      <sheetData sheetId="4935">
        <row r="9">
          <cell r="A9" t="str">
            <v>A</v>
          </cell>
        </row>
      </sheetData>
      <sheetData sheetId="4936">
        <row r="9">
          <cell r="A9" t="str">
            <v>A</v>
          </cell>
        </row>
      </sheetData>
      <sheetData sheetId="4937">
        <row r="9">
          <cell r="A9" t="str">
            <v>A</v>
          </cell>
        </row>
      </sheetData>
      <sheetData sheetId="4938">
        <row r="9">
          <cell r="A9" t="str">
            <v>A</v>
          </cell>
        </row>
      </sheetData>
      <sheetData sheetId="4939">
        <row r="9">
          <cell r="A9" t="str">
            <v>A</v>
          </cell>
        </row>
      </sheetData>
      <sheetData sheetId="4940">
        <row r="9">
          <cell r="A9" t="str">
            <v>A</v>
          </cell>
        </row>
      </sheetData>
      <sheetData sheetId="4941">
        <row r="9">
          <cell r="A9" t="str">
            <v>A</v>
          </cell>
        </row>
      </sheetData>
      <sheetData sheetId="4942">
        <row r="9">
          <cell r="A9" t="str">
            <v>A</v>
          </cell>
        </row>
      </sheetData>
      <sheetData sheetId="4943">
        <row r="9">
          <cell r="A9" t="str">
            <v>A</v>
          </cell>
        </row>
      </sheetData>
      <sheetData sheetId="4944">
        <row r="9">
          <cell r="A9" t="str">
            <v>A</v>
          </cell>
        </row>
      </sheetData>
      <sheetData sheetId="4945">
        <row r="9">
          <cell r="A9" t="str">
            <v>A</v>
          </cell>
        </row>
      </sheetData>
      <sheetData sheetId="4946">
        <row r="9">
          <cell r="A9" t="str">
            <v>A</v>
          </cell>
        </row>
      </sheetData>
      <sheetData sheetId="4947">
        <row r="9">
          <cell r="A9" t="str">
            <v>A</v>
          </cell>
        </row>
      </sheetData>
      <sheetData sheetId="4948">
        <row r="9">
          <cell r="A9" t="str">
            <v>A</v>
          </cell>
        </row>
      </sheetData>
      <sheetData sheetId="4949">
        <row r="9">
          <cell r="A9" t="str">
            <v>A</v>
          </cell>
        </row>
      </sheetData>
      <sheetData sheetId="4950">
        <row r="9">
          <cell r="A9" t="str">
            <v>A</v>
          </cell>
        </row>
      </sheetData>
      <sheetData sheetId="4951">
        <row r="9">
          <cell r="A9" t="str">
            <v>A</v>
          </cell>
        </row>
      </sheetData>
      <sheetData sheetId="4952">
        <row r="9">
          <cell r="A9" t="str">
            <v>A</v>
          </cell>
        </row>
      </sheetData>
      <sheetData sheetId="4953">
        <row r="9">
          <cell r="A9" t="str">
            <v>A</v>
          </cell>
        </row>
      </sheetData>
      <sheetData sheetId="4954">
        <row r="9">
          <cell r="A9" t="str">
            <v>A</v>
          </cell>
        </row>
      </sheetData>
      <sheetData sheetId="4955">
        <row r="9">
          <cell r="A9" t="str">
            <v>A</v>
          </cell>
        </row>
      </sheetData>
      <sheetData sheetId="4956">
        <row r="9">
          <cell r="A9" t="str">
            <v>A</v>
          </cell>
        </row>
      </sheetData>
      <sheetData sheetId="4957">
        <row r="9">
          <cell r="A9" t="str">
            <v>A</v>
          </cell>
        </row>
      </sheetData>
      <sheetData sheetId="4958">
        <row r="9">
          <cell r="A9" t="str">
            <v>A</v>
          </cell>
        </row>
      </sheetData>
      <sheetData sheetId="4959">
        <row r="9">
          <cell r="A9" t="str">
            <v>A</v>
          </cell>
        </row>
      </sheetData>
      <sheetData sheetId="4960">
        <row r="9">
          <cell r="A9" t="str">
            <v>A</v>
          </cell>
        </row>
      </sheetData>
      <sheetData sheetId="4961">
        <row r="9">
          <cell r="A9" t="str">
            <v>A</v>
          </cell>
        </row>
      </sheetData>
      <sheetData sheetId="4962">
        <row r="9">
          <cell r="A9" t="str">
            <v>A</v>
          </cell>
        </row>
      </sheetData>
      <sheetData sheetId="4963">
        <row r="9">
          <cell r="A9" t="str">
            <v>A</v>
          </cell>
        </row>
      </sheetData>
      <sheetData sheetId="4964">
        <row r="9">
          <cell r="A9" t="str">
            <v>A</v>
          </cell>
        </row>
      </sheetData>
      <sheetData sheetId="4965">
        <row r="9">
          <cell r="A9" t="str">
            <v>A</v>
          </cell>
        </row>
      </sheetData>
      <sheetData sheetId="4966">
        <row r="9">
          <cell r="A9" t="str">
            <v>A</v>
          </cell>
        </row>
      </sheetData>
      <sheetData sheetId="4967">
        <row r="9">
          <cell r="A9" t="str">
            <v>A</v>
          </cell>
        </row>
      </sheetData>
      <sheetData sheetId="4968">
        <row r="9">
          <cell r="A9" t="str">
            <v>A</v>
          </cell>
        </row>
      </sheetData>
      <sheetData sheetId="4969">
        <row r="9">
          <cell r="A9" t="str">
            <v>A</v>
          </cell>
        </row>
      </sheetData>
      <sheetData sheetId="4970">
        <row r="9">
          <cell r="A9" t="str">
            <v>A</v>
          </cell>
        </row>
      </sheetData>
      <sheetData sheetId="4971">
        <row r="9">
          <cell r="A9" t="str">
            <v>A</v>
          </cell>
        </row>
      </sheetData>
      <sheetData sheetId="4972">
        <row r="9">
          <cell r="A9" t="str">
            <v>A</v>
          </cell>
        </row>
      </sheetData>
      <sheetData sheetId="4973">
        <row r="9">
          <cell r="A9" t="str">
            <v>A</v>
          </cell>
        </row>
      </sheetData>
      <sheetData sheetId="4974">
        <row r="9">
          <cell r="A9" t="str">
            <v>A</v>
          </cell>
        </row>
      </sheetData>
      <sheetData sheetId="4975">
        <row r="9">
          <cell r="A9" t="str">
            <v>A</v>
          </cell>
        </row>
      </sheetData>
      <sheetData sheetId="4976">
        <row r="9">
          <cell r="A9" t="str">
            <v>A</v>
          </cell>
        </row>
      </sheetData>
      <sheetData sheetId="4977">
        <row r="9">
          <cell r="A9" t="str">
            <v>A</v>
          </cell>
        </row>
      </sheetData>
      <sheetData sheetId="4978">
        <row r="9">
          <cell r="A9" t="str">
            <v>A</v>
          </cell>
        </row>
      </sheetData>
      <sheetData sheetId="4979">
        <row r="9">
          <cell r="A9" t="str">
            <v>A</v>
          </cell>
        </row>
      </sheetData>
      <sheetData sheetId="4980">
        <row r="9">
          <cell r="A9" t="str">
            <v>A</v>
          </cell>
        </row>
      </sheetData>
      <sheetData sheetId="4981">
        <row r="9">
          <cell r="A9" t="str">
            <v>A</v>
          </cell>
        </row>
      </sheetData>
      <sheetData sheetId="4982">
        <row r="9">
          <cell r="A9" t="str">
            <v>A</v>
          </cell>
        </row>
      </sheetData>
      <sheetData sheetId="4983">
        <row r="9">
          <cell r="A9" t="str">
            <v>A</v>
          </cell>
        </row>
      </sheetData>
      <sheetData sheetId="4984">
        <row r="9">
          <cell r="A9" t="str">
            <v>A</v>
          </cell>
        </row>
      </sheetData>
      <sheetData sheetId="4985">
        <row r="9">
          <cell r="A9" t="str">
            <v>A</v>
          </cell>
        </row>
      </sheetData>
      <sheetData sheetId="4986">
        <row r="9">
          <cell r="A9" t="str">
            <v>A</v>
          </cell>
        </row>
      </sheetData>
      <sheetData sheetId="4987">
        <row r="9">
          <cell r="A9" t="str">
            <v>A</v>
          </cell>
        </row>
      </sheetData>
      <sheetData sheetId="4988">
        <row r="9">
          <cell r="A9" t="str">
            <v>A</v>
          </cell>
        </row>
      </sheetData>
      <sheetData sheetId="4989">
        <row r="9">
          <cell r="A9" t="str">
            <v>A</v>
          </cell>
        </row>
      </sheetData>
      <sheetData sheetId="4990">
        <row r="9">
          <cell r="A9" t="str">
            <v>A</v>
          </cell>
        </row>
      </sheetData>
      <sheetData sheetId="4991">
        <row r="9">
          <cell r="A9" t="str">
            <v>A</v>
          </cell>
        </row>
      </sheetData>
      <sheetData sheetId="4992">
        <row r="9">
          <cell r="A9" t="str">
            <v>A</v>
          </cell>
        </row>
      </sheetData>
      <sheetData sheetId="4993">
        <row r="9">
          <cell r="A9" t="str">
            <v>A</v>
          </cell>
        </row>
      </sheetData>
      <sheetData sheetId="4994">
        <row r="9">
          <cell r="A9" t="str">
            <v>A</v>
          </cell>
        </row>
      </sheetData>
      <sheetData sheetId="4995">
        <row r="9">
          <cell r="A9" t="str">
            <v>A</v>
          </cell>
        </row>
      </sheetData>
      <sheetData sheetId="4996">
        <row r="9">
          <cell r="A9" t="str">
            <v>A</v>
          </cell>
        </row>
      </sheetData>
      <sheetData sheetId="4997">
        <row r="9">
          <cell r="A9" t="str">
            <v>A</v>
          </cell>
        </row>
      </sheetData>
      <sheetData sheetId="4998">
        <row r="9">
          <cell r="A9" t="str">
            <v>A</v>
          </cell>
        </row>
      </sheetData>
      <sheetData sheetId="4999">
        <row r="9">
          <cell r="A9" t="str">
            <v>A</v>
          </cell>
        </row>
      </sheetData>
      <sheetData sheetId="5000">
        <row r="9">
          <cell r="A9" t="str">
            <v>A</v>
          </cell>
        </row>
      </sheetData>
      <sheetData sheetId="5001">
        <row r="9">
          <cell r="A9" t="str">
            <v>A</v>
          </cell>
        </row>
      </sheetData>
      <sheetData sheetId="5002">
        <row r="9">
          <cell r="A9" t="str">
            <v>A</v>
          </cell>
        </row>
      </sheetData>
      <sheetData sheetId="5003">
        <row r="9">
          <cell r="A9" t="str">
            <v>A</v>
          </cell>
        </row>
      </sheetData>
      <sheetData sheetId="5004">
        <row r="9">
          <cell r="A9" t="str">
            <v>A</v>
          </cell>
        </row>
      </sheetData>
      <sheetData sheetId="5005">
        <row r="9">
          <cell r="A9" t="str">
            <v>A</v>
          </cell>
        </row>
      </sheetData>
      <sheetData sheetId="5006">
        <row r="9">
          <cell r="A9" t="str">
            <v>A</v>
          </cell>
        </row>
      </sheetData>
      <sheetData sheetId="5007">
        <row r="9">
          <cell r="A9" t="str">
            <v>A</v>
          </cell>
        </row>
      </sheetData>
      <sheetData sheetId="5008">
        <row r="9">
          <cell r="A9" t="str">
            <v>A</v>
          </cell>
        </row>
      </sheetData>
      <sheetData sheetId="5009">
        <row r="9">
          <cell r="A9" t="str">
            <v>A</v>
          </cell>
        </row>
      </sheetData>
      <sheetData sheetId="5010">
        <row r="9">
          <cell r="A9" t="str">
            <v>A</v>
          </cell>
        </row>
      </sheetData>
      <sheetData sheetId="5011">
        <row r="9">
          <cell r="A9" t="str">
            <v>A</v>
          </cell>
        </row>
      </sheetData>
      <sheetData sheetId="5012">
        <row r="9">
          <cell r="A9" t="str">
            <v>A</v>
          </cell>
        </row>
      </sheetData>
      <sheetData sheetId="5013">
        <row r="9">
          <cell r="A9" t="str">
            <v>A</v>
          </cell>
        </row>
      </sheetData>
      <sheetData sheetId="5014">
        <row r="9">
          <cell r="A9" t="str">
            <v>A</v>
          </cell>
        </row>
      </sheetData>
      <sheetData sheetId="5015">
        <row r="9">
          <cell r="A9" t="str">
            <v>A</v>
          </cell>
        </row>
      </sheetData>
      <sheetData sheetId="5016">
        <row r="9">
          <cell r="A9" t="str">
            <v>A</v>
          </cell>
        </row>
      </sheetData>
      <sheetData sheetId="5017">
        <row r="9">
          <cell r="A9" t="str">
            <v>A</v>
          </cell>
        </row>
      </sheetData>
      <sheetData sheetId="5018">
        <row r="9">
          <cell r="A9" t="str">
            <v>A</v>
          </cell>
        </row>
      </sheetData>
      <sheetData sheetId="5019">
        <row r="9">
          <cell r="A9" t="str">
            <v>A</v>
          </cell>
        </row>
      </sheetData>
      <sheetData sheetId="5020">
        <row r="9">
          <cell r="A9" t="str">
            <v>A</v>
          </cell>
        </row>
      </sheetData>
      <sheetData sheetId="5021">
        <row r="9">
          <cell r="A9" t="str">
            <v>A</v>
          </cell>
        </row>
      </sheetData>
      <sheetData sheetId="5022">
        <row r="9">
          <cell r="A9" t="str">
            <v>A</v>
          </cell>
        </row>
      </sheetData>
      <sheetData sheetId="5023">
        <row r="9">
          <cell r="A9" t="str">
            <v>A</v>
          </cell>
        </row>
      </sheetData>
      <sheetData sheetId="5024">
        <row r="9">
          <cell r="A9" t="str">
            <v>A</v>
          </cell>
        </row>
      </sheetData>
      <sheetData sheetId="5025">
        <row r="9">
          <cell r="A9" t="str">
            <v>A</v>
          </cell>
        </row>
      </sheetData>
      <sheetData sheetId="5026">
        <row r="9">
          <cell r="A9" t="str">
            <v>A</v>
          </cell>
        </row>
      </sheetData>
      <sheetData sheetId="5027">
        <row r="9">
          <cell r="A9" t="str">
            <v>A</v>
          </cell>
        </row>
      </sheetData>
      <sheetData sheetId="5028">
        <row r="9">
          <cell r="A9" t="str">
            <v>A</v>
          </cell>
        </row>
      </sheetData>
      <sheetData sheetId="5029">
        <row r="9">
          <cell r="A9" t="str">
            <v>A</v>
          </cell>
        </row>
      </sheetData>
      <sheetData sheetId="5030">
        <row r="9">
          <cell r="A9" t="str">
            <v>A</v>
          </cell>
        </row>
      </sheetData>
      <sheetData sheetId="5031">
        <row r="9">
          <cell r="A9" t="str">
            <v>A</v>
          </cell>
        </row>
      </sheetData>
      <sheetData sheetId="5032">
        <row r="9">
          <cell r="A9" t="str">
            <v>A</v>
          </cell>
        </row>
      </sheetData>
      <sheetData sheetId="5033">
        <row r="9">
          <cell r="A9" t="str">
            <v>A</v>
          </cell>
        </row>
      </sheetData>
      <sheetData sheetId="5034">
        <row r="9">
          <cell r="A9" t="str">
            <v>A</v>
          </cell>
        </row>
      </sheetData>
      <sheetData sheetId="5035">
        <row r="9">
          <cell r="A9" t="str">
            <v>A</v>
          </cell>
        </row>
      </sheetData>
      <sheetData sheetId="5036">
        <row r="9">
          <cell r="A9" t="str">
            <v>A</v>
          </cell>
        </row>
      </sheetData>
      <sheetData sheetId="5037">
        <row r="9">
          <cell r="A9" t="str">
            <v>A</v>
          </cell>
        </row>
      </sheetData>
      <sheetData sheetId="5038">
        <row r="9">
          <cell r="A9" t="str">
            <v>A</v>
          </cell>
        </row>
      </sheetData>
      <sheetData sheetId="5039">
        <row r="9">
          <cell r="A9" t="str">
            <v>A</v>
          </cell>
        </row>
      </sheetData>
      <sheetData sheetId="5040">
        <row r="9">
          <cell r="A9" t="str">
            <v>A</v>
          </cell>
        </row>
      </sheetData>
      <sheetData sheetId="5041">
        <row r="9">
          <cell r="A9" t="str">
            <v>A</v>
          </cell>
        </row>
      </sheetData>
      <sheetData sheetId="5042">
        <row r="9">
          <cell r="A9" t="str">
            <v>A</v>
          </cell>
        </row>
      </sheetData>
      <sheetData sheetId="5043">
        <row r="9">
          <cell r="A9" t="str">
            <v>A</v>
          </cell>
        </row>
      </sheetData>
      <sheetData sheetId="5044">
        <row r="9">
          <cell r="A9" t="str">
            <v>A</v>
          </cell>
        </row>
      </sheetData>
      <sheetData sheetId="5045">
        <row r="9">
          <cell r="A9" t="str">
            <v>A</v>
          </cell>
        </row>
      </sheetData>
      <sheetData sheetId="5046">
        <row r="9">
          <cell r="A9" t="str">
            <v>A</v>
          </cell>
        </row>
      </sheetData>
      <sheetData sheetId="5047">
        <row r="9">
          <cell r="A9" t="str">
            <v>A</v>
          </cell>
        </row>
      </sheetData>
      <sheetData sheetId="5048">
        <row r="9">
          <cell r="A9" t="str">
            <v>A</v>
          </cell>
        </row>
      </sheetData>
      <sheetData sheetId="5049">
        <row r="9">
          <cell r="A9" t="str">
            <v>A</v>
          </cell>
        </row>
      </sheetData>
      <sheetData sheetId="5050">
        <row r="9">
          <cell r="A9" t="str">
            <v>A</v>
          </cell>
        </row>
      </sheetData>
      <sheetData sheetId="5051">
        <row r="9">
          <cell r="A9" t="str">
            <v>A</v>
          </cell>
        </row>
      </sheetData>
      <sheetData sheetId="5052">
        <row r="9">
          <cell r="A9" t="str">
            <v>A</v>
          </cell>
        </row>
      </sheetData>
      <sheetData sheetId="5053">
        <row r="9">
          <cell r="A9" t="str">
            <v>A</v>
          </cell>
        </row>
      </sheetData>
      <sheetData sheetId="5054">
        <row r="9">
          <cell r="A9" t="str">
            <v>A</v>
          </cell>
        </row>
      </sheetData>
      <sheetData sheetId="5055">
        <row r="9">
          <cell r="A9" t="str">
            <v>A</v>
          </cell>
        </row>
      </sheetData>
      <sheetData sheetId="5056">
        <row r="9">
          <cell r="A9" t="str">
            <v>A</v>
          </cell>
        </row>
      </sheetData>
      <sheetData sheetId="5057">
        <row r="9">
          <cell r="A9" t="str">
            <v>A</v>
          </cell>
        </row>
      </sheetData>
      <sheetData sheetId="5058">
        <row r="9">
          <cell r="A9" t="str">
            <v>A</v>
          </cell>
        </row>
      </sheetData>
      <sheetData sheetId="5059">
        <row r="9">
          <cell r="A9" t="str">
            <v>A</v>
          </cell>
        </row>
      </sheetData>
      <sheetData sheetId="5060">
        <row r="9">
          <cell r="A9" t="str">
            <v>A</v>
          </cell>
        </row>
      </sheetData>
      <sheetData sheetId="5061">
        <row r="9">
          <cell r="A9" t="str">
            <v>A</v>
          </cell>
        </row>
      </sheetData>
      <sheetData sheetId="5062">
        <row r="9">
          <cell r="A9" t="str">
            <v>A</v>
          </cell>
        </row>
      </sheetData>
      <sheetData sheetId="5063">
        <row r="9">
          <cell r="A9" t="str">
            <v>A</v>
          </cell>
        </row>
      </sheetData>
      <sheetData sheetId="5064">
        <row r="9">
          <cell r="A9" t="str">
            <v>A</v>
          </cell>
        </row>
      </sheetData>
      <sheetData sheetId="5065">
        <row r="9">
          <cell r="A9" t="str">
            <v>A</v>
          </cell>
        </row>
      </sheetData>
      <sheetData sheetId="5066">
        <row r="9">
          <cell r="A9" t="str">
            <v>A</v>
          </cell>
        </row>
      </sheetData>
      <sheetData sheetId="5067">
        <row r="9">
          <cell r="A9" t="str">
            <v>A</v>
          </cell>
        </row>
      </sheetData>
      <sheetData sheetId="5068">
        <row r="9">
          <cell r="A9" t="str">
            <v>A</v>
          </cell>
        </row>
      </sheetData>
      <sheetData sheetId="5069">
        <row r="9">
          <cell r="A9" t="str">
            <v>A</v>
          </cell>
        </row>
      </sheetData>
      <sheetData sheetId="5070">
        <row r="9">
          <cell r="A9" t="str">
            <v>A</v>
          </cell>
        </row>
      </sheetData>
      <sheetData sheetId="5071">
        <row r="9">
          <cell r="A9" t="str">
            <v>A</v>
          </cell>
        </row>
      </sheetData>
      <sheetData sheetId="5072">
        <row r="9">
          <cell r="A9" t="str">
            <v>A</v>
          </cell>
        </row>
      </sheetData>
      <sheetData sheetId="5073">
        <row r="9">
          <cell r="A9" t="str">
            <v>A</v>
          </cell>
        </row>
      </sheetData>
      <sheetData sheetId="5074">
        <row r="9">
          <cell r="A9" t="str">
            <v>A</v>
          </cell>
        </row>
      </sheetData>
      <sheetData sheetId="5075">
        <row r="9">
          <cell r="A9" t="str">
            <v>A</v>
          </cell>
        </row>
      </sheetData>
      <sheetData sheetId="5076">
        <row r="9">
          <cell r="A9" t="str">
            <v>A</v>
          </cell>
        </row>
      </sheetData>
      <sheetData sheetId="5077">
        <row r="9">
          <cell r="A9" t="str">
            <v>A</v>
          </cell>
        </row>
      </sheetData>
      <sheetData sheetId="5078">
        <row r="9">
          <cell r="A9" t="str">
            <v>A</v>
          </cell>
        </row>
      </sheetData>
      <sheetData sheetId="5079">
        <row r="9">
          <cell r="A9" t="str">
            <v>A</v>
          </cell>
        </row>
      </sheetData>
      <sheetData sheetId="5080">
        <row r="9">
          <cell r="A9" t="str">
            <v>A</v>
          </cell>
        </row>
      </sheetData>
      <sheetData sheetId="5081">
        <row r="9">
          <cell r="A9" t="str">
            <v>A</v>
          </cell>
        </row>
      </sheetData>
      <sheetData sheetId="5082">
        <row r="9">
          <cell r="A9" t="str">
            <v>A</v>
          </cell>
        </row>
      </sheetData>
      <sheetData sheetId="5083">
        <row r="9">
          <cell r="A9" t="str">
            <v>A</v>
          </cell>
        </row>
      </sheetData>
      <sheetData sheetId="5084">
        <row r="9">
          <cell r="A9" t="str">
            <v>A</v>
          </cell>
        </row>
      </sheetData>
      <sheetData sheetId="5085">
        <row r="9">
          <cell r="A9" t="str">
            <v>A</v>
          </cell>
        </row>
      </sheetData>
      <sheetData sheetId="5086">
        <row r="9">
          <cell r="A9" t="str">
            <v>A</v>
          </cell>
        </row>
      </sheetData>
      <sheetData sheetId="5087">
        <row r="9">
          <cell r="A9" t="str">
            <v>A</v>
          </cell>
        </row>
      </sheetData>
      <sheetData sheetId="5088">
        <row r="9">
          <cell r="A9" t="str">
            <v>A</v>
          </cell>
        </row>
      </sheetData>
      <sheetData sheetId="5089">
        <row r="9">
          <cell r="A9" t="str">
            <v>A</v>
          </cell>
        </row>
      </sheetData>
      <sheetData sheetId="5090">
        <row r="9">
          <cell r="A9" t="str">
            <v>A</v>
          </cell>
        </row>
      </sheetData>
      <sheetData sheetId="5091">
        <row r="9">
          <cell r="A9" t="str">
            <v>A</v>
          </cell>
        </row>
      </sheetData>
      <sheetData sheetId="5092">
        <row r="9">
          <cell r="A9" t="str">
            <v>A</v>
          </cell>
        </row>
      </sheetData>
      <sheetData sheetId="5093">
        <row r="9">
          <cell r="A9" t="str">
            <v>A</v>
          </cell>
        </row>
      </sheetData>
      <sheetData sheetId="5094">
        <row r="9">
          <cell r="A9" t="str">
            <v>A</v>
          </cell>
        </row>
      </sheetData>
      <sheetData sheetId="5095">
        <row r="9">
          <cell r="A9" t="str">
            <v>A</v>
          </cell>
        </row>
      </sheetData>
      <sheetData sheetId="5096">
        <row r="9">
          <cell r="A9" t="str">
            <v>A</v>
          </cell>
        </row>
      </sheetData>
      <sheetData sheetId="5097">
        <row r="9">
          <cell r="A9" t="str">
            <v>A</v>
          </cell>
        </row>
      </sheetData>
      <sheetData sheetId="5098">
        <row r="9">
          <cell r="A9" t="str">
            <v>A</v>
          </cell>
        </row>
      </sheetData>
      <sheetData sheetId="5099">
        <row r="9">
          <cell r="A9" t="str">
            <v>A</v>
          </cell>
        </row>
      </sheetData>
      <sheetData sheetId="5100">
        <row r="9">
          <cell r="A9" t="str">
            <v>A</v>
          </cell>
        </row>
      </sheetData>
      <sheetData sheetId="5101">
        <row r="9">
          <cell r="A9" t="str">
            <v>A</v>
          </cell>
        </row>
      </sheetData>
      <sheetData sheetId="5102">
        <row r="9">
          <cell r="A9" t="str">
            <v>A</v>
          </cell>
        </row>
      </sheetData>
      <sheetData sheetId="5103">
        <row r="9">
          <cell r="A9" t="str">
            <v>A</v>
          </cell>
        </row>
      </sheetData>
      <sheetData sheetId="5104">
        <row r="9">
          <cell r="A9" t="str">
            <v>A</v>
          </cell>
        </row>
      </sheetData>
      <sheetData sheetId="5105">
        <row r="9">
          <cell r="A9" t="str">
            <v>A</v>
          </cell>
        </row>
      </sheetData>
      <sheetData sheetId="5106">
        <row r="9">
          <cell r="A9" t="str">
            <v>A</v>
          </cell>
        </row>
      </sheetData>
      <sheetData sheetId="5107">
        <row r="9">
          <cell r="A9" t="str">
            <v>A</v>
          </cell>
        </row>
      </sheetData>
      <sheetData sheetId="5108">
        <row r="9">
          <cell r="A9" t="str">
            <v>A</v>
          </cell>
        </row>
      </sheetData>
      <sheetData sheetId="5109">
        <row r="9">
          <cell r="A9" t="str">
            <v>A</v>
          </cell>
        </row>
      </sheetData>
      <sheetData sheetId="5110">
        <row r="9">
          <cell r="A9" t="str">
            <v>A</v>
          </cell>
        </row>
      </sheetData>
      <sheetData sheetId="5111">
        <row r="9">
          <cell r="A9" t="str">
            <v>A</v>
          </cell>
        </row>
      </sheetData>
      <sheetData sheetId="5112">
        <row r="9">
          <cell r="A9" t="str">
            <v>A</v>
          </cell>
        </row>
      </sheetData>
      <sheetData sheetId="5113">
        <row r="9">
          <cell r="A9" t="str">
            <v>A</v>
          </cell>
        </row>
      </sheetData>
      <sheetData sheetId="5114">
        <row r="9">
          <cell r="A9" t="str">
            <v>A</v>
          </cell>
        </row>
      </sheetData>
      <sheetData sheetId="5115">
        <row r="9">
          <cell r="A9" t="str">
            <v>A</v>
          </cell>
        </row>
      </sheetData>
      <sheetData sheetId="5116">
        <row r="9">
          <cell r="A9" t="str">
            <v>A</v>
          </cell>
        </row>
      </sheetData>
      <sheetData sheetId="5117">
        <row r="9">
          <cell r="A9" t="str">
            <v>A</v>
          </cell>
        </row>
      </sheetData>
      <sheetData sheetId="5118">
        <row r="9">
          <cell r="A9" t="str">
            <v>A</v>
          </cell>
        </row>
      </sheetData>
      <sheetData sheetId="5119">
        <row r="9">
          <cell r="A9" t="str">
            <v>A</v>
          </cell>
        </row>
      </sheetData>
      <sheetData sheetId="5120">
        <row r="9">
          <cell r="A9" t="str">
            <v>A</v>
          </cell>
        </row>
      </sheetData>
      <sheetData sheetId="5121">
        <row r="9">
          <cell r="A9" t="str">
            <v>A</v>
          </cell>
        </row>
      </sheetData>
      <sheetData sheetId="5122">
        <row r="9">
          <cell r="A9" t="str">
            <v>A</v>
          </cell>
        </row>
      </sheetData>
      <sheetData sheetId="5123">
        <row r="9">
          <cell r="A9" t="str">
            <v>A</v>
          </cell>
        </row>
      </sheetData>
      <sheetData sheetId="5124">
        <row r="9">
          <cell r="A9" t="str">
            <v>A</v>
          </cell>
        </row>
      </sheetData>
      <sheetData sheetId="5125">
        <row r="9">
          <cell r="A9" t="str">
            <v>A</v>
          </cell>
        </row>
      </sheetData>
      <sheetData sheetId="5126">
        <row r="9">
          <cell r="A9" t="str">
            <v>A</v>
          </cell>
        </row>
      </sheetData>
      <sheetData sheetId="5127">
        <row r="9">
          <cell r="A9" t="str">
            <v>A</v>
          </cell>
        </row>
      </sheetData>
      <sheetData sheetId="5128">
        <row r="9">
          <cell r="A9" t="str">
            <v>A</v>
          </cell>
        </row>
      </sheetData>
      <sheetData sheetId="5129">
        <row r="9">
          <cell r="A9" t="str">
            <v>A</v>
          </cell>
        </row>
      </sheetData>
      <sheetData sheetId="5130">
        <row r="9">
          <cell r="A9" t="str">
            <v>A</v>
          </cell>
        </row>
      </sheetData>
      <sheetData sheetId="5131">
        <row r="9">
          <cell r="A9" t="str">
            <v>A</v>
          </cell>
        </row>
      </sheetData>
      <sheetData sheetId="5132">
        <row r="9">
          <cell r="A9" t="str">
            <v>A</v>
          </cell>
        </row>
      </sheetData>
      <sheetData sheetId="5133">
        <row r="9">
          <cell r="A9" t="str">
            <v>A</v>
          </cell>
        </row>
      </sheetData>
      <sheetData sheetId="5134">
        <row r="9">
          <cell r="A9" t="str">
            <v>A</v>
          </cell>
        </row>
      </sheetData>
      <sheetData sheetId="5135">
        <row r="9">
          <cell r="A9" t="str">
            <v>A</v>
          </cell>
        </row>
      </sheetData>
      <sheetData sheetId="5136">
        <row r="9">
          <cell r="A9" t="str">
            <v>A</v>
          </cell>
        </row>
      </sheetData>
      <sheetData sheetId="5137">
        <row r="9">
          <cell r="A9" t="str">
            <v>A</v>
          </cell>
        </row>
      </sheetData>
      <sheetData sheetId="5138">
        <row r="9">
          <cell r="A9" t="str">
            <v>A</v>
          </cell>
        </row>
      </sheetData>
      <sheetData sheetId="5139">
        <row r="9">
          <cell r="A9" t="str">
            <v>A</v>
          </cell>
        </row>
      </sheetData>
      <sheetData sheetId="5140">
        <row r="9">
          <cell r="A9" t="str">
            <v>A</v>
          </cell>
        </row>
      </sheetData>
      <sheetData sheetId="5141">
        <row r="9">
          <cell r="A9" t="str">
            <v>A</v>
          </cell>
        </row>
      </sheetData>
      <sheetData sheetId="5142">
        <row r="9">
          <cell r="A9" t="str">
            <v>A</v>
          </cell>
        </row>
      </sheetData>
      <sheetData sheetId="5143">
        <row r="9">
          <cell r="A9" t="str">
            <v>A</v>
          </cell>
        </row>
      </sheetData>
      <sheetData sheetId="5144">
        <row r="9">
          <cell r="A9" t="str">
            <v>A</v>
          </cell>
        </row>
      </sheetData>
      <sheetData sheetId="5145">
        <row r="9">
          <cell r="A9" t="str">
            <v>A</v>
          </cell>
        </row>
      </sheetData>
      <sheetData sheetId="5146">
        <row r="9">
          <cell r="A9" t="str">
            <v>A</v>
          </cell>
        </row>
      </sheetData>
      <sheetData sheetId="5147">
        <row r="9">
          <cell r="A9" t="str">
            <v>A</v>
          </cell>
        </row>
      </sheetData>
      <sheetData sheetId="5148">
        <row r="9">
          <cell r="A9" t="str">
            <v>A</v>
          </cell>
        </row>
      </sheetData>
      <sheetData sheetId="5149">
        <row r="9">
          <cell r="A9" t="str">
            <v>A</v>
          </cell>
        </row>
      </sheetData>
      <sheetData sheetId="5150">
        <row r="9">
          <cell r="A9" t="str">
            <v>A</v>
          </cell>
        </row>
      </sheetData>
      <sheetData sheetId="5151">
        <row r="9">
          <cell r="A9" t="str">
            <v>A</v>
          </cell>
        </row>
      </sheetData>
      <sheetData sheetId="5152">
        <row r="9">
          <cell r="A9" t="str">
            <v>A</v>
          </cell>
        </row>
      </sheetData>
      <sheetData sheetId="5153">
        <row r="9">
          <cell r="A9" t="str">
            <v>A</v>
          </cell>
        </row>
      </sheetData>
      <sheetData sheetId="5154">
        <row r="9">
          <cell r="A9" t="str">
            <v>A</v>
          </cell>
        </row>
      </sheetData>
      <sheetData sheetId="5155">
        <row r="9">
          <cell r="A9" t="str">
            <v>A</v>
          </cell>
        </row>
      </sheetData>
      <sheetData sheetId="5156">
        <row r="9">
          <cell r="A9" t="str">
            <v>A</v>
          </cell>
        </row>
      </sheetData>
      <sheetData sheetId="5157">
        <row r="9">
          <cell r="A9" t="str">
            <v>A</v>
          </cell>
        </row>
      </sheetData>
      <sheetData sheetId="5158">
        <row r="9">
          <cell r="A9" t="str">
            <v>A</v>
          </cell>
        </row>
      </sheetData>
      <sheetData sheetId="5159">
        <row r="9">
          <cell r="A9" t="str">
            <v>A</v>
          </cell>
        </row>
      </sheetData>
      <sheetData sheetId="5160">
        <row r="9">
          <cell r="A9" t="str">
            <v>A</v>
          </cell>
        </row>
      </sheetData>
      <sheetData sheetId="5161">
        <row r="9">
          <cell r="A9" t="str">
            <v>A</v>
          </cell>
        </row>
      </sheetData>
      <sheetData sheetId="5162">
        <row r="9">
          <cell r="A9" t="str">
            <v>A</v>
          </cell>
        </row>
      </sheetData>
      <sheetData sheetId="5163">
        <row r="9">
          <cell r="A9" t="str">
            <v>A</v>
          </cell>
        </row>
      </sheetData>
      <sheetData sheetId="5164">
        <row r="9">
          <cell r="A9" t="str">
            <v>A</v>
          </cell>
        </row>
      </sheetData>
      <sheetData sheetId="5165">
        <row r="9">
          <cell r="A9" t="str">
            <v>A</v>
          </cell>
        </row>
      </sheetData>
      <sheetData sheetId="5166">
        <row r="9">
          <cell r="A9" t="str">
            <v>A</v>
          </cell>
        </row>
      </sheetData>
      <sheetData sheetId="5167">
        <row r="9">
          <cell r="A9" t="str">
            <v>A</v>
          </cell>
        </row>
      </sheetData>
      <sheetData sheetId="5168">
        <row r="9">
          <cell r="A9" t="str">
            <v>A</v>
          </cell>
        </row>
      </sheetData>
      <sheetData sheetId="5169">
        <row r="9">
          <cell r="A9" t="str">
            <v>A</v>
          </cell>
        </row>
      </sheetData>
      <sheetData sheetId="5170">
        <row r="9">
          <cell r="A9" t="str">
            <v>A</v>
          </cell>
        </row>
      </sheetData>
      <sheetData sheetId="5171">
        <row r="9">
          <cell r="A9" t="str">
            <v>A</v>
          </cell>
        </row>
      </sheetData>
      <sheetData sheetId="5172">
        <row r="9">
          <cell r="A9" t="str">
            <v>A</v>
          </cell>
        </row>
      </sheetData>
      <sheetData sheetId="5173">
        <row r="9">
          <cell r="A9" t="str">
            <v>A</v>
          </cell>
        </row>
      </sheetData>
      <sheetData sheetId="5174">
        <row r="9">
          <cell r="A9" t="str">
            <v>A</v>
          </cell>
        </row>
      </sheetData>
      <sheetData sheetId="5175">
        <row r="9">
          <cell r="A9" t="str">
            <v>A</v>
          </cell>
        </row>
      </sheetData>
      <sheetData sheetId="5176">
        <row r="9">
          <cell r="A9" t="str">
            <v>A</v>
          </cell>
        </row>
      </sheetData>
      <sheetData sheetId="5177">
        <row r="9">
          <cell r="A9" t="str">
            <v>A</v>
          </cell>
        </row>
      </sheetData>
      <sheetData sheetId="5178">
        <row r="9">
          <cell r="A9" t="str">
            <v>A</v>
          </cell>
        </row>
      </sheetData>
      <sheetData sheetId="5179">
        <row r="9">
          <cell r="A9" t="str">
            <v>A</v>
          </cell>
        </row>
      </sheetData>
      <sheetData sheetId="5180">
        <row r="9">
          <cell r="A9" t="str">
            <v>A</v>
          </cell>
        </row>
      </sheetData>
      <sheetData sheetId="5181">
        <row r="9">
          <cell r="A9" t="str">
            <v>A</v>
          </cell>
        </row>
      </sheetData>
      <sheetData sheetId="5182">
        <row r="9">
          <cell r="A9" t="str">
            <v>A</v>
          </cell>
        </row>
      </sheetData>
      <sheetData sheetId="5183">
        <row r="9">
          <cell r="A9" t="str">
            <v>A</v>
          </cell>
        </row>
      </sheetData>
      <sheetData sheetId="5184">
        <row r="9">
          <cell r="A9" t="str">
            <v>A</v>
          </cell>
        </row>
      </sheetData>
      <sheetData sheetId="5185">
        <row r="9">
          <cell r="A9" t="str">
            <v>A</v>
          </cell>
        </row>
      </sheetData>
      <sheetData sheetId="5186">
        <row r="9">
          <cell r="A9" t="str">
            <v>A</v>
          </cell>
        </row>
      </sheetData>
      <sheetData sheetId="5187">
        <row r="9">
          <cell r="A9" t="str">
            <v>A</v>
          </cell>
        </row>
      </sheetData>
      <sheetData sheetId="5188">
        <row r="9">
          <cell r="A9" t="str">
            <v>A</v>
          </cell>
        </row>
      </sheetData>
      <sheetData sheetId="5189">
        <row r="9">
          <cell r="A9" t="str">
            <v>A</v>
          </cell>
        </row>
      </sheetData>
      <sheetData sheetId="5190">
        <row r="9">
          <cell r="A9" t="str">
            <v>A</v>
          </cell>
        </row>
      </sheetData>
      <sheetData sheetId="5191">
        <row r="9">
          <cell r="A9" t="str">
            <v>A</v>
          </cell>
        </row>
      </sheetData>
      <sheetData sheetId="5192">
        <row r="9">
          <cell r="A9" t="str">
            <v>A</v>
          </cell>
        </row>
      </sheetData>
      <sheetData sheetId="5193">
        <row r="9">
          <cell r="A9" t="str">
            <v>A</v>
          </cell>
        </row>
      </sheetData>
      <sheetData sheetId="5194">
        <row r="9">
          <cell r="A9" t="str">
            <v>A</v>
          </cell>
        </row>
      </sheetData>
      <sheetData sheetId="5195">
        <row r="9">
          <cell r="A9" t="str">
            <v>A</v>
          </cell>
        </row>
      </sheetData>
      <sheetData sheetId="5196">
        <row r="9">
          <cell r="A9" t="str">
            <v>A</v>
          </cell>
        </row>
      </sheetData>
      <sheetData sheetId="5197">
        <row r="9">
          <cell r="A9" t="str">
            <v>A</v>
          </cell>
        </row>
      </sheetData>
      <sheetData sheetId="5198">
        <row r="9">
          <cell r="A9" t="str">
            <v>A</v>
          </cell>
        </row>
      </sheetData>
      <sheetData sheetId="5199">
        <row r="9">
          <cell r="A9" t="str">
            <v>A</v>
          </cell>
        </row>
      </sheetData>
      <sheetData sheetId="5200">
        <row r="9">
          <cell r="A9" t="str">
            <v>A</v>
          </cell>
        </row>
      </sheetData>
      <sheetData sheetId="5201">
        <row r="9">
          <cell r="A9" t="str">
            <v>A</v>
          </cell>
        </row>
      </sheetData>
      <sheetData sheetId="5202">
        <row r="9">
          <cell r="A9" t="str">
            <v>A</v>
          </cell>
        </row>
      </sheetData>
      <sheetData sheetId="5203">
        <row r="9">
          <cell r="A9" t="str">
            <v>A</v>
          </cell>
        </row>
      </sheetData>
      <sheetData sheetId="5204">
        <row r="9">
          <cell r="A9" t="str">
            <v>A</v>
          </cell>
        </row>
      </sheetData>
      <sheetData sheetId="5205">
        <row r="9">
          <cell r="A9" t="str">
            <v>A</v>
          </cell>
        </row>
      </sheetData>
      <sheetData sheetId="5206">
        <row r="9">
          <cell r="A9" t="str">
            <v>A</v>
          </cell>
        </row>
      </sheetData>
      <sheetData sheetId="5207">
        <row r="9">
          <cell r="A9" t="str">
            <v>A</v>
          </cell>
        </row>
      </sheetData>
      <sheetData sheetId="5208">
        <row r="9">
          <cell r="A9" t="str">
            <v>A</v>
          </cell>
        </row>
      </sheetData>
      <sheetData sheetId="5209">
        <row r="9">
          <cell r="A9" t="str">
            <v>A</v>
          </cell>
        </row>
      </sheetData>
      <sheetData sheetId="5210">
        <row r="9">
          <cell r="A9" t="str">
            <v>A</v>
          </cell>
        </row>
      </sheetData>
      <sheetData sheetId="5211">
        <row r="9">
          <cell r="A9" t="str">
            <v>A</v>
          </cell>
        </row>
      </sheetData>
      <sheetData sheetId="5212">
        <row r="9">
          <cell r="A9" t="str">
            <v>A</v>
          </cell>
        </row>
      </sheetData>
      <sheetData sheetId="5213">
        <row r="9">
          <cell r="A9" t="str">
            <v>A</v>
          </cell>
        </row>
      </sheetData>
      <sheetData sheetId="5214">
        <row r="9">
          <cell r="A9" t="str">
            <v>A</v>
          </cell>
        </row>
      </sheetData>
      <sheetData sheetId="5215">
        <row r="9">
          <cell r="A9" t="str">
            <v>A</v>
          </cell>
        </row>
      </sheetData>
      <sheetData sheetId="5216">
        <row r="9">
          <cell r="A9" t="str">
            <v>A</v>
          </cell>
        </row>
      </sheetData>
      <sheetData sheetId="5217">
        <row r="9">
          <cell r="A9" t="str">
            <v>A</v>
          </cell>
        </row>
      </sheetData>
      <sheetData sheetId="5218">
        <row r="9">
          <cell r="A9" t="str">
            <v>A</v>
          </cell>
        </row>
      </sheetData>
      <sheetData sheetId="5219">
        <row r="9">
          <cell r="A9" t="str">
            <v>A</v>
          </cell>
        </row>
      </sheetData>
      <sheetData sheetId="5220">
        <row r="9">
          <cell r="A9" t="str">
            <v>A</v>
          </cell>
        </row>
      </sheetData>
      <sheetData sheetId="5221">
        <row r="9">
          <cell r="A9" t="str">
            <v>A</v>
          </cell>
        </row>
      </sheetData>
      <sheetData sheetId="5222">
        <row r="9">
          <cell r="A9" t="str">
            <v>A</v>
          </cell>
        </row>
      </sheetData>
      <sheetData sheetId="5223">
        <row r="9">
          <cell r="A9" t="str">
            <v>A</v>
          </cell>
        </row>
      </sheetData>
      <sheetData sheetId="5224">
        <row r="9">
          <cell r="A9" t="str">
            <v>A</v>
          </cell>
        </row>
      </sheetData>
      <sheetData sheetId="5225">
        <row r="9">
          <cell r="A9" t="str">
            <v>A</v>
          </cell>
        </row>
      </sheetData>
      <sheetData sheetId="5226">
        <row r="9">
          <cell r="A9" t="str">
            <v>A</v>
          </cell>
        </row>
      </sheetData>
      <sheetData sheetId="5227">
        <row r="9">
          <cell r="A9" t="str">
            <v>A</v>
          </cell>
        </row>
      </sheetData>
      <sheetData sheetId="5228">
        <row r="9">
          <cell r="A9" t="str">
            <v>A</v>
          </cell>
        </row>
      </sheetData>
      <sheetData sheetId="5229">
        <row r="9">
          <cell r="A9" t="str">
            <v>A</v>
          </cell>
        </row>
      </sheetData>
      <sheetData sheetId="5230">
        <row r="9">
          <cell r="A9" t="str">
            <v>A</v>
          </cell>
        </row>
      </sheetData>
      <sheetData sheetId="5231">
        <row r="9">
          <cell r="A9" t="str">
            <v>A</v>
          </cell>
        </row>
      </sheetData>
      <sheetData sheetId="5232">
        <row r="9">
          <cell r="A9" t="str">
            <v>A</v>
          </cell>
        </row>
      </sheetData>
      <sheetData sheetId="5233">
        <row r="9">
          <cell r="A9" t="str">
            <v>A</v>
          </cell>
        </row>
      </sheetData>
      <sheetData sheetId="5234">
        <row r="9">
          <cell r="A9" t="str">
            <v>A</v>
          </cell>
        </row>
      </sheetData>
      <sheetData sheetId="5235">
        <row r="9">
          <cell r="A9" t="str">
            <v>A</v>
          </cell>
        </row>
      </sheetData>
      <sheetData sheetId="5236">
        <row r="9">
          <cell r="A9" t="str">
            <v>A</v>
          </cell>
        </row>
      </sheetData>
      <sheetData sheetId="5237">
        <row r="9">
          <cell r="A9" t="str">
            <v>A</v>
          </cell>
        </row>
      </sheetData>
      <sheetData sheetId="5238">
        <row r="9">
          <cell r="A9" t="str">
            <v>A</v>
          </cell>
        </row>
      </sheetData>
      <sheetData sheetId="5239">
        <row r="9">
          <cell r="A9" t="str">
            <v>A</v>
          </cell>
        </row>
      </sheetData>
      <sheetData sheetId="5240">
        <row r="9">
          <cell r="A9" t="str">
            <v>A</v>
          </cell>
        </row>
      </sheetData>
      <sheetData sheetId="5241">
        <row r="9">
          <cell r="A9" t="str">
            <v>A</v>
          </cell>
        </row>
      </sheetData>
      <sheetData sheetId="5242">
        <row r="9">
          <cell r="A9" t="str">
            <v>A</v>
          </cell>
        </row>
      </sheetData>
      <sheetData sheetId="5243">
        <row r="9">
          <cell r="A9" t="str">
            <v>A</v>
          </cell>
        </row>
      </sheetData>
      <sheetData sheetId="5244">
        <row r="9">
          <cell r="A9" t="str">
            <v>A</v>
          </cell>
        </row>
      </sheetData>
      <sheetData sheetId="5245">
        <row r="9">
          <cell r="A9" t="str">
            <v>A</v>
          </cell>
        </row>
      </sheetData>
      <sheetData sheetId="5246">
        <row r="9">
          <cell r="A9" t="str">
            <v>A</v>
          </cell>
        </row>
      </sheetData>
      <sheetData sheetId="5247">
        <row r="9">
          <cell r="A9" t="str">
            <v>A</v>
          </cell>
        </row>
      </sheetData>
      <sheetData sheetId="5248">
        <row r="9">
          <cell r="A9" t="str">
            <v>A</v>
          </cell>
        </row>
      </sheetData>
      <sheetData sheetId="5249">
        <row r="9">
          <cell r="A9" t="str">
            <v>A</v>
          </cell>
        </row>
      </sheetData>
      <sheetData sheetId="5250">
        <row r="9">
          <cell r="A9" t="str">
            <v>A</v>
          </cell>
        </row>
      </sheetData>
      <sheetData sheetId="5251">
        <row r="9">
          <cell r="A9" t="str">
            <v>A</v>
          </cell>
        </row>
      </sheetData>
      <sheetData sheetId="5252">
        <row r="9">
          <cell r="A9" t="str">
            <v>A</v>
          </cell>
        </row>
      </sheetData>
      <sheetData sheetId="5253">
        <row r="9">
          <cell r="A9" t="str">
            <v>A</v>
          </cell>
        </row>
      </sheetData>
      <sheetData sheetId="5254">
        <row r="9">
          <cell r="A9" t="str">
            <v>A</v>
          </cell>
        </row>
      </sheetData>
      <sheetData sheetId="5255">
        <row r="9">
          <cell r="A9" t="str">
            <v>A</v>
          </cell>
        </row>
      </sheetData>
      <sheetData sheetId="5256">
        <row r="9">
          <cell r="A9" t="str">
            <v>A</v>
          </cell>
        </row>
      </sheetData>
      <sheetData sheetId="5257">
        <row r="9">
          <cell r="A9" t="str">
            <v>A</v>
          </cell>
        </row>
      </sheetData>
      <sheetData sheetId="5258">
        <row r="9">
          <cell r="A9" t="str">
            <v>A</v>
          </cell>
        </row>
      </sheetData>
      <sheetData sheetId="5259">
        <row r="9">
          <cell r="A9" t="str">
            <v>A</v>
          </cell>
        </row>
      </sheetData>
      <sheetData sheetId="5260">
        <row r="9">
          <cell r="A9" t="str">
            <v>A</v>
          </cell>
        </row>
      </sheetData>
      <sheetData sheetId="5261">
        <row r="9">
          <cell r="A9" t="str">
            <v>A</v>
          </cell>
        </row>
      </sheetData>
      <sheetData sheetId="5262">
        <row r="9">
          <cell r="A9" t="str">
            <v>A</v>
          </cell>
        </row>
      </sheetData>
      <sheetData sheetId="5263">
        <row r="9">
          <cell r="A9" t="str">
            <v>A</v>
          </cell>
        </row>
      </sheetData>
      <sheetData sheetId="5264">
        <row r="9">
          <cell r="A9" t="str">
            <v>A</v>
          </cell>
        </row>
      </sheetData>
      <sheetData sheetId="5265">
        <row r="9">
          <cell r="A9" t="str">
            <v>A</v>
          </cell>
        </row>
      </sheetData>
      <sheetData sheetId="5266">
        <row r="9">
          <cell r="A9" t="str">
            <v>A</v>
          </cell>
        </row>
      </sheetData>
      <sheetData sheetId="5267">
        <row r="9">
          <cell r="A9" t="str">
            <v>A</v>
          </cell>
        </row>
      </sheetData>
      <sheetData sheetId="5268">
        <row r="9">
          <cell r="A9" t="str">
            <v>A</v>
          </cell>
        </row>
      </sheetData>
      <sheetData sheetId="5269">
        <row r="9">
          <cell r="A9" t="str">
            <v>A</v>
          </cell>
        </row>
      </sheetData>
      <sheetData sheetId="5270">
        <row r="9">
          <cell r="A9" t="str">
            <v>A</v>
          </cell>
        </row>
      </sheetData>
      <sheetData sheetId="5271">
        <row r="9">
          <cell r="A9" t="str">
            <v>A</v>
          </cell>
        </row>
      </sheetData>
      <sheetData sheetId="5272">
        <row r="9">
          <cell r="A9" t="str">
            <v>A</v>
          </cell>
        </row>
      </sheetData>
      <sheetData sheetId="5273">
        <row r="9">
          <cell r="A9" t="str">
            <v>A</v>
          </cell>
        </row>
      </sheetData>
      <sheetData sheetId="5274">
        <row r="9">
          <cell r="A9" t="str">
            <v>A</v>
          </cell>
        </row>
      </sheetData>
      <sheetData sheetId="5275">
        <row r="9">
          <cell r="A9" t="str">
            <v>A</v>
          </cell>
        </row>
      </sheetData>
      <sheetData sheetId="5276">
        <row r="9">
          <cell r="A9" t="str">
            <v>A</v>
          </cell>
        </row>
      </sheetData>
      <sheetData sheetId="5277">
        <row r="9">
          <cell r="A9" t="str">
            <v>A</v>
          </cell>
        </row>
      </sheetData>
      <sheetData sheetId="5278">
        <row r="9">
          <cell r="A9" t="str">
            <v>A</v>
          </cell>
        </row>
      </sheetData>
      <sheetData sheetId="5279">
        <row r="9">
          <cell r="A9" t="str">
            <v>A</v>
          </cell>
        </row>
      </sheetData>
      <sheetData sheetId="5280">
        <row r="9">
          <cell r="A9" t="str">
            <v>A</v>
          </cell>
        </row>
      </sheetData>
      <sheetData sheetId="5281">
        <row r="9">
          <cell r="A9" t="str">
            <v>A</v>
          </cell>
        </row>
      </sheetData>
      <sheetData sheetId="5282">
        <row r="9">
          <cell r="A9" t="str">
            <v>A</v>
          </cell>
        </row>
      </sheetData>
      <sheetData sheetId="5283">
        <row r="9">
          <cell r="A9" t="str">
            <v>A</v>
          </cell>
        </row>
      </sheetData>
      <sheetData sheetId="5284">
        <row r="9">
          <cell r="A9" t="str">
            <v>A</v>
          </cell>
        </row>
      </sheetData>
      <sheetData sheetId="5285">
        <row r="9">
          <cell r="A9" t="str">
            <v>A</v>
          </cell>
        </row>
      </sheetData>
      <sheetData sheetId="5286">
        <row r="9">
          <cell r="A9" t="str">
            <v>A</v>
          </cell>
        </row>
      </sheetData>
      <sheetData sheetId="5287">
        <row r="9">
          <cell r="A9" t="str">
            <v>A</v>
          </cell>
        </row>
      </sheetData>
      <sheetData sheetId="5288">
        <row r="9">
          <cell r="A9" t="str">
            <v>A</v>
          </cell>
        </row>
      </sheetData>
      <sheetData sheetId="5289">
        <row r="9">
          <cell r="A9" t="str">
            <v>A</v>
          </cell>
        </row>
      </sheetData>
      <sheetData sheetId="5290">
        <row r="9">
          <cell r="A9" t="str">
            <v>A</v>
          </cell>
        </row>
      </sheetData>
      <sheetData sheetId="5291">
        <row r="9">
          <cell r="A9" t="str">
            <v>A</v>
          </cell>
        </row>
      </sheetData>
      <sheetData sheetId="5292">
        <row r="9">
          <cell r="A9" t="str">
            <v>A</v>
          </cell>
        </row>
      </sheetData>
      <sheetData sheetId="5293">
        <row r="9">
          <cell r="A9" t="str">
            <v>A</v>
          </cell>
        </row>
      </sheetData>
      <sheetData sheetId="5294">
        <row r="9">
          <cell r="A9" t="str">
            <v>A</v>
          </cell>
        </row>
      </sheetData>
      <sheetData sheetId="5295">
        <row r="9">
          <cell r="A9" t="str">
            <v>A</v>
          </cell>
        </row>
      </sheetData>
      <sheetData sheetId="5296">
        <row r="9">
          <cell r="A9" t="str">
            <v>A</v>
          </cell>
        </row>
      </sheetData>
      <sheetData sheetId="5297">
        <row r="9">
          <cell r="A9" t="str">
            <v>A</v>
          </cell>
        </row>
      </sheetData>
      <sheetData sheetId="5298">
        <row r="9">
          <cell r="A9" t="str">
            <v>A</v>
          </cell>
        </row>
      </sheetData>
      <sheetData sheetId="5299">
        <row r="9">
          <cell r="A9" t="str">
            <v>A</v>
          </cell>
        </row>
      </sheetData>
      <sheetData sheetId="5300">
        <row r="9">
          <cell r="A9" t="str">
            <v>A</v>
          </cell>
        </row>
      </sheetData>
      <sheetData sheetId="5301">
        <row r="9">
          <cell r="A9" t="str">
            <v>A</v>
          </cell>
        </row>
      </sheetData>
      <sheetData sheetId="5302">
        <row r="9">
          <cell r="A9" t="str">
            <v>A</v>
          </cell>
        </row>
      </sheetData>
      <sheetData sheetId="5303">
        <row r="9">
          <cell r="A9" t="str">
            <v>A</v>
          </cell>
        </row>
      </sheetData>
      <sheetData sheetId="5304">
        <row r="9">
          <cell r="A9" t="str">
            <v>A</v>
          </cell>
        </row>
      </sheetData>
      <sheetData sheetId="5305">
        <row r="9">
          <cell r="A9" t="str">
            <v>A</v>
          </cell>
        </row>
      </sheetData>
      <sheetData sheetId="5306">
        <row r="9">
          <cell r="A9" t="str">
            <v>A</v>
          </cell>
        </row>
      </sheetData>
      <sheetData sheetId="5307">
        <row r="9">
          <cell r="A9" t="str">
            <v>A</v>
          </cell>
        </row>
      </sheetData>
      <sheetData sheetId="5308">
        <row r="9">
          <cell r="A9" t="str">
            <v>A</v>
          </cell>
        </row>
      </sheetData>
      <sheetData sheetId="5309">
        <row r="9">
          <cell r="A9" t="str">
            <v>A</v>
          </cell>
        </row>
      </sheetData>
      <sheetData sheetId="5310">
        <row r="9">
          <cell r="A9" t="str">
            <v>A</v>
          </cell>
        </row>
      </sheetData>
      <sheetData sheetId="5311">
        <row r="9">
          <cell r="A9" t="str">
            <v>A</v>
          </cell>
        </row>
      </sheetData>
      <sheetData sheetId="5312">
        <row r="9">
          <cell r="A9" t="str">
            <v>A</v>
          </cell>
        </row>
      </sheetData>
      <sheetData sheetId="5313">
        <row r="9">
          <cell r="A9" t="str">
            <v>A</v>
          </cell>
        </row>
      </sheetData>
      <sheetData sheetId="5314">
        <row r="9">
          <cell r="A9" t="str">
            <v>A</v>
          </cell>
        </row>
      </sheetData>
      <sheetData sheetId="5315">
        <row r="9">
          <cell r="A9" t="str">
            <v>A</v>
          </cell>
        </row>
      </sheetData>
      <sheetData sheetId="5316">
        <row r="9">
          <cell r="A9" t="str">
            <v>A</v>
          </cell>
        </row>
      </sheetData>
      <sheetData sheetId="5317">
        <row r="9">
          <cell r="A9" t="str">
            <v>A</v>
          </cell>
        </row>
      </sheetData>
      <sheetData sheetId="5318">
        <row r="9">
          <cell r="A9" t="str">
            <v>A</v>
          </cell>
        </row>
      </sheetData>
      <sheetData sheetId="5319">
        <row r="9">
          <cell r="A9" t="str">
            <v>A</v>
          </cell>
        </row>
      </sheetData>
      <sheetData sheetId="5320">
        <row r="9">
          <cell r="A9" t="str">
            <v>A</v>
          </cell>
        </row>
      </sheetData>
      <sheetData sheetId="5321">
        <row r="9">
          <cell r="A9" t="str">
            <v>A</v>
          </cell>
        </row>
      </sheetData>
      <sheetData sheetId="5322">
        <row r="9">
          <cell r="A9" t="str">
            <v>A</v>
          </cell>
        </row>
      </sheetData>
      <sheetData sheetId="5323">
        <row r="9">
          <cell r="A9" t="str">
            <v>A</v>
          </cell>
        </row>
      </sheetData>
      <sheetData sheetId="5324">
        <row r="9">
          <cell r="A9" t="str">
            <v>A</v>
          </cell>
        </row>
      </sheetData>
      <sheetData sheetId="5325">
        <row r="9">
          <cell r="A9" t="str">
            <v>A</v>
          </cell>
        </row>
      </sheetData>
      <sheetData sheetId="5326">
        <row r="9">
          <cell r="A9" t="str">
            <v>A</v>
          </cell>
        </row>
      </sheetData>
      <sheetData sheetId="5327">
        <row r="9">
          <cell r="A9" t="str">
            <v>A</v>
          </cell>
        </row>
      </sheetData>
      <sheetData sheetId="5328">
        <row r="9">
          <cell r="A9" t="str">
            <v>A</v>
          </cell>
        </row>
      </sheetData>
      <sheetData sheetId="5329">
        <row r="9">
          <cell r="A9" t="str">
            <v>A</v>
          </cell>
        </row>
      </sheetData>
      <sheetData sheetId="5330">
        <row r="9">
          <cell r="A9" t="str">
            <v>A</v>
          </cell>
        </row>
      </sheetData>
      <sheetData sheetId="5331">
        <row r="9">
          <cell r="A9" t="str">
            <v>A</v>
          </cell>
        </row>
      </sheetData>
      <sheetData sheetId="5332">
        <row r="9">
          <cell r="A9" t="str">
            <v>A</v>
          </cell>
        </row>
      </sheetData>
      <sheetData sheetId="5333">
        <row r="9">
          <cell r="A9" t="str">
            <v>A</v>
          </cell>
        </row>
      </sheetData>
      <sheetData sheetId="5334">
        <row r="9">
          <cell r="A9" t="str">
            <v>A</v>
          </cell>
        </row>
      </sheetData>
      <sheetData sheetId="5335">
        <row r="9">
          <cell r="A9" t="str">
            <v>A</v>
          </cell>
        </row>
      </sheetData>
      <sheetData sheetId="5336">
        <row r="9">
          <cell r="A9" t="str">
            <v>A</v>
          </cell>
        </row>
      </sheetData>
      <sheetData sheetId="5337">
        <row r="9">
          <cell r="A9" t="str">
            <v>A</v>
          </cell>
        </row>
      </sheetData>
      <sheetData sheetId="5338">
        <row r="9">
          <cell r="A9" t="str">
            <v>A</v>
          </cell>
        </row>
      </sheetData>
      <sheetData sheetId="5339">
        <row r="9">
          <cell r="A9" t="str">
            <v>A</v>
          </cell>
        </row>
      </sheetData>
      <sheetData sheetId="5340">
        <row r="9">
          <cell r="A9" t="str">
            <v>A</v>
          </cell>
        </row>
      </sheetData>
      <sheetData sheetId="5341">
        <row r="9">
          <cell r="A9" t="str">
            <v>A</v>
          </cell>
        </row>
      </sheetData>
      <sheetData sheetId="5342">
        <row r="9">
          <cell r="A9" t="str">
            <v>A</v>
          </cell>
        </row>
      </sheetData>
      <sheetData sheetId="5343">
        <row r="9">
          <cell r="A9" t="str">
            <v>A</v>
          </cell>
        </row>
      </sheetData>
      <sheetData sheetId="5344">
        <row r="9">
          <cell r="A9" t="str">
            <v>A</v>
          </cell>
        </row>
      </sheetData>
      <sheetData sheetId="5345">
        <row r="9">
          <cell r="A9" t="str">
            <v>A</v>
          </cell>
        </row>
      </sheetData>
      <sheetData sheetId="5346">
        <row r="9">
          <cell r="A9" t="str">
            <v>A</v>
          </cell>
        </row>
      </sheetData>
      <sheetData sheetId="5347">
        <row r="9">
          <cell r="A9" t="str">
            <v>A</v>
          </cell>
        </row>
      </sheetData>
      <sheetData sheetId="5348">
        <row r="9">
          <cell r="A9" t="str">
            <v>A</v>
          </cell>
        </row>
      </sheetData>
      <sheetData sheetId="5349">
        <row r="9">
          <cell r="A9" t="str">
            <v>A</v>
          </cell>
        </row>
      </sheetData>
      <sheetData sheetId="5350">
        <row r="9">
          <cell r="A9" t="str">
            <v>A</v>
          </cell>
        </row>
      </sheetData>
      <sheetData sheetId="5351">
        <row r="9">
          <cell r="A9" t="str">
            <v>A</v>
          </cell>
        </row>
      </sheetData>
      <sheetData sheetId="5352">
        <row r="9">
          <cell r="A9" t="str">
            <v>A</v>
          </cell>
        </row>
      </sheetData>
      <sheetData sheetId="5353">
        <row r="9">
          <cell r="A9" t="str">
            <v>A</v>
          </cell>
        </row>
      </sheetData>
      <sheetData sheetId="5354">
        <row r="9">
          <cell r="A9" t="str">
            <v>A</v>
          </cell>
        </row>
      </sheetData>
      <sheetData sheetId="5355">
        <row r="9">
          <cell r="A9" t="str">
            <v>A</v>
          </cell>
        </row>
      </sheetData>
      <sheetData sheetId="5356">
        <row r="9">
          <cell r="A9" t="str">
            <v>A</v>
          </cell>
        </row>
      </sheetData>
      <sheetData sheetId="5357">
        <row r="9">
          <cell r="A9" t="str">
            <v>A</v>
          </cell>
        </row>
      </sheetData>
      <sheetData sheetId="5358">
        <row r="9">
          <cell r="A9" t="str">
            <v>A</v>
          </cell>
        </row>
      </sheetData>
      <sheetData sheetId="5359">
        <row r="9">
          <cell r="A9" t="str">
            <v>A</v>
          </cell>
        </row>
      </sheetData>
      <sheetData sheetId="5360">
        <row r="9">
          <cell r="A9" t="str">
            <v>A</v>
          </cell>
        </row>
      </sheetData>
      <sheetData sheetId="5361">
        <row r="9">
          <cell r="A9" t="str">
            <v>A</v>
          </cell>
        </row>
      </sheetData>
      <sheetData sheetId="5362">
        <row r="9">
          <cell r="A9" t="str">
            <v>A</v>
          </cell>
        </row>
      </sheetData>
      <sheetData sheetId="5363">
        <row r="9">
          <cell r="A9" t="str">
            <v>A</v>
          </cell>
        </row>
      </sheetData>
      <sheetData sheetId="5364">
        <row r="9">
          <cell r="A9" t="str">
            <v>A</v>
          </cell>
        </row>
      </sheetData>
      <sheetData sheetId="5365">
        <row r="9">
          <cell r="A9" t="str">
            <v>A</v>
          </cell>
        </row>
      </sheetData>
      <sheetData sheetId="5366">
        <row r="9">
          <cell r="A9" t="str">
            <v>A</v>
          </cell>
        </row>
      </sheetData>
      <sheetData sheetId="5367">
        <row r="9">
          <cell r="A9" t="str">
            <v>A</v>
          </cell>
        </row>
      </sheetData>
      <sheetData sheetId="5368">
        <row r="9">
          <cell r="A9" t="str">
            <v>A</v>
          </cell>
        </row>
      </sheetData>
      <sheetData sheetId="5369">
        <row r="9">
          <cell r="A9" t="str">
            <v>A</v>
          </cell>
        </row>
      </sheetData>
      <sheetData sheetId="5370">
        <row r="9">
          <cell r="A9" t="str">
            <v>A</v>
          </cell>
        </row>
      </sheetData>
      <sheetData sheetId="5371">
        <row r="9">
          <cell r="A9" t="str">
            <v>A</v>
          </cell>
        </row>
      </sheetData>
      <sheetData sheetId="5372">
        <row r="9">
          <cell r="A9" t="str">
            <v>A</v>
          </cell>
        </row>
      </sheetData>
      <sheetData sheetId="5373">
        <row r="9">
          <cell r="A9" t="str">
            <v>A</v>
          </cell>
        </row>
      </sheetData>
      <sheetData sheetId="5374">
        <row r="9">
          <cell r="A9" t="str">
            <v>A</v>
          </cell>
        </row>
      </sheetData>
      <sheetData sheetId="5375">
        <row r="9">
          <cell r="A9" t="str">
            <v>A</v>
          </cell>
        </row>
      </sheetData>
      <sheetData sheetId="5376">
        <row r="9">
          <cell r="A9" t="str">
            <v>A</v>
          </cell>
        </row>
      </sheetData>
      <sheetData sheetId="5377">
        <row r="9">
          <cell r="A9" t="str">
            <v>A</v>
          </cell>
        </row>
      </sheetData>
      <sheetData sheetId="5378">
        <row r="9">
          <cell r="A9" t="str">
            <v>A</v>
          </cell>
        </row>
      </sheetData>
      <sheetData sheetId="5379">
        <row r="9">
          <cell r="A9" t="str">
            <v>A</v>
          </cell>
        </row>
      </sheetData>
      <sheetData sheetId="5380">
        <row r="9">
          <cell r="A9" t="str">
            <v>A</v>
          </cell>
        </row>
      </sheetData>
      <sheetData sheetId="5381">
        <row r="9">
          <cell r="A9" t="str">
            <v>A</v>
          </cell>
        </row>
      </sheetData>
      <sheetData sheetId="5382">
        <row r="9">
          <cell r="A9" t="str">
            <v>A</v>
          </cell>
        </row>
      </sheetData>
      <sheetData sheetId="5383">
        <row r="9">
          <cell r="A9" t="str">
            <v>A</v>
          </cell>
        </row>
      </sheetData>
      <sheetData sheetId="5384">
        <row r="9">
          <cell r="A9" t="str">
            <v>A</v>
          </cell>
        </row>
      </sheetData>
      <sheetData sheetId="5385">
        <row r="9">
          <cell r="A9" t="str">
            <v>A</v>
          </cell>
        </row>
      </sheetData>
      <sheetData sheetId="5386">
        <row r="9">
          <cell r="A9" t="str">
            <v>A</v>
          </cell>
        </row>
      </sheetData>
      <sheetData sheetId="5387">
        <row r="9">
          <cell r="A9" t="str">
            <v>A</v>
          </cell>
        </row>
      </sheetData>
      <sheetData sheetId="5388">
        <row r="9">
          <cell r="A9" t="str">
            <v>A</v>
          </cell>
        </row>
      </sheetData>
      <sheetData sheetId="5389">
        <row r="9">
          <cell r="A9" t="str">
            <v>A</v>
          </cell>
        </row>
      </sheetData>
      <sheetData sheetId="5390">
        <row r="9">
          <cell r="A9" t="str">
            <v>A</v>
          </cell>
        </row>
      </sheetData>
      <sheetData sheetId="5391">
        <row r="9">
          <cell r="A9" t="str">
            <v>A</v>
          </cell>
        </row>
      </sheetData>
      <sheetData sheetId="5392">
        <row r="9">
          <cell r="A9" t="str">
            <v>A</v>
          </cell>
        </row>
      </sheetData>
      <sheetData sheetId="5393">
        <row r="9">
          <cell r="A9" t="str">
            <v>A</v>
          </cell>
        </row>
      </sheetData>
      <sheetData sheetId="5394">
        <row r="9">
          <cell r="A9" t="str">
            <v>A</v>
          </cell>
        </row>
      </sheetData>
      <sheetData sheetId="5395">
        <row r="9">
          <cell r="A9" t="str">
            <v>A</v>
          </cell>
        </row>
      </sheetData>
      <sheetData sheetId="5396">
        <row r="9">
          <cell r="A9" t="str">
            <v>A</v>
          </cell>
        </row>
      </sheetData>
      <sheetData sheetId="5397">
        <row r="9">
          <cell r="A9" t="str">
            <v>A</v>
          </cell>
        </row>
      </sheetData>
      <sheetData sheetId="5398">
        <row r="9">
          <cell r="A9" t="str">
            <v>A</v>
          </cell>
        </row>
      </sheetData>
      <sheetData sheetId="5399">
        <row r="9">
          <cell r="A9" t="str">
            <v>A</v>
          </cell>
        </row>
      </sheetData>
      <sheetData sheetId="5400">
        <row r="9">
          <cell r="A9" t="str">
            <v>A</v>
          </cell>
        </row>
      </sheetData>
      <sheetData sheetId="5401">
        <row r="9">
          <cell r="A9" t="str">
            <v>A</v>
          </cell>
        </row>
      </sheetData>
      <sheetData sheetId="5402">
        <row r="9">
          <cell r="A9" t="str">
            <v>A</v>
          </cell>
        </row>
      </sheetData>
      <sheetData sheetId="5403">
        <row r="9">
          <cell r="A9" t="str">
            <v>A</v>
          </cell>
        </row>
      </sheetData>
      <sheetData sheetId="5404">
        <row r="9">
          <cell r="A9" t="str">
            <v>A</v>
          </cell>
        </row>
      </sheetData>
      <sheetData sheetId="5405">
        <row r="9">
          <cell r="A9" t="str">
            <v>A</v>
          </cell>
        </row>
      </sheetData>
      <sheetData sheetId="5406">
        <row r="9">
          <cell r="A9" t="str">
            <v>A</v>
          </cell>
        </row>
      </sheetData>
      <sheetData sheetId="5407">
        <row r="9">
          <cell r="A9" t="str">
            <v>A</v>
          </cell>
        </row>
      </sheetData>
      <sheetData sheetId="5408">
        <row r="9">
          <cell r="A9" t="str">
            <v>A</v>
          </cell>
        </row>
      </sheetData>
      <sheetData sheetId="5409">
        <row r="9">
          <cell r="A9" t="str">
            <v>A</v>
          </cell>
        </row>
      </sheetData>
      <sheetData sheetId="5410">
        <row r="9">
          <cell r="A9" t="str">
            <v>A</v>
          </cell>
        </row>
      </sheetData>
      <sheetData sheetId="5411">
        <row r="9">
          <cell r="A9" t="str">
            <v>A</v>
          </cell>
        </row>
      </sheetData>
      <sheetData sheetId="5412">
        <row r="9">
          <cell r="A9" t="str">
            <v>A</v>
          </cell>
        </row>
      </sheetData>
      <sheetData sheetId="5413">
        <row r="9">
          <cell r="A9" t="str">
            <v>A</v>
          </cell>
        </row>
      </sheetData>
      <sheetData sheetId="5414">
        <row r="9">
          <cell r="A9" t="str">
            <v>A</v>
          </cell>
        </row>
      </sheetData>
      <sheetData sheetId="5415">
        <row r="9">
          <cell r="A9" t="str">
            <v>A</v>
          </cell>
        </row>
      </sheetData>
      <sheetData sheetId="5416">
        <row r="9">
          <cell r="A9" t="str">
            <v>A</v>
          </cell>
        </row>
      </sheetData>
      <sheetData sheetId="5417">
        <row r="9">
          <cell r="A9" t="str">
            <v>A</v>
          </cell>
        </row>
      </sheetData>
      <sheetData sheetId="5418">
        <row r="9">
          <cell r="A9" t="str">
            <v>A</v>
          </cell>
        </row>
      </sheetData>
      <sheetData sheetId="5419">
        <row r="9">
          <cell r="A9" t="str">
            <v>A</v>
          </cell>
        </row>
      </sheetData>
      <sheetData sheetId="5420">
        <row r="9">
          <cell r="A9" t="str">
            <v>A</v>
          </cell>
        </row>
      </sheetData>
      <sheetData sheetId="5421">
        <row r="9">
          <cell r="A9" t="str">
            <v>A</v>
          </cell>
        </row>
      </sheetData>
      <sheetData sheetId="5422">
        <row r="9">
          <cell r="A9" t="str">
            <v>A</v>
          </cell>
        </row>
      </sheetData>
      <sheetData sheetId="5423">
        <row r="9">
          <cell r="A9" t="str">
            <v>A</v>
          </cell>
        </row>
      </sheetData>
      <sheetData sheetId="5424">
        <row r="9">
          <cell r="A9" t="str">
            <v>A</v>
          </cell>
        </row>
      </sheetData>
      <sheetData sheetId="5425">
        <row r="9">
          <cell r="A9" t="str">
            <v>A</v>
          </cell>
        </row>
      </sheetData>
      <sheetData sheetId="5426">
        <row r="9">
          <cell r="A9" t="str">
            <v>A</v>
          </cell>
        </row>
      </sheetData>
      <sheetData sheetId="5427">
        <row r="9">
          <cell r="A9" t="str">
            <v>A</v>
          </cell>
        </row>
      </sheetData>
      <sheetData sheetId="5428">
        <row r="9">
          <cell r="A9" t="str">
            <v>A</v>
          </cell>
        </row>
      </sheetData>
      <sheetData sheetId="5429">
        <row r="9">
          <cell r="A9" t="str">
            <v>A</v>
          </cell>
        </row>
      </sheetData>
      <sheetData sheetId="5430">
        <row r="9">
          <cell r="A9" t="str">
            <v>A</v>
          </cell>
        </row>
      </sheetData>
      <sheetData sheetId="5431">
        <row r="9">
          <cell r="A9" t="str">
            <v>A</v>
          </cell>
        </row>
      </sheetData>
      <sheetData sheetId="5432">
        <row r="9">
          <cell r="A9" t="str">
            <v>A</v>
          </cell>
        </row>
      </sheetData>
      <sheetData sheetId="5433">
        <row r="9">
          <cell r="A9" t="str">
            <v>A</v>
          </cell>
        </row>
      </sheetData>
      <sheetData sheetId="5434">
        <row r="9">
          <cell r="A9" t="str">
            <v>A</v>
          </cell>
        </row>
      </sheetData>
      <sheetData sheetId="5435">
        <row r="9">
          <cell r="A9" t="str">
            <v>A</v>
          </cell>
        </row>
      </sheetData>
      <sheetData sheetId="5436">
        <row r="9">
          <cell r="A9" t="str">
            <v>A</v>
          </cell>
        </row>
      </sheetData>
      <sheetData sheetId="5437">
        <row r="9">
          <cell r="A9" t="str">
            <v>A</v>
          </cell>
        </row>
      </sheetData>
      <sheetData sheetId="5438">
        <row r="9">
          <cell r="A9" t="str">
            <v>A</v>
          </cell>
        </row>
      </sheetData>
      <sheetData sheetId="5439">
        <row r="9">
          <cell r="A9" t="str">
            <v>A</v>
          </cell>
        </row>
      </sheetData>
      <sheetData sheetId="5440">
        <row r="9">
          <cell r="A9" t="str">
            <v>A</v>
          </cell>
        </row>
      </sheetData>
      <sheetData sheetId="5441">
        <row r="9">
          <cell r="A9" t="str">
            <v>A</v>
          </cell>
        </row>
      </sheetData>
      <sheetData sheetId="5442">
        <row r="9">
          <cell r="A9" t="str">
            <v>A</v>
          </cell>
        </row>
      </sheetData>
      <sheetData sheetId="5443">
        <row r="9">
          <cell r="A9" t="str">
            <v>A</v>
          </cell>
        </row>
      </sheetData>
      <sheetData sheetId="5444">
        <row r="9">
          <cell r="A9" t="str">
            <v>A</v>
          </cell>
        </row>
      </sheetData>
      <sheetData sheetId="5445">
        <row r="9">
          <cell r="A9" t="str">
            <v>A</v>
          </cell>
        </row>
      </sheetData>
      <sheetData sheetId="5446">
        <row r="9">
          <cell r="A9" t="str">
            <v>A</v>
          </cell>
        </row>
      </sheetData>
      <sheetData sheetId="5447">
        <row r="9">
          <cell r="A9" t="str">
            <v>A</v>
          </cell>
        </row>
      </sheetData>
      <sheetData sheetId="5448">
        <row r="9">
          <cell r="A9" t="str">
            <v>A</v>
          </cell>
        </row>
      </sheetData>
      <sheetData sheetId="5449">
        <row r="9">
          <cell r="A9" t="str">
            <v>A</v>
          </cell>
        </row>
      </sheetData>
      <sheetData sheetId="5450">
        <row r="9">
          <cell r="A9" t="str">
            <v>A</v>
          </cell>
        </row>
      </sheetData>
      <sheetData sheetId="5451">
        <row r="9">
          <cell r="A9" t="str">
            <v>A</v>
          </cell>
        </row>
      </sheetData>
      <sheetData sheetId="5452">
        <row r="9">
          <cell r="A9" t="str">
            <v>A</v>
          </cell>
        </row>
      </sheetData>
      <sheetData sheetId="5453">
        <row r="9">
          <cell r="A9" t="str">
            <v>A</v>
          </cell>
        </row>
      </sheetData>
      <sheetData sheetId="5454">
        <row r="9">
          <cell r="A9" t="str">
            <v>A</v>
          </cell>
        </row>
      </sheetData>
      <sheetData sheetId="5455">
        <row r="9">
          <cell r="A9" t="str">
            <v>A</v>
          </cell>
        </row>
      </sheetData>
      <sheetData sheetId="5456">
        <row r="9">
          <cell r="A9" t="str">
            <v>A</v>
          </cell>
        </row>
      </sheetData>
      <sheetData sheetId="5457">
        <row r="9">
          <cell r="A9" t="str">
            <v>A</v>
          </cell>
        </row>
      </sheetData>
      <sheetData sheetId="5458">
        <row r="9">
          <cell r="A9" t="str">
            <v>A</v>
          </cell>
        </row>
      </sheetData>
      <sheetData sheetId="5459">
        <row r="9">
          <cell r="A9" t="str">
            <v>A</v>
          </cell>
        </row>
      </sheetData>
      <sheetData sheetId="5460">
        <row r="9">
          <cell r="A9" t="str">
            <v>A</v>
          </cell>
        </row>
      </sheetData>
      <sheetData sheetId="5461">
        <row r="9">
          <cell r="A9" t="str">
            <v>A</v>
          </cell>
        </row>
      </sheetData>
      <sheetData sheetId="5462">
        <row r="9">
          <cell r="A9" t="str">
            <v>A</v>
          </cell>
        </row>
      </sheetData>
      <sheetData sheetId="5463">
        <row r="9">
          <cell r="A9" t="str">
            <v>A</v>
          </cell>
        </row>
      </sheetData>
      <sheetData sheetId="5464">
        <row r="9">
          <cell r="A9" t="str">
            <v>A</v>
          </cell>
        </row>
      </sheetData>
      <sheetData sheetId="5465">
        <row r="9">
          <cell r="A9" t="str">
            <v>A</v>
          </cell>
        </row>
      </sheetData>
      <sheetData sheetId="5466">
        <row r="9">
          <cell r="A9" t="str">
            <v>A</v>
          </cell>
        </row>
      </sheetData>
      <sheetData sheetId="5467">
        <row r="9">
          <cell r="A9" t="str">
            <v>A</v>
          </cell>
        </row>
      </sheetData>
      <sheetData sheetId="5468">
        <row r="9">
          <cell r="A9" t="str">
            <v>A</v>
          </cell>
        </row>
      </sheetData>
      <sheetData sheetId="5469">
        <row r="9">
          <cell r="A9" t="str">
            <v>A</v>
          </cell>
        </row>
      </sheetData>
      <sheetData sheetId="5470">
        <row r="9">
          <cell r="A9" t="str">
            <v>A</v>
          </cell>
        </row>
      </sheetData>
      <sheetData sheetId="5471">
        <row r="9">
          <cell r="A9" t="str">
            <v>A</v>
          </cell>
        </row>
      </sheetData>
      <sheetData sheetId="5472">
        <row r="9">
          <cell r="A9" t="str">
            <v>A</v>
          </cell>
        </row>
      </sheetData>
      <sheetData sheetId="5473">
        <row r="9">
          <cell r="A9" t="str">
            <v>A</v>
          </cell>
        </row>
      </sheetData>
      <sheetData sheetId="5474">
        <row r="9">
          <cell r="A9" t="str">
            <v>A</v>
          </cell>
        </row>
      </sheetData>
      <sheetData sheetId="5475">
        <row r="9">
          <cell r="A9" t="str">
            <v>A</v>
          </cell>
        </row>
      </sheetData>
      <sheetData sheetId="5476">
        <row r="9">
          <cell r="A9" t="str">
            <v>A</v>
          </cell>
        </row>
      </sheetData>
      <sheetData sheetId="5477">
        <row r="9">
          <cell r="A9" t="str">
            <v>A</v>
          </cell>
        </row>
      </sheetData>
      <sheetData sheetId="5478">
        <row r="9">
          <cell r="A9" t="str">
            <v>A</v>
          </cell>
        </row>
      </sheetData>
      <sheetData sheetId="5479">
        <row r="9">
          <cell r="A9" t="str">
            <v>A</v>
          </cell>
        </row>
      </sheetData>
      <sheetData sheetId="5480">
        <row r="9">
          <cell r="A9" t="str">
            <v>A</v>
          </cell>
        </row>
      </sheetData>
      <sheetData sheetId="5481">
        <row r="9">
          <cell r="A9" t="str">
            <v>A</v>
          </cell>
        </row>
      </sheetData>
      <sheetData sheetId="5482">
        <row r="9">
          <cell r="A9" t="str">
            <v>A</v>
          </cell>
        </row>
      </sheetData>
      <sheetData sheetId="5483">
        <row r="9">
          <cell r="A9" t="str">
            <v>A</v>
          </cell>
        </row>
      </sheetData>
      <sheetData sheetId="5484">
        <row r="9">
          <cell r="A9" t="str">
            <v>A</v>
          </cell>
        </row>
      </sheetData>
      <sheetData sheetId="5485">
        <row r="9">
          <cell r="A9" t="str">
            <v>A</v>
          </cell>
        </row>
      </sheetData>
      <sheetData sheetId="5486">
        <row r="9">
          <cell r="A9" t="str">
            <v>A</v>
          </cell>
        </row>
      </sheetData>
      <sheetData sheetId="5487">
        <row r="9">
          <cell r="A9" t="str">
            <v>A</v>
          </cell>
        </row>
      </sheetData>
      <sheetData sheetId="5488">
        <row r="9">
          <cell r="A9" t="str">
            <v>A</v>
          </cell>
        </row>
      </sheetData>
      <sheetData sheetId="5489">
        <row r="9">
          <cell r="A9" t="str">
            <v>A</v>
          </cell>
        </row>
      </sheetData>
      <sheetData sheetId="5490">
        <row r="9">
          <cell r="A9" t="str">
            <v>A</v>
          </cell>
        </row>
      </sheetData>
      <sheetData sheetId="5491">
        <row r="9">
          <cell r="A9" t="str">
            <v>A</v>
          </cell>
        </row>
      </sheetData>
      <sheetData sheetId="5492">
        <row r="9">
          <cell r="A9" t="str">
            <v>A</v>
          </cell>
        </row>
      </sheetData>
      <sheetData sheetId="5493">
        <row r="9">
          <cell r="A9" t="str">
            <v>A</v>
          </cell>
        </row>
      </sheetData>
      <sheetData sheetId="5494">
        <row r="9">
          <cell r="A9" t="str">
            <v>A</v>
          </cell>
        </row>
      </sheetData>
      <sheetData sheetId="5495">
        <row r="9">
          <cell r="A9" t="str">
            <v>A</v>
          </cell>
        </row>
      </sheetData>
      <sheetData sheetId="5496">
        <row r="9">
          <cell r="A9" t="str">
            <v>A</v>
          </cell>
        </row>
      </sheetData>
      <sheetData sheetId="5497">
        <row r="9">
          <cell r="A9" t="str">
            <v>A</v>
          </cell>
        </row>
      </sheetData>
      <sheetData sheetId="5498">
        <row r="9">
          <cell r="A9" t="str">
            <v>A</v>
          </cell>
        </row>
      </sheetData>
      <sheetData sheetId="5499">
        <row r="9">
          <cell r="A9" t="str">
            <v>A</v>
          </cell>
        </row>
      </sheetData>
      <sheetData sheetId="5500">
        <row r="9">
          <cell r="A9" t="str">
            <v>A</v>
          </cell>
        </row>
      </sheetData>
      <sheetData sheetId="5501">
        <row r="9">
          <cell r="A9" t="str">
            <v>A</v>
          </cell>
        </row>
      </sheetData>
      <sheetData sheetId="5502">
        <row r="9">
          <cell r="A9" t="str">
            <v>A</v>
          </cell>
        </row>
      </sheetData>
      <sheetData sheetId="5503">
        <row r="9">
          <cell r="A9" t="str">
            <v>A</v>
          </cell>
        </row>
      </sheetData>
      <sheetData sheetId="5504">
        <row r="9">
          <cell r="A9" t="str">
            <v>A</v>
          </cell>
        </row>
      </sheetData>
      <sheetData sheetId="5505">
        <row r="9">
          <cell r="A9" t="str">
            <v>A</v>
          </cell>
        </row>
      </sheetData>
      <sheetData sheetId="5506">
        <row r="9">
          <cell r="A9" t="str">
            <v>A</v>
          </cell>
        </row>
      </sheetData>
      <sheetData sheetId="5507">
        <row r="9">
          <cell r="A9" t="str">
            <v>A</v>
          </cell>
        </row>
      </sheetData>
      <sheetData sheetId="5508">
        <row r="9">
          <cell r="A9" t="str">
            <v>A</v>
          </cell>
        </row>
      </sheetData>
      <sheetData sheetId="5509">
        <row r="9">
          <cell r="A9" t="str">
            <v>A</v>
          </cell>
        </row>
      </sheetData>
      <sheetData sheetId="5510" refreshError="1"/>
      <sheetData sheetId="5511" refreshError="1"/>
      <sheetData sheetId="5512" refreshError="1"/>
      <sheetData sheetId="5513" refreshError="1"/>
      <sheetData sheetId="5514" refreshError="1"/>
      <sheetData sheetId="5515" refreshError="1"/>
      <sheetData sheetId="5516" refreshError="1"/>
      <sheetData sheetId="5517" refreshError="1"/>
      <sheetData sheetId="5518" refreshError="1"/>
      <sheetData sheetId="5519" refreshError="1"/>
      <sheetData sheetId="5520" refreshError="1"/>
      <sheetData sheetId="5521" refreshError="1"/>
      <sheetData sheetId="5522" refreshError="1"/>
      <sheetData sheetId="5523" refreshError="1"/>
      <sheetData sheetId="5524" refreshError="1"/>
      <sheetData sheetId="5525" refreshError="1"/>
      <sheetData sheetId="5526" refreshError="1"/>
      <sheetData sheetId="5527" refreshError="1"/>
      <sheetData sheetId="5528" refreshError="1"/>
      <sheetData sheetId="5529" refreshError="1"/>
      <sheetData sheetId="5530" refreshError="1"/>
      <sheetData sheetId="5531" refreshError="1"/>
      <sheetData sheetId="5532" refreshError="1"/>
      <sheetData sheetId="5533" refreshError="1"/>
      <sheetData sheetId="5534"/>
      <sheetData sheetId="5535"/>
      <sheetData sheetId="5536">
        <row r="9">
          <cell r="A9" t="str">
            <v>A</v>
          </cell>
        </row>
      </sheetData>
      <sheetData sheetId="5537">
        <row r="9">
          <cell r="A9" t="str">
            <v>A</v>
          </cell>
        </row>
      </sheetData>
      <sheetData sheetId="5538"/>
      <sheetData sheetId="5539">
        <row r="9">
          <cell r="A9" t="str">
            <v>A</v>
          </cell>
        </row>
      </sheetData>
      <sheetData sheetId="5540">
        <row r="9">
          <cell r="A9" t="str">
            <v>A</v>
          </cell>
        </row>
      </sheetData>
      <sheetData sheetId="5541">
        <row r="9">
          <cell r="A9" t="str">
            <v>A</v>
          </cell>
        </row>
      </sheetData>
      <sheetData sheetId="5542">
        <row r="9">
          <cell r="A9" t="str">
            <v>A</v>
          </cell>
        </row>
      </sheetData>
      <sheetData sheetId="5543">
        <row r="9">
          <cell r="A9" t="str">
            <v>A</v>
          </cell>
        </row>
      </sheetData>
      <sheetData sheetId="5544"/>
      <sheetData sheetId="5545"/>
      <sheetData sheetId="5546"/>
      <sheetData sheetId="5547"/>
      <sheetData sheetId="5548"/>
      <sheetData sheetId="5549" refreshError="1"/>
      <sheetData sheetId="5550" refreshError="1"/>
      <sheetData sheetId="5551" refreshError="1"/>
      <sheetData sheetId="5552" refreshError="1"/>
      <sheetData sheetId="5553" refreshError="1"/>
      <sheetData sheetId="5554"/>
      <sheetData sheetId="5555"/>
      <sheetData sheetId="5556"/>
      <sheetData sheetId="5557"/>
      <sheetData sheetId="5558"/>
      <sheetData sheetId="5559"/>
      <sheetData sheetId="5560" refreshError="1"/>
      <sheetData sheetId="5561" refreshError="1"/>
      <sheetData sheetId="5562" refreshError="1"/>
      <sheetData sheetId="5563" refreshError="1"/>
      <sheetData sheetId="5564" refreshError="1"/>
      <sheetData sheetId="5565" refreshError="1"/>
      <sheetData sheetId="5566" refreshError="1"/>
      <sheetData sheetId="5567" refreshError="1"/>
      <sheetData sheetId="5568">
        <row r="9">
          <cell r="A9" t="str">
            <v>A</v>
          </cell>
        </row>
      </sheetData>
      <sheetData sheetId="5569" refreshError="1"/>
      <sheetData sheetId="5570" refreshError="1"/>
      <sheetData sheetId="5571" refreshError="1"/>
      <sheetData sheetId="5572" refreshError="1"/>
      <sheetData sheetId="5573" refreshError="1"/>
      <sheetData sheetId="5574" refreshError="1"/>
      <sheetData sheetId="5575" refreshError="1"/>
      <sheetData sheetId="5576" refreshError="1"/>
      <sheetData sheetId="5577" refreshError="1"/>
      <sheetData sheetId="5578" refreshError="1"/>
      <sheetData sheetId="5579" refreshError="1"/>
      <sheetData sheetId="5580" refreshError="1"/>
      <sheetData sheetId="5581" refreshError="1"/>
      <sheetData sheetId="5582" refreshError="1"/>
      <sheetData sheetId="5583" refreshError="1"/>
      <sheetData sheetId="5584" refreshError="1"/>
      <sheetData sheetId="5585" refreshError="1"/>
      <sheetData sheetId="5586" refreshError="1"/>
      <sheetData sheetId="5587" refreshError="1"/>
      <sheetData sheetId="5588" refreshError="1"/>
      <sheetData sheetId="5589" refreshError="1"/>
      <sheetData sheetId="5590" refreshError="1"/>
      <sheetData sheetId="5591" refreshError="1"/>
      <sheetData sheetId="5592" refreshError="1"/>
      <sheetData sheetId="5593" refreshError="1"/>
      <sheetData sheetId="5594" refreshError="1"/>
      <sheetData sheetId="5595" refreshError="1"/>
      <sheetData sheetId="5596" refreshError="1"/>
      <sheetData sheetId="5597" refreshError="1"/>
      <sheetData sheetId="5598" refreshError="1"/>
      <sheetData sheetId="5599" refreshError="1"/>
      <sheetData sheetId="5600" refreshError="1"/>
      <sheetData sheetId="5601" refreshError="1"/>
      <sheetData sheetId="5602" refreshError="1"/>
      <sheetData sheetId="5603" refreshError="1"/>
      <sheetData sheetId="5604" refreshError="1"/>
      <sheetData sheetId="5605" refreshError="1"/>
      <sheetData sheetId="5606" refreshError="1"/>
      <sheetData sheetId="5607" refreshError="1"/>
      <sheetData sheetId="5608">
        <row r="9">
          <cell r="A9" t="str">
            <v>A</v>
          </cell>
        </row>
      </sheetData>
      <sheetData sheetId="5609"/>
      <sheetData sheetId="5610"/>
      <sheetData sheetId="5611">
        <row r="9">
          <cell r="A9" t="str">
            <v>A</v>
          </cell>
        </row>
      </sheetData>
      <sheetData sheetId="5612">
        <row r="9">
          <cell r="A9" t="str">
            <v>A</v>
          </cell>
        </row>
      </sheetData>
      <sheetData sheetId="5613">
        <row r="9">
          <cell r="A9" t="str">
            <v>A</v>
          </cell>
        </row>
      </sheetData>
      <sheetData sheetId="5614">
        <row r="9">
          <cell r="A9" t="str">
            <v>A</v>
          </cell>
        </row>
      </sheetData>
      <sheetData sheetId="5615">
        <row r="9">
          <cell r="A9" t="str">
            <v>A</v>
          </cell>
        </row>
      </sheetData>
      <sheetData sheetId="5616">
        <row r="9">
          <cell r="A9" t="str">
            <v>A</v>
          </cell>
        </row>
      </sheetData>
      <sheetData sheetId="5617">
        <row r="9">
          <cell r="A9" t="str">
            <v>A</v>
          </cell>
        </row>
      </sheetData>
      <sheetData sheetId="5618"/>
      <sheetData sheetId="5619">
        <row r="9">
          <cell r="A9" t="str">
            <v>A</v>
          </cell>
        </row>
      </sheetData>
      <sheetData sheetId="5620">
        <row r="9">
          <cell r="A9" t="str">
            <v>A</v>
          </cell>
        </row>
      </sheetData>
      <sheetData sheetId="5621"/>
      <sheetData sheetId="5622"/>
      <sheetData sheetId="5623"/>
      <sheetData sheetId="5624"/>
      <sheetData sheetId="5625"/>
      <sheetData sheetId="5626"/>
      <sheetData sheetId="5627"/>
      <sheetData sheetId="5628">
        <row r="9">
          <cell r="A9" t="str">
            <v>A</v>
          </cell>
        </row>
      </sheetData>
      <sheetData sheetId="5629">
        <row r="9">
          <cell r="A9" t="str">
            <v>A</v>
          </cell>
        </row>
      </sheetData>
      <sheetData sheetId="5630">
        <row r="9">
          <cell r="A9" t="str">
            <v>A</v>
          </cell>
        </row>
      </sheetData>
      <sheetData sheetId="5631">
        <row r="9">
          <cell r="A9" t="str">
            <v>A</v>
          </cell>
        </row>
      </sheetData>
      <sheetData sheetId="5632">
        <row r="9">
          <cell r="A9" t="str">
            <v>A</v>
          </cell>
        </row>
      </sheetData>
      <sheetData sheetId="5633">
        <row r="9">
          <cell r="A9" t="str">
            <v>A</v>
          </cell>
        </row>
      </sheetData>
      <sheetData sheetId="5634">
        <row r="9">
          <cell r="A9" t="str">
            <v>A</v>
          </cell>
        </row>
      </sheetData>
      <sheetData sheetId="5635">
        <row r="9">
          <cell r="A9" t="str">
            <v>A</v>
          </cell>
        </row>
      </sheetData>
      <sheetData sheetId="5636">
        <row r="9">
          <cell r="A9" t="str">
            <v>A</v>
          </cell>
        </row>
      </sheetData>
      <sheetData sheetId="5637">
        <row r="9">
          <cell r="A9" t="str">
            <v>A</v>
          </cell>
        </row>
      </sheetData>
      <sheetData sheetId="5638">
        <row r="9">
          <cell r="A9" t="str">
            <v>A</v>
          </cell>
        </row>
      </sheetData>
      <sheetData sheetId="5639">
        <row r="9">
          <cell r="A9" t="str">
            <v>A</v>
          </cell>
        </row>
      </sheetData>
      <sheetData sheetId="5640"/>
      <sheetData sheetId="5641"/>
      <sheetData sheetId="5642"/>
      <sheetData sheetId="5643"/>
      <sheetData sheetId="5644"/>
      <sheetData sheetId="5645"/>
      <sheetData sheetId="5646"/>
      <sheetData sheetId="5647"/>
      <sheetData sheetId="5648"/>
      <sheetData sheetId="5649"/>
      <sheetData sheetId="5650"/>
      <sheetData sheetId="5651">
        <row r="9">
          <cell r="A9" t="str">
            <v>A</v>
          </cell>
        </row>
      </sheetData>
      <sheetData sheetId="5652">
        <row r="9">
          <cell r="A9" t="str">
            <v>A</v>
          </cell>
        </row>
      </sheetData>
      <sheetData sheetId="5653">
        <row r="9">
          <cell r="A9" t="str">
            <v>A</v>
          </cell>
        </row>
      </sheetData>
      <sheetData sheetId="5654"/>
      <sheetData sheetId="5655"/>
      <sheetData sheetId="5656"/>
      <sheetData sheetId="5657"/>
      <sheetData sheetId="5658"/>
      <sheetData sheetId="5659"/>
      <sheetData sheetId="5660"/>
      <sheetData sheetId="5661">
        <row r="9">
          <cell r="A9" t="str">
            <v>A</v>
          </cell>
        </row>
      </sheetData>
      <sheetData sheetId="5662">
        <row r="9">
          <cell r="A9" t="str">
            <v>A</v>
          </cell>
        </row>
      </sheetData>
      <sheetData sheetId="5663">
        <row r="9">
          <cell r="A9" t="str">
            <v>A</v>
          </cell>
        </row>
      </sheetData>
      <sheetData sheetId="5664">
        <row r="9">
          <cell r="A9" t="str">
            <v>A</v>
          </cell>
        </row>
      </sheetData>
      <sheetData sheetId="5665">
        <row r="9">
          <cell r="A9" t="str">
            <v>A</v>
          </cell>
        </row>
      </sheetData>
      <sheetData sheetId="5666">
        <row r="9">
          <cell r="A9" t="str">
            <v>A</v>
          </cell>
        </row>
      </sheetData>
      <sheetData sheetId="5667">
        <row r="9">
          <cell r="A9" t="str">
            <v>A</v>
          </cell>
        </row>
      </sheetData>
      <sheetData sheetId="5668">
        <row r="9">
          <cell r="A9" t="str">
            <v>A</v>
          </cell>
        </row>
      </sheetData>
      <sheetData sheetId="5669">
        <row r="9">
          <cell r="A9" t="str">
            <v>A</v>
          </cell>
        </row>
      </sheetData>
      <sheetData sheetId="5670">
        <row r="9">
          <cell r="A9" t="str">
            <v>A</v>
          </cell>
        </row>
      </sheetData>
      <sheetData sheetId="5671">
        <row r="9">
          <cell r="A9" t="str">
            <v>A</v>
          </cell>
        </row>
      </sheetData>
      <sheetData sheetId="5672">
        <row r="9">
          <cell r="A9" t="str">
            <v>A</v>
          </cell>
        </row>
      </sheetData>
      <sheetData sheetId="5673">
        <row r="9">
          <cell r="A9" t="str">
            <v>A</v>
          </cell>
        </row>
      </sheetData>
      <sheetData sheetId="5674">
        <row r="9">
          <cell r="A9" t="str">
            <v>A</v>
          </cell>
        </row>
      </sheetData>
      <sheetData sheetId="5675">
        <row r="9">
          <cell r="A9" t="str">
            <v>A</v>
          </cell>
        </row>
      </sheetData>
      <sheetData sheetId="5676">
        <row r="9">
          <cell r="A9" t="str">
            <v>A</v>
          </cell>
        </row>
      </sheetData>
      <sheetData sheetId="5677">
        <row r="9">
          <cell r="A9" t="str">
            <v>A</v>
          </cell>
        </row>
      </sheetData>
      <sheetData sheetId="5678">
        <row r="9">
          <cell r="A9" t="str">
            <v>A</v>
          </cell>
        </row>
      </sheetData>
      <sheetData sheetId="5679">
        <row r="9">
          <cell r="A9" t="str">
            <v>A</v>
          </cell>
        </row>
      </sheetData>
      <sheetData sheetId="5680"/>
      <sheetData sheetId="5681"/>
      <sheetData sheetId="5682"/>
      <sheetData sheetId="5683"/>
      <sheetData sheetId="5684"/>
      <sheetData sheetId="5685"/>
      <sheetData sheetId="5686"/>
      <sheetData sheetId="5687"/>
      <sheetData sheetId="5688"/>
      <sheetData sheetId="5689"/>
      <sheetData sheetId="5690"/>
      <sheetData sheetId="5691"/>
      <sheetData sheetId="5692"/>
      <sheetData sheetId="5693"/>
      <sheetData sheetId="5694"/>
      <sheetData sheetId="5695"/>
      <sheetData sheetId="5696"/>
      <sheetData sheetId="5697"/>
      <sheetData sheetId="5698"/>
      <sheetData sheetId="5699"/>
      <sheetData sheetId="5700"/>
      <sheetData sheetId="5701"/>
      <sheetData sheetId="5702"/>
      <sheetData sheetId="5703"/>
      <sheetData sheetId="5704"/>
      <sheetData sheetId="5705">
        <row r="9">
          <cell r="A9" t="str">
            <v>A</v>
          </cell>
        </row>
      </sheetData>
      <sheetData sheetId="5706">
        <row r="9">
          <cell r="A9" t="str">
            <v>A</v>
          </cell>
        </row>
      </sheetData>
      <sheetData sheetId="5707">
        <row r="9">
          <cell r="A9" t="str">
            <v>A</v>
          </cell>
        </row>
      </sheetData>
      <sheetData sheetId="5708">
        <row r="9">
          <cell r="A9" t="str">
            <v>A</v>
          </cell>
        </row>
      </sheetData>
      <sheetData sheetId="5709">
        <row r="9">
          <cell r="A9" t="str">
            <v>A</v>
          </cell>
        </row>
      </sheetData>
      <sheetData sheetId="5710"/>
      <sheetData sheetId="5711"/>
      <sheetData sheetId="5712"/>
      <sheetData sheetId="5713"/>
      <sheetData sheetId="5714"/>
      <sheetData sheetId="5715"/>
      <sheetData sheetId="5716"/>
      <sheetData sheetId="5717"/>
      <sheetData sheetId="5718"/>
      <sheetData sheetId="5719"/>
      <sheetData sheetId="5720"/>
      <sheetData sheetId="5721"/>
      <sheetData sheetId="5722"/>
      <sheetData sheetId="5723"/>
      <sheetData sheetId="5724"/>
      <sheetData sheetId="5725"/>
      <sheetData sheetId="5726"/>
      <sheetData sheetId="5727"/>
      <sheetData sheetId="5728"/>
      <sheetData sheetId="5729"/>
      <sheetData sheetId="5730"/>
      <sheetData sheetId="5731"/>
      <sheetData sheetId="5732"/>
      <sheetData sheetId="5733"/>
      <sheetData sheetId="5734"/>
      <sheetData sheetId="5735"/>
      <sheetData sheetId="5736">
        <row r="9">
          <cell r="A9" t="str">
            <v>A</v>
          </cell>
        </row>
      </sheetData>
      <sheetData sheetId="5737">
        <row r="9">
          <cell r="A9" t="str">
            <v>A</v>
          </cell>
        </row>
      </sheetData>
      <sheetData sheetId="5738"/>
      <sheetData sheetId="5739"/>
      <sheetData sheetId="5740"/>
      <sheetData sheetId="5741"/>
      <sheetData sheetId="5742"/>
      <sheetData sheetId="5743"/>
      <sheetData sheetId="5744"/>
      <sheetData sheetId="5745"/>
      <sheetData sheetId="5746"/>
      <sheetData sheetId="5747"/>
      <sheetData sheetId="5748"/>
      <sheetData sheetId="5749"/>
      <sheetData sheetId="5750">
        <row r="9">
          <cell r="A9" t="str">
            <v>A</v>
          </cell>
        </row>
      </sheetData>
      <sheetData sheetId="5751">
        <row r="9">
          <cell r="A9" t="str">
            <v>A</v>
          </cell>
        </row>
      </sheetData>
      <sheetData sheetId="5752">
        <row r="9">
          <cell r="A9" t="str">
            <v>A</v>
          </cell>
        </row>
      </sheetData>
      <sheetData sheetId="5753">
        <row r="9">
          <cell r="A9" t="str">
            <v>A</v>
          </cell>
        </row>
      </sheetData>
      <sheetData sheetId="5754">
        <row r="9">
          <cell r="A9" t="str">
            <v>A</v>
          </cell>
        </row>
      </sheetData>
      <sheetData sheetId="5755">
        <row r="9">
          <cell r="A9" t="str">
            <v>A</v>
          </cell>
        </row>
      </sheetData>
      <sheetData sheetId="5756">
        <row r="9">
          <cell r="A9" t="str">
            <v>A</v>
          </cell>
        </row>
      </sheetData>
      <sheetData sheetId="5757">
        <row r="9">
          <cell r="A9" t="str">
            <v>A</v>
          </cell>
        </row>
      </sheetData>
      <sheetData sheetId="5758">
        <row r="9">
          <cell r="A9" t="str">
            <v>A</v>
          </cell>
        </row>
      </sheetData>
      <sheetData sheetId="5759">
        <row r="9">
          <cell r="A9" t="str">
            <v>A</v>
          </cell>
        </row>
      </sheetData>
      <sheetData sheetId="5760">
        <row r="9">
          <cell r="A9" t="str">
            <v>A</v>
          </cell>
        </row>
      </sheetData>
      <sheetData sheetId="5761">
        <row r="9">
          <cell r="A9" t="str">
            <v>A</v>
          </cell>
        </row>
      </sheetData>
      <sheetData sheetId="5762">
        <row r="9">
          <cell r="A9" t="str">
            <v>A</v>
          </cell>
        </row>
      </sheetData>
      <sheetData sheetId="5763"/>
      <sheetData sheetId="5764"/>
      <sheetData sheetId="5765"/>
      <sheetData sheetId="5766"/>
      <sheetData sheetId="5767"/>
      <sheetData sheetId="5768"/>
      <sheetData sheetId="5769"/>
      <sheetData sheetId="5770">
        <row r="9">
          <cell r="A9" t="str">
            <v>A</v>
          </cell>
        </row>
      </sheetData>
      <sheetData sheetId="5771">
        <row r="9">
          <cell r="A9" t="str">
            <v>A</v>
          </cell>
        </row>
      </sheetData>
      <sheetData sheetId="5772">
        <row r="9">
          <cell r="A9" t="str">
            <v>A</v>
          </cell>
        </row>
      </sheetData>
      <sheetData sheetId="5773">
        <row r="9">
          <cell r="A9" t="str">
            <v>A</v>
          </cell>
        </row>
      </sheetData>
      <sheetData sheetId="5774">
        <row r="9">
          <cell r="A9" t="str">
            <v>A</v>
          </cell>
        </row>
      </sheetData>
      <sheetData sheetId="5775">
        <row r="9">
          <cell r="A9" t="str">
            <v>A</v>
          </cell>
        </row>
      </sheetData>
      <sheetData sheetId="5776">
        <row r="9">
          <cell r="A9" t="str">
            <v>A</v>
          </cell>
        </row>
      </sheetData>
      <sheetData sheetId="5777">
        <row r="9">
          <cell r="A9" t="str">
            <v>A</v>
          </cell>
        </row>
      </sheetData>
      <sheetData sheetId="5778">
        <row r="9">
          <cell r="A9" t="str">
            <v>A</v>
          </cell>
        </row>
      </sheetData>
      <sheetData sheetId="5779">
        <row r="9">
          <cell r="A9" t="str">
            <v>A</v>
          </cell>
        </row>
      </sheetData>
      <sheetData sheetId="5780">
        <row r="9">
          <cell r="A9" t="str">
            <v>A</v>
          </cell>
        </row>
      </sheetData>
      <sheetData sheetId="5781">
        <row r="9">
          <cell r="A9" t="str">
            <v>A</v>
          </cell>
        </row>
      </sheetData>
      <sheetData sheetId="5782">
        <row r="9">
          <cell r="A9" t="str">
            <v>A</v>
          </cell>
        </row>
      </sheetData>
      <sheetData sheetId="5783">
        <row r="9">
          <cell r="A9" t="str">
            <v>A</v>
          </cell>
        </row>
      </sheetData>
      <sheetData sheetId="5784">
        <row r="9">
          <cell r="A9" t="str">
            <v>A</v>
          </cell>
        </row>
      </sheetData>
      <sheetData sheetId="5785">
        <row r="9">
          <cell r="A9" t="str">
            <v>A</v>
          </cell>
        </row>
      </sheetData>
      <sheetData sheetId="5786">
        <row r="9">
          <cell r="A9" t="str">
            <v>A</v>
          </cell>
        </row>
      </sheetData>
      <sheetData sheetId="5787">
        <row r="9">
          <cell r="A9" t="str">
            <v>A</v>
          </cell>
        </row>
      </sheetData>
      <sheetData sheetId="5788">
        <row r="9">
          <cell r="A9" t="str">
            <v>A</v>
          </cell>
        </row>
      </sheetData>
      <sheetData sheetId="5789">
        <row r="9">
          <cell r="A9" t="str">
            <v>A</v>
          </cell>
        </row>
      </sheetData>
      <sheetData sheetId="5790">
        <row r="9">
          <cell r="A9" t="str">
            <v>A</v>
          </cell>
        </row>
      </sheetData>
      <sheetData sheetId="5791">
        <row r="9">
          <cell r="A9" t="str">
            <v>A</v>
          </cell>
        </row>
      </sheetData>
      <sheetData sheetId="5792">
        <row r="9">
          <cell r="A9" t="str">
            <v>A</v>
          </cell>
        </row>
      </sheetData>
      <sheetData sheetId="5793">
        <row r="9">
          <cell r="A9" t="str">
            <v>A</v>
          </cell>
        </row>
      </sheetData>
      <sheetData sheetId="5794">
        <row r="9">
          <cell r="A9" t="str">
            <v>A</v>
          </cell>
        </row>
      </sheetData>
      <sheetData sheetId="5795">
        <row r="9">
          <cell r="A9" t="str">
            <v>A</v>
          </cell>
        </row>
      </sheetData>
      <sheetData sheetId="5796">
        <row r="9">
          <cell r="A9" t="str">
            <v>A</v>
          </cell>
        </row>
      </sheetData>
      <sheetData sheetId="5797">
        <row r="9">
          <cell r="A9" t="str">
            <v>A</v>
          </cell>
        </row>
      </sheetData>
      <sheetData sheetId="5798">
        <row r="9">
          <cell r="A9" t="str">
            <v>A</v>
          </cell>
        </row>
      </sheetData>
      <sheetData sheetId="5799">
        <row r="9">
          <cell r="A9" t="str">
            <v>A</v>
          </cell>
        </row>
      </sheetData>
      <sheetData sheetId="5800">
        <row r="9">
          <cell r="A9" t="str">
            <v>A</v>
          </cell>
        </row>
      </sheetData>
      <sheetData sheetId="5801">
        <row r="9">
          <cell r="A9" t="str">
            <v>A</v>
          </cell>
        </row>
      </sheetData>
      <sheetData sheetId="5802">
        <row r="9">
          <cell r="A9" t="str">
            <v>A</v>
          </cell>
        </row>
      </sheetData>
      <sheetData sheetId="5803">
        <row r="9">
          <cell r="A9" t="str">
            <v>A</v>
          </cell>
        </row>
      </sheetData>
      <sheetData sheetId="5804">
        <row r="9">
          <cell r="A9" t="str">
            <v>A</v>
          </cell>
        </row>
      </sheetData>
      <sheetData sheetId="5805">
        <row r="9">
          <cell r="A9" t="str">
            <v>A</v>
          </cell>
        </row>
      </sheetData>
      <sheetData sheetId="5806">
        <row r="9">
          <cell r="A9" t="str">
            <v>A</v>
          </cell>
        </row>
      </sheetData>
      <sheetData sheetId="5807">
        <row r="9">
          <cell r="A9" t="str">
            <v>A</v>
          </cell>
        </row>
      </sheetData>
      <sheetData sheetId="5808">
        <row r="9">
          <cell r="A9" t="str">
            <v>A</v>
          </cell>
        </row>
      </sheetData>
      <sheetData sheetId="5809">
        <row r="9">
          <cell r="A9" t="str">
            <v>A</v>
          </cell>
        </row>
      </sheetData>
      <sheetData sheetId="5810">
        <row r="9">
          <cell r="A9" t="str">
            <v>A</v>
          </cell>
        </row>
      </sheetData>
      <sheetData sheetId="5811">
        <row r="9">
          <cell r="A9" t="str">
            <v>A</v>
          </cell>
        </row>
      </sheetData>
      <sheetData sheetId="5812">
        <row r="9">
          <cell r="A9" t="str">
            <v>A</v>
          </cell>
        </row>
      </sheetData>
      <sheetData sheetId="5813">
        <row r="9">
          <cell r="A9" t="str">
            <v>A</v>
          </cell>
        </row>
      </sheetData>
      <sheetData sheetId="5814">
        <row r="9">
          <cell r="A9" t="str">
            <v>A</v>
          </cell>
        </row>
      </sheetData>
      <sheetData sheetId="5815">
        <row r="9">
          <cell r="A9" t="str">
            <v>A</v>
          </cell>
        </row>
      </sheetData>
      <sheetData sheetId="5816">
        <row r="9">
          <cell r="A9" t="str">
            <v>A</v>
          </cell>
        </row>
      </sheetData>
      <sheetData sheetId="5817">
        <row r="9">
          <cell r="A9" t="str">
            <v>A</v>
          </cell>
        </row>
      </sheetData>
      <sheetData sheetId="5818">
        <row r="9">
          <cell r="A9" t="str">
            <v>A</v>
          </cell>
        </row>
      </sheetData>
      <sheetData sheetId="5819">
        <row r="9">
          <cell r="A9" t="str">
            <v>A</v>
          </cell>
        </row>
      </sheetData>
      <sheetData sheetId="5820">
        <row r="9">
          <cell r="A9" t="str">
            <v>A</v>
          </cell>
        </row>
      </sheetData>
      <sheetData sheetId="5821">
        <row r="9">
          <cell r="A9" t="str">
            <v>A</v>
          </cell>
        </row>
      </sheetData>
      <sheetData sheetId="5822">
        <row r="9">
          <cell r="A9" t="str">
            <v>A</v>
          </cell>
        </row>
      </sheetData>
      <sheetData sheetId="5823">
        <row r="9">
          <cell r="A9" t="str">
            <v>A</v>
          </cell>
        </row>
      </sheetData>
      <sheetData sheetId="5824">
        <row r="9">
          <cell r="A9" t="str">
            <v>A</v>
          </cell>
        </row>
      </sheetData>
      <sheetData sheetId="5825">
        <row r="9">
          <cell r="A9" t="str">
            <v>A</v>
          </cell>
        </row>
      </sheetData>
      <sheetData sheetId="5826">
        <row r="9">
          <cell r="A9" t="str">
            <v>A</v>
          </cell>
        </row>
      </sheetData>
      <sheetData sheetId="5827">
        <row r="9">
          <cell r="A9" t="str">
            <v>A</v>
          </cell>
        </row>
      </sheetData>
      <sheetData sheetId="5828">
        <row r="9">
          <cell r="A9" t="str">
            <v>A</v>
          </cell>
        </row>
      </sheetData>
      <sheetData sheetId="5829">
        <row r="9">
          <cell r="A9" t="str">
            <v>A</v>
          </cell>
        </row>
      </sheetData>
      <sheetData sheetId="5830">
        <row r="9">
          <cell r="A9" t="str">
            <v>A</v>
          </cell>
        </row>
      </sheetData>
      <sheetData sheetId="5831">
        <row r="9">
          <cell r="A9" t="str">
            <v>A</v>
          </cell>
        </row>
      </sheetData>
      <sheetData sheetId="5832">
        <row r="9">
          <cell r="A9" t="str">
            <v>A</v>
          </cell>
        </row>
      </sheetData>
      <sheetData sheetId="5833">
        <row r="9">
          <cell r="A9" t="str">
            <v>A</v>
          </cell>
        </row>
      </sheetData>
      <sheetData sheetId="5834">
        <row r="9">
          <cell r="A9" t="str">
            <v>A</v>
          </cell>
        </row>
      </sheetData>
      <sheetData sheetId="5835">
        <row r="9">
          <cell r="A9" t="str">
            <v>A</v>
          </cell>
        </row>
      </sheetData>
      <sheetData sheetId="5836">
        <row r="9">
          <cell r="A9" t="str">
            <v>A</v>
          </cell>
        </row>
      </sheetData>
      <sheetData sheetId="5837">
        <row r="9">
          <cell r="A9" t="str">
            <v>A</v>
          </cell>
        </row>
      </sheetData>
      <sheetData sheetId="5838">
        <row r="9">
          <cell r="A9" t="str">
            <v>A</v>
          </cell>
        </row>
      </sheetData>
      <sheetData sheetId="5839">
        <row r="9">
          <cell r="A9" t="str">
            <v>A</v>
          </cell>
        </row>
      </sheetData>
      <sheetData sheetId="5840">
        <row r="9">
          <cell r="A9" t="str">
            <v>A</v>
          </cell>
        </row>
      </sheetData>
      <sheetData sheetId="5841">
        <row r="9">
          <cell r="A9" t="str">
            <v>A</v>
          </cell>
        </row>
      </sheetData>
      <sheetData sheetId="5842">
        <row r="9">
          <cell r="A9" t="str">
            <v>A</v>
          </cell>
        </row>
      </sheetData>
      <sheetData sheetId="5843">
        <row r="9">
          <cell r="A9" t="str">
            <v>A</v>
          </cell>
        </row>
      </sheetData>
      <sheetData sheetId="5844">
        <row r="9">
          <cell r="A9" t="str">
            <v>A</v>
          </cell>
        </row>
      </sheetData>
      <sheetData sheetId="5845">
        <row r="9">
          <cell r="A9" t="str">
            <v>A</v>
          </cell>
        </row>
      </sheetData>
      <sheetData sheetId="5846">
        <row r="9">
          <cell r="A9" t="str">
            <v>A</v>
          </cell>
        </row>
      </sheetData>
      <sheetData sheetId="5847">
        <row r="9">
          <cell r="A9" t="str">
            <v>A</v>
          </cell>
        </row>
      </sheetData>
      <sheetData sheetId="5848">
        <row r="9">
          <cell r="A9" t="str">
            <v>A</v>
          </cell>
        </row>
      </sheetData>
      <sheetData sheetId="5849">
        <row r="9">
          <cell r="A9" t="str">
            <v>A</v>
          </cell>
        </row>
      </sheetData>
      <sheetData sheetId="5850">
        <row r="9">
          <cell r="A9" t="str">
            <v>A</v>
          </cell>
        </row>
      </sheetData>
      <sheetData sheetId="5851">
        <row r="9">
          <cell r="A9" t="str">
            <v>A</v>
          </cell>
        </row>
      </sheetData>
      <sheetData sheetId="5852">
        <row r="9">
          <cell r="A9" t="str">
            <v>A</v>
          </cell>
        </row>
      </sheetData>
      <sheetData sheetId="5853">
        <row r="9">
          <cell r="A9" t="str">
            <v>A</v>
          </cell>
        </row>
      </sheetData>
      <sheetData sheetId="5854">
        <row r="9">
          <cell r="A9" t="str">
            <v>A</v>
          </cell>
        </row>
      </sheetData>
      <sheetData sheetId="5855">
        <row r="9">
          <cell r="A9" t="str">
            <v>A</v>
          </cell>
        </row>
      </sheetData>
      <sheetData sheetId="5856">
        <row r="9">
          <cell r="A9" t="str">
            <v>A</v>
          </cell>
        </row>
      </sheetData>
      <sheetData sheetId="5857">
        <row r="9">
          <cell r="A9" t="str">
            <v>A</v>
          </cell>
        </row>
      </sheetData>
      <sheetData sheetId="5858">
        <row r="9">
          <cell r="A9" t="str">
            <v>A</v>
          </cell>
        </row>
      </sheetData>
      <sheetData sheetId="5859">
        <row r="9">
          <cell r="A9" t="str">
            <v>A</v>
          </cell>
        </row>
      </sheetData>
      <sheetData sheetId="5860">
        <row r="9">
          <cell r="A9" t="str">
            <v>A</v>
          </cell>
        </row>
      </sheetData>
      <sheetData sheetId="5861">
        <row r="9">
          <cell r="A9" t="str">
            <v>A</v>
          </cell>
        </row>
      </sheetData>
      <sheetData sheetId="5862">
        <row r="9">
          <cell r="A9" t="str">
            <v>A</v>
          </cell>
        </row>
      </sheetData>
      <sheetData sheetId="5863">
        <row r="9">
          <cell r="A9" t="str">
            <v>A</v>
          </cell>
        </row>
      </sheetData>
      <sheetData sheetId="5864">
        <row r="9">
          <cell r="A9" t="str">
            <v>A</v>
          </cell>
        </row>
      </sheetData>
      <sheetData sheetId="5865">
        <row r="9">
          <cell r="A9" t="str">
            <v>A</v>
          </cell>
        </row>
      </sheetData>
      <sheetData sheetId="5866">
        <row r="9">
          <cell r="A9" t="str">
            <v>A</v>
          </cell>
        </row>
      </sheetData>
      <sheetData sheetId="5867">
        <row r="9">
          <cell r="A9" t="str">
            <v>A</v>
          </cell>
        </row>
      </sheetData>
      <sheetData sheetId="5868">
        <row r="9">
          <cell r="A9" t="str">
            <v>A</v>
          </cell>
        </row>
      </sheetData>
      <sheetData sheetId="5869">
        <row r="9">
          <cell r="A9" t="str">
            <v>A</v>
          </cell>
        </row>
      </sheetData>
      <sheetData sheetId="5870">
        <row r="9">
          <cell r="A9" t="str">
            <v>A</v>
          </cell>
        </row>
      </sheetData>
      <sheetData sheetId="5871">
        <row r="9">
          <cell r="A9" t="str">
            <v>A</v>
          </cell>
        </row>
      </sheetData>
      <sheetData sheetId="5872">
        <row r="9">
          <cell r="A9" t="str">
            <v>A</v>
          </cell>
        </row>
      </sheetData>
      <sheetData sheetId="5873">
        <row r="9">
          <cell r="A9" t="str">
            <v>A</v>
          </cell>
        </row>
      </sheetData>
      <sheetData sheetId="5874">
        <row r="9">
          <cell r="A9" t="str">
            <v>A</v>
          </cell>
        </row>
      </sheetData>
      <sheetData sheetId="5875">
        <row r="9">
          <cell r="A9" t="str">
            <v>A</v>
          </cell>
        </row>
      </sheetData>
      <sheetData sheetId="5876">
        <row r="9">
          <cell r="A9" t="str">
            <v>A</v>
          </cell>
        </row>
      </sheetData>
      <sheetData sheetId="5877">
        <row r="9">
          <cell r="A9" t="str">
            <v>A</v>
          </cell>
        </row>
      </sheetData>
      <sheetData sheetId="5878">
        <row r="9">
          <cell r="A9" t="str">
            <v>A</v>
          </cell>
        </row>
      </sheetData>
      <sheetData sheetId="5879">
        <row r="9">
          <cell r="A9" t="str">
            <v>A</v>
          </cell>
        </row>
      </sheetData>
      <sheetData sheetId="5880">
        <row r="9">
          <cell r="A9" t="str">
            <v>A</v>
          </cell>
        </row>
      </sheetData>
      <sheetData sheetId="5881">
        <row r="9">
          <cell r="A9" t="str">
            <v>A</v>
          </cell>
        </row>
      </sheetData>
      <sheetData sheetId="5882">
        <row r="9">
          <cell r="A9" t="str">
            <v>A</v>
          </cell>
        </row>
      </sheetData>
      <sheetData sheetId="5883">
        <row r="9">
          <cell r="A9" t="str">
            <v>A</v>
          </cell>
        </row>
      </sheetData>
      <sheetData sheetId="5884">
        <row r="9">
          <cell r="A9" t="str">
            <v>A</v>
          </cell>
        </row>
      </sheetData>
      <sheetData sheetId="5885">
        <row r="9">
          <cell r="A9" t="str">
            <v>A</v>
          </cell>
        </row>
      </sheetData>
      <sheetData sheetId="5886">
        <row r="9">
          <cell r="A9" t="str">
            <v>A</v>
          </cell>
        </row>
      </sheetData>
      <sheetData sheetId="5887">
        <row r="9">
          <cell r="A9" t="str">
            <v>A</v>
          </cell>
        </row>
      </sheetData>
      <sheetData sheetId="5888">
        <row r="9">
          <cell r="A9" t="str">
            <v>A</v>
          </cell>
        </row>
      </sheetData>
      <sheetData sheetId="5889">
        <row r="9">
          <cell r="A9" t="str">
            <v>A</v>
          </cell>
        </row>
      </sheetData>
      <sheetData sheetId="5890">
        <row r="9">
          <cell r="A9" t="str">
            <v>A</v>
          </cell>
        </row>
      </sheetData>
      <sheetData sheetId="5891">
        <row r="9">
          <cell r="A9" t="str">
            <v>A</v>
          </cell>
        </row>
      </sheetData>
      <sheetData sheetId="5892">
        <row r="9">
          <cell r="A9" t="str">
            <v>A</v>
          </cell>
        </row>
      </sheetData>
      <sheetData sheetId="5893">
        <row r="9">
          <cell r="A9" t="str">
            <v>A</v>
          </cell>
        </row>
      </sheetData>
      <sheetData sheetId="5894">
        <row r="9">
          <cell r="A9" t="str">
            <v>A</v>
          </cell>
        </row>
      </sheetData>
      <sheetData sheetId="5895">
        <row r="9">
          <cell r="A9" t="str">
            <v>A</v>
          </cell>
        </row>
      </sheetData>
      <sheetData sheetId="5896">
        <row r="9">
          <cell r="A9" t="str">
            <v>A</v>
          </cell>
        </row>
      </sheetData>
      <sheetData sheetId="5897">
        <row r="9">
          <cell r="A9" t="str">
            <v>A</v>
          </cell>
        </row>
      </sheetData>
      <sheetData sheetId="5898">
        <row r="9">
          <cell r="A9" t="str">
            <v>A</v>
          </cell>
        </row>
      </sheetData>
      <sheetData sheetId="5899">
        <row r="9">
          <cell r="A9" t="str">
            <v>A</v>
          </cell>
        </row>
      </sheetData>
      <sheetData sheetId="5900">
        <row r="9">
          <cell r="A9" t="str">
            <v>A</v>
          </cell>
        </row>
      </sheetData>
      <sheetData sheetId="5901">
        <row r="9">
          <cell r="A9" t="str">
            <v>A</v>
          </cell>
        </row>
      </sheetData>
      <sheetData sheetId="5902">
        <row r="9">
          <cell r="A9" t="str">
            <v>A</v>
          </cell>
        </row>
      </sheetData>
      <sheetData sheetId="5903">
        <row r="9">
          <cell r="A9" t="str">
            <v>A</v>
          </cell>
        </row>
      </sheetData>
      <sheetData sheetId="5904">
        <row r="9">
          <cell r="A9" t="str">
            <v>A</v>
          </cell>
        </row>
      </sheetData>
      <sheetData sheetId="5905">
        <row r="9">
          <cell r="A9" t="str">
            <v>A</v>
          </cell>
        </row>
      </sheetData>
      <sheetData sheetId="5906">
        <row r="9">
          <cell r="A9" t="str">
            <v>A</v>
          </cell>
        </row>
      </sheetData>
      <sheetData sheetId="5907">
        <row r="9">
          <cell r="A9" t="str">
            <v>A</v>
          </cell>
        </row>
      </sheetData>
      <sheetData sheetId="5908">
        <row r="9">
          <cell r="A9" t="str">
            <v>A</v>
          </cell>
        </row>
      </sheetData>
      <sheetData sheetId="5909">
        <row r="9">
          <cell r="A9" t="str">
            <v>A</v>
          </cell>
        </row>
      </sheetData>
      <sheetData sheetId="5910">
        <row r="9">
          <cell r="A9" t="str">
            <v>A</v>
          </cell>
        </row>
      </sheetData>
      <sheetData sheetId="5911">
        <row r="9">
          <cell r="A9" t="str">
            <v>A</v>
          </cell>
        </row>
      </sheetData>
      <sheetData sheetId="5912">
        <row r="9">
          <cell r="A9" t="str">
            <v>A</v>
          </cell>
        </row>
      </sheetData>
      <sheetData sheetId="5913">
        <row r="9">
          <cell r="A9" t="str">
            <v>A</v>
          </cell>
        </row>
      </sheetData>
      <sheetData sheetId="5914">
        <row r="9">
          <cell r="A9" t="str">
            <v>A</v>
          </cell>
        </row>
      </sheetData>
      <sheetData sheetId="5915">
        <row r="9">
          <cell r="A9" t="str">
            <v>A</v>
          </cell>
        </row>
      </sheetData>
      <sheetData sheetId="5916">
        <row r="9">
          <cell r="A9" t="str">
            <v>A</v>
          </cell>
        </row>
      </sheetData>
      <sheetData sheetId="5917">
        <row r="9">
          <cell r="A9" t="str">
            <v>A</v>
          </cell>
        </row>
      </sheetData>
      <sheetData sheetId="5918">
        <row r="9">
          <cell r="A9" t="str">
            <v>A</v>
          </cell>
        </row>
      </sheetData>
      <sheetData sheetId="5919">
        <row r="9">
          <cell r="A9" t="str">
            <v>A</v>
          </cell>
        </row>
      </sheetData>
      <sheetData sheetId="5920">
        <row r="9">
          <cell r="A9" t="str">
            <v>A</v>
          </cell>
        </row>
      </sheetData>
      <sheetData sheetId="5921">
        <row r="9">
          <cell r="A9" t="str">
            <v>A</v>
          </cell>
        </row>
      </sheetData>
      <sheetData sheetId="5922">
        <row r="9">
          <cell r="A9" t="str">
            <v>A</v>
          </cell>
        </row>
      </sheetData>
      <sheetData sheetId="5923">
        <row r="9">
          <cell r="A9" t="str">
            <v>A</v>
          </cell>
        </row>
      </sheetData>
      <sheetData sheetId="5924">
        <row r="9">
          <cell r="A9" t="str">
            <v>A</v>
          </cell>
        </row>
      </sheetData>
      <sheetData sheetId="5925">
        <row r="9">
          <cell r="A9" t="str">
            <v>A</v>
          </cell>
        </row>
      </sheetData>
      <sheetData sheetId="5926">
        <row r="9">
          <cell r="A9" t="str">
            <v>A</v>
          </cell>
        </row>
      </sheetData>
      <sheetData sheetId="5927">
        <row r="9">
          <cell r="A9" t="str">
            <v>A</v>
          </cell>
        </row>
      </sheetData>
      <sheetData sheetId="5928">
        <row r="9">
          <cell r="A9" t="str">
            <v>A</v>
          </cell>
        </row>
      </sheetData>
      <sheetData sheetId="5929">
        <row r="9">
          <cell r="A9" t="str">
            <v>A</v>
          </cell>
        </row>
      </sheetData>
      <sheetData sheetId="5930">
        <row r="9">
          <cell r="A9" t="str">
            <v>A</v>
          </cell>
        </row>
      </sheetData>
      <sheetData sheetId="5931">
        <row r="9">
          <cell r="A9" t="str">
            <v>A</v>
          </cell>
        </row>
      </sheetData>
      <sheetData sheetId="5932">
        <row r="9">
          <cell r="A9" t="str">
            <v>A</v>
          </cell>
        </row>
      </sheetData>
      <sheetData sheetId="5933">
        <row r="9">
          <cell r="A9" t="str">
            <v>A</v>
          </cell>
        </row>
      </sheetData>
      <sheetData sheetId="5934">
        <row r="9">
          <cell r="A9" t="str">
            <v>A</v>
          </cell>
        </row>
      </sheetData>
      <sheetData sheetId="5935">
        <row r="9">
          <cell r="A9" t="str">
            <v>A</v>
          </cell>
        </row>
      </sheetData>
      <sheetData sheetId="5936">
        <row r="9">
          <cell r="A9" t="str">
            <v>A</v>
          </cell>
        </row>
      </sheetData>
      <sheetData sheetId="5937">
        <row r="9">
          <cell r="A9" t="str">
            <v>A</v>
          </cell>
        </row>
      </sheetData>
      <sheetData sheetId="5938">
        <row r="9">
          <cell r="A9" t="str">
            <v>A</v>
          </cell>
        </row>
      </sheetData>
      <sheetData sheetId="5939">
        <row r="9">
          <cell r="A9" t="str">
            <v>A</v>
          </cell>
        </row>
      </sheetData>
      <sheetData sheetId="5940">
        <row r="9">
          <cell r="A9" t="str">
            <v>A</v>
          </cell>
        </row>
      </sheetData>
      <sheetData sheetId="5941">
        <row r="9">
          <cell r="A9" t="str">
            <v>A</v>
          </cell>
        </row>
      </sheetData>
      <sheetData sheetId="5942">
        <row r="9">
          <cell r="A9" t="str">
            <v>A</v>
          </cell>
        </row>
      </sheetData>
      <sheetData sheetId="5943">
        <row r="9">
          <cell r="A9" t="str">
            <v>A</v>
          </cell>
        </row>
      </sheetData>
      <sheetData sheetId="5944">
        <row r="9">
          <cell r="A9" t="str">
            <v>A</v>
          </cell>
        </row>
      </sheetData>
      <sheetData sheetId="5945">
        <row r="9">
          <cell r="A9" t="str">
            <v>A</v>
          </cell>
        </row>
      </sheetData>
      <sheetData sheetId="5946">
        <row r="9">
          <cell r="A9" t="str">
            <v>A</v>
          </cell>
        </row>
      </sheetData>
      <sheetData sheetId="5947">
        <row r="9">
          <cell r="A9" t="str">
            <v>A</v>
          </cell>
        </row>
      </sheetData>
      <sheetData sheetId="5948">
        <row r="9">
          <cell r="A9" t="str">
            <v>A</v>
          </cell>
        </row>
      </sheetData>
      <sheetData sheetId="5949">
        <row r="9">
          <cell r="A9" t="str">
            <v>A</v>
          </cell>
        </row>
      </sheetData>
      <sheetData sheetId="5950">
        <row r="9">
          <cell r="A9" t="str">
            <v>A</v>
          </cell>
        </row>
      </sheetData>
      <sheetData sheetId="5951">
        <row r="9">
          <cell r="A9" t="str">
            <v>A</v>
          </cell>
        </row>
      </sheetData>
      <sheetData sheetId="5952">
        <row r="9">
          <cell r="A9" t="str">
            <v>A</v>
          </cell>
        </row>
      </sheetData>
      <sheetData sheetId="5953">
        <row r="9">
          <cell r="A9" t="str">
            <v>A</v>
          </cell>
        </row>
      </sheetData>
      <sheetData sheetId="5954">
        <row r="9">
          <cell r="A9" t="str">
            <v>A</v>
          </cell>
        </row>
      </sheetData>
      <sheetData sheetId="5955">
        <row r="9">
          <cell r="A9" t="str">
            <v>A</v>
          </cell>
        </row>
      </sheetData>
      <sheetData sheetId="5956">
        <row r="9">
          <cell r="A9" t="str">
            <v>A</v>
          </cell>
        </row>
      </sheetData>
      <sheetData sheetId="5957">
        <row r="9">
          <cell r="A9" t="str">
            <v>A</v>
          </cell>
        </row>
      </sheetData>
      <sheetData sheetId="5958">
        <row r="9">
          <cell r="A9" t="str">
            <v>A</v>
          </cell>
        </row>
      </sheetData>
      <sheetData sheetId="5959">
        <row r="9">
          <cell r="A9" t="str">
            <v>A</v>
          </cell>
        </row>
      </sheetData>
      <sheetData sheetId="5960">
        <row r="9">
          <cell r="A9" t="str">
            <v>A</v>
          </cell>
        </row>
      </sheetData>
      <sheetData sheetId="5961">
        <row r="9">
          <cell r="A9" t="str">
            <v>A</v>
          </cell>
        </row>
      </sheetData>
      <sheetData sheetId="5962">
        <row r="9">
          <cell r="A9" t="str">
            <v>A</v>
          </cell>
        </row>
      </sheetData>
      <sheetData sheetId="5963">
        <row r="9">
          <cell r="A9" t="str">
            <v>A</v>
          </cell>
        </row>
      </sheetData>
      <sheetData sheetId="5964">
        <row r="9">
          <cell r="A9" t="str">
            <v>A</v>
          </cell>
        </row>
      </sheetData>
      <sheetData sheetId="5965">
        <row r="9">
          <cell r="A9" t="str">
            <v>A</v>
          </cell>
        </row>
      </sheetData>
      <sheetData sheetId="5966">
        <row r="9">
          <cell r="A9" t="str">
            <v>A</v>
          </cell>
        </row>
      </sheetData>
      <sheetData sheetId="5967">
        <row r="9">
          <cell r="A9" t="str">
            <v>A</v>
          </cell>
        </row>
      </sheetData>
      <sheetData sheetId="5968">
        <row r="9">
          <cell r="A9" t="str">
            <v>A</v>
          </cell>
        </row>
      </sheetData>
      <sheetData sheetId="5969">
        <row r="9">
          <cell r="A9" t="str">
            <v>A</v>
          </cell>
        </row>
      </sheetData>
      <sheetData sheetId="5970">
        <row r="9">
          <cell r="A9" t="str">
            <v>A</v>
          </cell>
        </row>
      </sheetData>
      <sheetData sheetId="5971">
        <row r="9">
          <cell r="A9" t="str">
            <v>A</v>
          </cell>
        </row>
      </sheetData>
      <sheetData sheetId="5972">
        <row r="9">
          <cell r="A9" t="str">
            <v>A</v>
          </cell>
        </row>
      </sheetData>
      <sheetData sheetId="5973">
        <row r="9">
          <cell r="A9" t="str">
            <v>A</v>
          </cell>
        </row>
      </sheetData>
      <sheetData sheetId="5974">
        <row r="9">
          <cell r="A9" t="str">
            <v>A</v>
          </cell>
        </row>
      </sheetData>
      <sheetData sheetId="5975">
        <row r="9">
          <cell r="A9" t="str">
            <v>A</v>
          </cell>
        </row>
      </sheetData>
      <sheetData sheetId="5976">
        <row r="9">
          <cell r="A9" t="str">
            <v>A</v>
          </cell>
        </row>
      </sheetData>
      <sheetData sheetId="5977">
        <row r="9">
          <cell r="A9" t="str">
            <v>A</v>
          </cell>
        </row>
      </sheetData>
      <sheetData sheetId="5978">
        <row r="9">
          <cell r="A9" t="str">
            <v>A</v>
          </cell>
        </row>
      </sheetData>
      <sheetData sheetId="5979">
        <row r="9">
          <cell r="A9" t="str">
            <v>A</v>
          </cell>
        </row>
      </sheetData>
      <sheetData sheetId="5980">
        <row r="9">
          <cell r="A9" t="str">
            <v>A</v>
          </cell>
        </row>
      </sheetData>
      <sheetData sheetId="5981">
        <row r="9">
          <cell r="A9" t="str">
            <v>A</v>
          </cell>
        </row>
      </sheetData>
      <sheetData sheetId="5982">
        <row r="9">
          <cell r="A9" t="str">
            <v>A</v>
          </cell>
        </row>
      </sheetData>
      <sheetData sheetId="5983">
        <row r="9">
          <cell r="A9" t="str">
            <v>A</v>
          </cell>
        </row>
      </sheetData>
      <sheetData sheetId="5984">
        <row r="9">
          <cell r="A9" t="str">
            <v>A</v>
          </cell>
        </row>
      </sheetData>
      <sheetData sheetId="5985">
        <row r="9">
          <cell r="A9" t="str">
            <v>A</v>
          </cell>
        </row>
      </sheetData>
      <sheetData sheetId="5986">
        <row r="9">
          <cell r="A9" t="str">
            <v>A</v>
          </cell>
        </row>
      </sheetData>
      <sheetData sheetId="5987">
        <row r="9">
          <cell r="A9" t="str">
            <v>A</v>
          </cell>
        </row>
      </sheetData>
      <sheetData sheetId="5988">
        <row r="9">
          <cell r="A9" t="str">
            <v>A</v>
          </cell>
        </row>
      </sheetData>
      <sheetData sheetId="5989">
        <row r="9">
          <cell r="A9" t="str">
            <v>A</v>
          </cell>
        </row>
      </sheetData>
      <sheetData sheetId="5990">
        <row r="9">
          <cell r="A9" t="str">
            <v>A</v>
          </cell>
        </row>
      </sheetData>
      <sheetData sheetId="5991">
        <row r="9">
          <cell r="A9" t="str">
            <v>A</v>
          </cell>
        </row>
      </sheetData>
      <sheetData sheetId="5992">
        <row r="9">
          <cell r="A9" t="str">
            <v>A</v>
          </cell>
        </row>
      </sheetData>
      <sheetData sheetId="5993">
        <row r="9">
          <cell r="A9" t="str">
            <v>A</v>
          </cell>
        </row>
      </sheetData>
      <sheetData sheetId="5994">
        <row r="9">
          <cell r="A9" t="str">
            <v>A</v>
          </cell>
        </row>
      </sheetData>
      <sheetData sheetId="5995">
        <row r="9">
          <cell r="A9" t="str">
            <v>A</v>
          </cell>
        </row>
      </sheetData>
      <sheetData sheetId="5996">
        <row r="9">
          <cell r="A9" t="str">
            <v>A</v>
          </cell>
        </row>
      </sheetData>
      <sheetData sheetId="5997">
        <row r="9">
          <cell r="A9" t="str">
            <v>A</v>
          </cell>
        </row>
      </sheetData>
      <sheetData sheetId="5998">
        <row r="9">
          <cell r="A9" t="str">
            <v>A</v>
          </cell>
        </row>
      </sheetData>
      <sheetData sheetId="5999">
        <row r="9">
          <cell r="A9" t="str">
            <v>A</v>
          </cell>
        </row>
      </sheetData>
      <sheetData sheetId="6000">
        <row r="9">
          <cell r="A9" t="str">
            <v>A</v>
          </cell>
        </row>
      </sheetData>
      <sheetData sheetId="6001">
        <row r="9">
          <cell r="A9" t="str">
            <v>A</v>
          </cell>
        </row>
      </sheetData>
      <sheetData sheetId="6002">
        <row r="9">
          <cell r="A9" t="str">
            <v>A</v>
          </cell>
        </row>
      </sheetData>
      <sheetData sheetId="6003">
        <row r="9">
          <cell r="A9" t="str">
            <v>A</v>
          </cell>
        </row>
      </sheetData>
      <sheetData sheetId="6004">
        <row r="9">
          <cell r="A9" t="str">
            <v>A</v>
          </cell>
        </row>
      </sheetData>
      <sheetData sheetId="6005">
        <row r="9">
          <cell r="A9" t="str">
            <v>A</v>
          </cell>
        </row>
      </sheetData>
      <sheetData sheetId="6006">
        <row r="9">
          <cell r="A9" t="str">
            <v>A</v>
          </cell>
        </row>
      </sheetData>
      <sheetData sheetId="6007">
        <row r="9">
          <cell r="A9" t="str">
            <v>A</v>
          </cell>
        </row>
      </sheetData>
      <sheetData sheetId="6008">
        <row r="9">
          <cell r="A9" t="str">
            <v>A</v>
          </cell>
        </row>
      </sheetData>
      <sheetData sheetId="6009">
        <row r="9">
          <cell r="A9" t="str">
            <v>A</v>
          </cell>
        </row>
      </sheetData>
      <sheetData sheetId="6010">
        <row r="9">
          <cell r="A9" t="str">
            <v>A</v>
          </cell>
        </row>
      </sheetData>
      <sheetData sheetId="6011">
        <row r="9">
          <cell r="A9" t="str">
            <v>A</v>
          </cell>
        </row>
      </sheetData>
      <sheetData sheetId="6012">
        <row r="9">
          <cell r="A9" t="str">
            <v>A</v>
          </cell>
        </row>
      </sheetData>
      <sheetData sheetId="6013">
        <row r="9">
          <cell r="A9" t="str">
            <v>A</v>
          </cell>
        </row>
      </sheetData>
      <sheetData sheetId="6014">
        <row r="9">
          <cell r="A9" t="str">
            <v>A</v>
          </cell>
        </row>
      </sheetData>
      <sheetData sheetId="6015">
        <row r="9">
          <cell r="A9" t="str">
            <v>A</v>
          </cell>
        </row>
      </sheetData>
      <sheetData sheetId="6016">
        <row r="9">
          <cell r="A9" t="str">
            <v>A</v>
          </cell>
        </row>
      </sheetData>
      <sheetData sheetId="6017">
        <row r="9">
          <cell r="A9" t="str">
            <v>A</v>
          </cell>
        </row>
      </sheetData>
      <sheetData sheetId="6018">
        <row r="9">
          <cell r="A9" t="str">
            <v>A</v>
          </cell>
        </row>
      </sheetData>
      <sheetData sheetId="6019">
        <row r="9">
          <cell r="A9" t="str">
            <v>A</v>
          </cell>
        </row>
      </sheetData>
      <sheetData sheetId="6020">
        <row r="9">
          <cell r="A9" t="str">
            <v>A</v>
          </cell>
        </row>
      </sheetData>
      <sheetData sheetId="6021">
        <row r="9">
          <cell r="A9" t="str">
            <v>A</v>
          </cell>
        </row>
      </sheetData>
      <sheetData sheetId="6022">
        <row r="9">
          <cell r="A9" t="str">
            <v>A</v>
          </cell>
        </row>
      </sheetData>
      <sheetData sheetId="6023">
        <row r="9">
          <cell r="A9" t="str">
            <v>A</v>
          </cell>
        </row>
      </sheetData>
      <sheetData sheetId="6024">
        <row r="9">
          <cell r="A9" t="str">
            <v>A</v>
          </cell>
        </row>
      </sheetData>
      <sheetData sheetId="6025">
        <row r="9">
          <cell r="A9" t="str">
            <v>A</v>
          </cell>
        </row>
      </sheetData>
      <sheetData sheetId="6026">
        <row r="9">
          <cell r="A9" t="str">
            <v>A</v>
          </cell>
        </row>
      </sheetData>
      <sheetData sheetId="6027">
        <row r="9">
          <cell r="A9" t="str">
            <v>A</v>
          </cell>
        </row>
      </sheetData>
      <sheetData sheetId="6028">
        <row r="9">
          <cell r="A9" t="str">
            <v>A</v>
          </cell>
        </row>
      </sheetData>
      <sheetData sheetId="6029">
        <row r="9">
          <cell r="A9" t="str">
            <v>A</v>
          </cell>
        </row>
      </sheetData>
      <sheetData sheetId="6030">
        <row r="9">
          <cell r="A9" t="str">
            <v>A</v>
          </cell>
        </row>
      </sheetData>
      <sheetData sheetId="6031">
        <row r="9">
          <cell r="A9" t="str">
            <v>A</v>
          </cell>
        </row>
      </sheetData>
      <sheetData sheetId="6032">
        <row r="9">
          <cell r="A9" t="str">
            <v>A</v>
          </cell>
        </row>
      </sheetData>
      <sheetData sheetId="6033">
        <row r="9">
          <cell r="A9" t="str">
            <v>A</v>
          </cell>
        </row>
      </sheetData>
      <sheetData sheetId="6034">
        <row r="9">
          <cell r="A9" t="str">
            <v>A</v>
          </cell>
        </row>
      </sheetData>
      <sheetData sheetId="6035">
        <row r="9">
          <cell r="A9" t="str">
            <v>A</v>
          </cell>
        </row>
      </sheetData>
      <sheetData sheetId="6036">
        <row r="9">
          <cell r="A9" t="str">
            <v>A</v>
          </cell>
        </row>
      </sheetData>
      <sheetData sheetId="6037">
        <row r="9">
          <cell r="A9" t="str">
            <v>A</v>
          </cell>
        </row>
      </sheetData>
      <sheetData sheetId="6038">
        <row r="9">
          <cell r="A9" t="str">
            <v>A</v>
          </cell>
        </row>
      </sheetData>
      <sheetData sheetId="6039">
        <row r="9">
          <cell r="A9" t="str">
            <v>A</v>
          </cell>
        </row>
      </sheetData>
      <sheetData sheetId="6040">
        <row r="9">
          <cell r="A9" t="str">
            <v>A</v>
          </cell>
        </row>
      </sheetData>
      <sheetData sheetId="6041">
        <row r="9">
          <cell r="A9" t="str">
            <v>A</v>
          </cell>
        </row>
      </sheetData>
      <sheetData sheetId="6042">
        <row r="9">
          <cell r="A9" t="str">
            <v>A</v>
          </cell>
        </row>
      </sheetData>
      <sheetData sheetId="6043">
        <row r="9">
          <cell r="A9" t="str">
            <v>A</v>
          </cell>
        </row>
      </sheetData>
      <sheetData sheetId="6044">
        <row r="9">
          <cell r="A9" t="str">
            <v>A</v>
          </cell>
        </row>
      </sheetData>
      <sheetData sheetId="6045">
        <row r="9">
          <cell r="A9" t="str">
            <v>A</v>
          </cell>
        </row>
      </sheetData>
      <sheetData sheetId="6046">
        <row r="9">
          <cell r="A9" t="str">
            <v>A</v>
          </cell>
        </row>
      </sheetData>
      <sheetData sheetId="6047">
        <row r="9">
          <cell r="A9" t="str">
            <v>A</v>
          </cell>
        </row>
      </sheetData>
      <sheetData sheetId="6048">
        <row r="9">
          <cell r="A9" t="str">
            <v>A</v>
          </cell>
        </row>
      </sheetData>
      <sheetData sheetId="6049">
        <row r="9">
          <cell r="A9" t="str">
            <v>A</v>
          </cell>
        </row>
      </sheetData>
      <sheetData sheetId="6050">
        <row r="9">
          <cell r="A9" t="str">
            <v>A</v>
          </cell>
        </row>
      </sheetData>
      <sheetData sheetId="6051">
        <row r="9">
          <cell r="A9" t="str">
            <v>A</v>
          </cell>
        </row>
      </sheetData>
      <sheetData sheetId="6052">
        <row r="9">
          <cell r="A9" t="str">
            <v>A</v>
          </cell>
        </row>
      </sheetData>
      <sheetData sheetId="6053">
        <row r="9">
          <cell r="A9" t="str">
            <v>A</v>
          </cell>
        </row>
      </sheetData>
      <sheetData sheetId="6054">
        <row r="9">
          <cell r="A9" t="str">
            <v>A</v>
          </cell>
        </row>
      </sheetData>
      <sheetData sheetId="6055">
        <row r="9">
          <cell r="A9" t="str">
            <v>A</v>
          </cell>
        </row>
      </sheetData>
      <sheetData sheetId="6056">
        <row r="9">
          <cell r="A9" t="str">
            <v>A</v>
          </cell>
        </row>
      </sheetData>
      <sheetData sheetId="6057">
        <row r="9">
          <cell r="A9" t="str">
            <v>A</v>
          </cell>
        </row>
      </sheetData>
      <sheetData sheetId="6058">
        <row r="9">
          <cell r="A9" t="str">
            <v>A</v>
          </cell>
        </row>
      </sheetData>
      <sheetData sheetId="6059">
        <row r="9">
          <cell r="A9" t="str">
            <v>A</v>
          </cell>
        </row>
      </sheetData>
      <sheetData sheetId="6060">
        <row r="9">
          <cell r="A9" t="str">
            <v>A</v>
          </cell>
        </row>
      </sheetData>
      <sheetData sheetId="6061">
        <row r="9">
          <cell r="A9" t="str">
            <v>A</v>
          </cell>
        </row>
      </sheetData>
      <sheetData sheetId="6062">
        <row r="9">
          <cell r="A9" t="str">
            <v>A</v>
          </cell>
        </row>
      </sheetData>
      <sheetData sheetId="6063">
        <row r="9">
          <cell r="A9" t="str">
            <v>A</v>
          </cell>
        </row>
      </sheetData>
      <sheetData sheetId="6064">
        <row r="9">
          <cell r="A9" t="str">
            <v>A</v>
          </cell>
        </row>
      </sheetData>
      <sheetData sheetId="6065">
        <row r="9">
          <cell r="A9" t="str">
            <v>A</v>
          </cell>
        </row>
      </sheetData>
      <sheetData sheetId="6066">
        <row r="9">
          <cell r="A9" t="str">
            <v>A</v>
          </cell>
        </row>
      </sheetData>
      <sheetData sheetId="6067">
        <row r="9">
          <cell r="A9" t="str">
            <v>A</v>
          </cell>
        </row>
      </sheetData>
      <sheetData sheetId="6068">
        <row r="9">
          <cell r="A9" t="str">
            <v>A</v>
          </cell>
        </row>
      </sheetData>
      <sheetData sheetId="6069">
        <row r="9">
          <cell r="A9" t="str">
            <v>A</v>
          </cell>
        </row>
      </sheetData>
      <sheetData sheetId="6070">
        <row r="9">
          <cell r="A9" t="str">
            <v>A</v>
          </cell>
        </row>
      </sheetData>
      <sheetData sheetId="6071">
        <row r="9">
          <cell r="A9" t="str">
            <v>A</v>
          </cell>
        </row>
      </sheetData>
      <sheetData sheetId="6072">
        <row r="9">
          <cell r="A9" t="str">
            <v>A</v>
          </cell>
        </row>
      </sheetData>
      <sheetData sheetId="6073">
        <row r="9">
          <cell r="A9" t="str">
            <v>A</v>
          </cell>
        </row>
      </sheetData>
      <sheetData sheetId="6074">
        <row r="9">
          <cell r="A9" t="str">
            <v>A</v>
          </cell>
        </row>
      </sheetData>
      <sheetData sheetId="6075">
        <row r="9">
          <cell r="A9" t="str">
            <v>A</v>
          </cell>
        </row>
      </sheetData>
      <sheetData sheetId="6076">
        <row r="9">
          <cell r="A9" t="str">
            <v>A</v>
          </cell>
        </row>
      </sheetData>
      <sheetData sheetId="6077">
        <row r="9">
          <cell r="A9" t="str">
            <v>A</v>
          </cell>
        </row>
      </sheetData>
      <sheetData sheetId="6078">
        <row r="9">
          <cell r="A9" t="str">
            <v>A</v>
          </cell>
        </row>
      </sheetData>
      <sheetData sheetId="6079">
        <row r="9">
          <cell r="A9" t="str">
            <v>A</v>
          </cell>
        </row>
      </sheetData>
      <sheetData sheetId="6080">
        <row r="9">
          <cell r="A9" t="str">
            <v>A</v>
          </cell>
        </row>
      </sheetData>
      <sheetData sheetId="6081">
        <row r="9">
          <cell r="A9" t="str">
            <v>A</v>
          </cell>
        </row>
      </sheetData>
      <sheetData sheetId="6082">
        <row r="9">
          <cell r="A9" t="str">
            <v>A</v>
          </cell>
        </row>
      </sheetData>
      <sheetData sheetId="6083">
        <row r="9">
          <cell r="A9" t="str">
            <v>A</v>
          </cell>
        </row>
      </sheetData>
      <sheetData sheetId="6084">
        <row r="9">
          <cell r="A9" t="str">
            <v>A</v>
          </cell>
        </row>
      </sheetData>
      <sheetData sheetId="6085">
        <row r="9">
          <cell r="A9" t="str">
            <v>A</v>
          </cell>
        </row>
      </sheetData>
      <sheetData sheetId="6086">
        <row r="9">
          <cell r="A9" t="str">
            <v>A</v>
          </cell>
        </row>
      </sheetData>
      <sheetData sheetId="6087">
        <row r="9">
          <cell r="A9" t="str">
            <v>A</v>
          </cell>
        </row>
      </sheetData>
      <sheetData sheetId="6088">
        <row r="9">
          <cell r="A9" t="str">
            <v>A</v>
          </cell>
        </row>
      </sheetData>
      <sheetData sheetId="6089">
        <row r="9">
          <cell r="A9" t="str">
            <v>A</v>
          </cell>
        </row>
      </sheetData>
      <sheetData sheetId="6090">
        <row r="9">
          <cell r="A9" t="str">
            <v>A</v>
          </cell>
        </row>
      </sheetData>
      <sheetData sheetId="6091">
        <row r="9">
          <cell r="A9" t="str">
            <v>A</v>
          </cell>
        </row>
      </sheetData>
      <sheetData sheetId="6092">
        <row r="9">
          <cell r="A9" t="str">
            <v>A</v>
          </cell>
        </row>
      </sheetData>
      <sheetData sheetId="6093">
        <row r="9">
          <cell r="A9" t="str">
            <v>A</v>
          </cell>
        </row>
      </sheetData>
      <sheetData sheetId="6094">
        <row r="9">
          <cell r="A9" t="str">
            <v>A</v>
          </cell>
        </row>
      </sheetData>
      <sheetData sheetId="6095">
        <row r="9">
          <cell r="A9" t="str">
            <v>A</v>
          </cell>
        </row>
      </sheetData>
      <sheetData sheetId="6096">
        <row r="9">
          <cell r="A9" t="str">
            <v>A</v>
          </cell>
        </row>
      </sheetData>
      <sheetData sheetId="6097">
        <row r="9">
          <cell r="A9" t="str">
            <v>A</v>
          </cell>
        </row>
      </sheetData>
      <sheetData sheetId="6098">
        <row r="9">
          <cell r="A9" t="str">
            <v>A</v>
          </cell>
        </row>
      </sheetData>
      <sheetData sheetId="6099">
        <row r="9">
          <cell r="A9" t="str">
            <v>A</v>
          </cell>
        </row>
      </sheetData>
      <sheetData sheetId="6100">
        <row r="9">
          <cell r="A9" t="str">
            <v>A</v>
          </cell>
        </row>
      </sheetData>
      <sheetData sheetId="6101">
        <row r="9">
          <cell r="A9" t="str">
            <v>A</v>
          </cell>
        </row>
      </sheetData>
      <sheetData sheetId="6102">
        <row r="9">
          <cell r="A9" t="str">
            <v>A</v>
          </cell>
        </row>
      </sheetData>
      <sheetData sheetId="6103">
        <row r="9">
          <cell r="A9" t="str">
            <v>A</v>
          </cell>
        </row>
      </sheetData>
      <sheetData sheetId="6104">
        <row r="9">
          <cell r="A9" t="str">
            <v>A</v>
          </cell>
        </row>
      </sheetData>
      <sheetData sheetId="6105">
        <row r="9">
          <cell r="A9" t="str">
            <v>A</v>
          </cell>
        </row>
      </sheetData>
      <sheetData sheetId="6106">
        <row r="9">
          <cell r="A9" t="str">
            <v>A</v>
          </cell>
        </row>
      </sheetData>
      <sheetData sheetId="6107">
        <row r="9">
          <cell r="A9" t="str">
            <v>A</v>
          </cell>
        </row>
      </sheetData>
      <sheetData sheetId="6108">
        <row r="9">
          <cell r="A9" t="str">
            <v>A</v>
          </cell>
        </row>
      </sheetData>
      <sheetData sheetId="6109">
        <row r="9">
          <cell r="A9" t="str">
            <v>A</v>
          </cell>
        </row>
      </sheetData>
      <sheetData sheetId="6110">
        <row r="9">
          <cell r="A9" t="str">
            <v>A</v>
          </cell>
        </row>
      </sheetData>
      <sheetData sheetId="6111">
        <row r="9">
          <cell r="A9" t="str">
            <v>A</v>
          </cell>
        </row>
      </sheetData>
      <sheetData sheetId="6112">
        <row r="9">
          <cell r="A9" t="str">
            <v>A</v>
          </cell>
        </row>
      </sheetData>
      <sheetData sheetId="6113">
        <row r="9">
          <cell r="A9" t="str">
            <v>A</v>
          </cell>
        </row>
      </sheetData>
      <sheetData sheetId="6114">
        <row r="9">
          <cell r="A9" t="str">
            <v>A</v>
          </cell>
        </row>
      </sheetData>
      <sheetData sheetId="6115">
        <row r="9">
          <cell r="A9" t="str">
            <v>A</v>
          </cell>
        </row>
      </sheetData>
      <sheetData sheetId="6116">
        <row r="9">
          <cell r="A9" t="str">
            <v>A</v>
          </cell>
        </row>
      </sheetData>
      <sheetData sheetId="6117">
        <row r="9">
          <cell r="A9" t="str">
            <v>A</v>
          </cell>
        </row>
      </sheetData>
      <sheetData sheetId="6118">
        <row r="9">
          <cell r="A9" t="str">
            <v>A</v>
          </cell>
        </row>
      </sheetData>
      <sheetData sheetId="6119">
        <row r="9">
          <cell r="A9" t="str">
            <v>A</v>
          </cell>
        </row>
      </sheetData>
      <sheetData sheetId="6120">
        <row r="9">
          <cell r="A9" t="str">
            <v>A</v>
          </cell>
        </row>
      </sheetData>
      <sheetData sheetId="6121">
        <row r="9">
          <cell r="A9" t="str">
            <v>A</v>
          </cell>
        </row>
      </sheetData>
      <sheetData sheetId="6122">
        <row r="9">
          <cell r="A9" t="str">
            <v>A</v>
          </cell>
        </row>
      </sheetData>
      <sheetData sheetId="6123">
        <row r="9">
          <cell r="A9" t="str">
            <v>A</v>
          </cell>
        </row>
      </sheetData>
      <sheetData sheetId="6124">
        <row r="9">
          <cell r="A9" t="str">
            <v>A</v>
          </cell>
        </row>
      </sheetData>
      <sheetData sheetId="6125">
        <row r="9">
          <cell r="A9" t="str">
            <v>A</v>
          </cell>
        </row>
      </sheetData>
      <sheetData sheetId="6126">
        <row r="9">
          <cell r="A9" t="str">
            <v>A</v>
          </cell>
        </row>
      </sheetData>
      <sheetData sheetId="6127">
        <row r="9">
          <cell r="A9" t="str">
            <v>A</v>
          </cell>
        </row>
      </sheetData>
      <sheetData sheetId="6128">
        <row r="9">
          <cell r="A9" t="str">
            <v>A</v>
          </cell>
        </row>
      </sheetData>
      <sheetData sheetId="6129">
        <row r="9">
          <cell r="A9" t="str">
            <v>A</v>
          </cell>
        </row>
      </sheetData>
      <sheetData sheetId="6130">
        <row r="9">
          <cell r="A9" t="str">
            <v>A</v>
          </cell>
        </row>
      </sheetData>
      <sheetData sheetId="6131">
        <row r="9">
          <cell r="A9" t="str">
            <v>A</v>
          </cell>
        </row>
      </sheetData>
      <sheetData sheetId="6132">
        <row r="9">
          <cell r="A9" t="str">
            <v>A</v>
          </cell>
        </row>
      </sheetData>
      <sheetData sheetId="6133">
        <row r="9">
          <cell r="A9" t="str">
            <v>A</v>
          </cell>
        </row>
      </sheetData>
      <sheetData sheetId="6134">
        <row r="9">
          <cell r="A9" t="str">
            <v>A</v>
          </cell>
        </row>
      </sheetData>
      <sheetData sheetId="6135">
        <row r="9">
          <cell r="A9" t="str">
            <v>A</v>
          </cell>
        </row>
      </sheetData>
      <sheetData sheetId="6136">
        <row r="9">
          <cell r="A9" t="str">
            <v>A</v>
          </cell>
        </row>
      </sheetData>
      <sheetData sheetId="6137">
        <row r="9">
          <cell r="A9" t="str">
            <v>A</v>
          </cell>
        </row>
      </sheetData>
      <sheetData sheetId="6138">
        <row r="9">
          <cell r="A9" t="str">
            <v>A</v>
          </cell>
        </row>
      </sheetData>
      <sheetData sheetId="6139">
        <row r="9">
          <cell r="A9" t="str">
            <v>A</v>
          </cell>
        </row>
      </sheetData>
      <sheetData sheetId="6140">
        <row r="9">
          <cell r="A9" t="str">
            <v>A</v>
          </cell>
        </row>
      </sheetData>
      <sheetData sheetId="6141">
        <row r="9">
          <cell r="A9" t="str">
            <v>A</v>
          </cell>
        </row>
      </sheetData>
      <sheetData sheetId="6142">
        <row r="9">
          <cell r="A9" t="str">
            <v>A</v>
          </cell>
        </row>
      </sheetData>
      <sheetData sheetId="6143">
        <row r="9">
          <cell r="A9" t="str">
            <v>A</v>
          </cell>
        </row>
      </sheetData>
      <sheetData sheetId="6144">
        <row r="9">
          <cell r="A9" t="str">
            <v>A</v>
          </cell>
        </row>
      </sheetData>
      <sheetData sheetId="6145">
        <row r="9">
          <cell r="A9" t="str">
            <v>A</v>
          </cell>
        </row>
      </sheetData>
      <sheetData sheetId="6146">
        <row r="9">
          <cell r="A9" t="str">
            <v>A</v>
          </cell>
        </row>
      </sheetData>
      <sheetData sheetId="6147">
        <row r="9">
          <cell r="A9" t="str">
            <v>A</v>
          </cell>
        </row>
      </sheetData>
      <sheetData sheetId="6148">
        <row r="9">
          <cell r="A9" t="str">
            <v>A</v>
          </cell>
        </row>
      </sheetData>
      <sheetData sheetId="6149">
        <row r="9">
          <cell r="A9" t="str">
            <v>A</v>
          </cell>
        </row>
      </sheetData>
      <sheetData sheetId="6150">
        <row r="9">
          <cell r="A9" t="str">
            <v>A</v>
          </cell>
        </row>
      </sheetData>
      <sheetData sheetId="6151">
        <row r="9">
          <cell r="A9" t="str">
            <v>A</v>
          </cell>
        </row>
      </sheetData>
      <sheetData sheetId="6152">
        <row r="9">
          <cell r="A9" t="str">
            <v>A</v>
          </cell>
        </row>
      </sheetData>
      <sheetData sheetId="6153">
        <row r="9">
          <cell r="A9" t="str">
            <v>A</v>
          </cell>
        </row>
      </sheetData>
      <sheetData sheetId="6154">
        <row r="9">
          <cell r="A9" t="str">
            <v>A</v>
          </cell>
        </row>
      </sheetData>
      <sheetData sheetId="6155">
        <row r="9">
          <cell r="A9" t="str">
            <v>A</v>
          </cell>
        </row>
      </sheetData>
      <sheetData sheetId="6156">
        <row r="9">
          <cell r="A9" t="str">
            <v>A</v>
          </cell>
        </row>
      </sheetData>
      <sheetData sheetId="6157">
        <row r="9">
          <cell r="A9" t="str">
            <v>A</v>
          </cell>
        </row>
      </sheetData>
      <sheetData sheetId="6158">
        <row r="9">
          <cell r="A9" t="str">
            <v>A</v>
          </cell>
        </row>
      </sheetData>
      <sheetData sheetId="6159">
        <row r="9">
          <cell r="A9" t="str">
            <v>A</v>
          </cell>
        </row>
      </sheetData>
      <sheetData sheetId="6160">
        <row r="9">
          <cell r="A9" t="str">
            <v>A</v>
          </cell>
        </row>
      </sheetData>
      <sheetData sheetId="6161">
        <row r="9">
          <cell r="A9" t="str">
            <v>A</v>
          </cell>
        </row>
      </sheetData>
      <sheetData sheetId="6162">
        <row r="9">
          <cell r="A9" t="str">
            <v>A</v>
          </cell>
        </row>
      </sheetData>
      <sheetData sheetId="6163">
        <row r="9">
          <cell r="A9" t="str">
            <v>A</v>
          </cell>
        </row>
      </sheetData>
      <sheetData sheetId="6164">
        <row r="9">
          <cell r="A9" t="str">
            <v>A</v>
          </cell>
        </row>
      </sheetData>
      <sheetData sheetId="6165">
        <row r="9">
          <cell r="A9" t="str">
            <v>A</v>
          </cell>
        </row>
      </sheetData>
      <sheetData sheetId="6166">
        <row r="9">
          <cell r="A9" t="str">
            <v>A</v>
          </cell>
        </row>
      </sheetData>
      <sheetData sheetId="6167">
        <row r="9">
          <cell r="A9" t="str">
            <v>A</v>
          </cell>
        </row>
      </sheetData>
      <sheetData sheetId="6168">
        <row r="9">
          <cell r="A9" t="str">
            <v>A</v>
          </cell>
        </row>
      </sheetData>
      <sheetData sheetId="6169">
        <row r="9">
          <cell r="A9" t="str">
            <v>A</v>
          </cell>
        </row>
      </sheetData>
      <sheetData sheetId="6170">
        <row r="9">
          <cell r="A9" t="str">
            <v>A</v>
          </cell>
        </row>
      </sheetData>
      <sheetData sheetId="6171">
        <row r="9">
          <cell r="A9" t="str">
            <v>A</v>
          </cell>
        </row>
      </sheetData>
      <sheetData sheetId="6172">
        <row r="9">
          <cell r="A9" t="str">
            <v>A</v>
          </cell>
        </row>
      </sheetData>
      <sheetData sheetId="6173">
        <row r="9">
          <cell r="A9" t="str">
            <v>A</v>
          </cell>
        </row>
      </sheetData>
      <sheetData sheetId="6174">
        <row r="9">
          <cell r="A9" t="str">
            <v>A</v>
          </cell>
        </row>
      </sheetData>
      <sheetData sheetId="6175">
        <row r="9">
          <cell r="A9" t="str">
            <v>A</v>
          </cell>
        </row>
      </sheetData>
      <sheetData sheetId="6176">
        <row r="9">
          <cell r="A9" t="str">
            <v>A</v>
          </cell>
        </row>
      </sheetData>
      <sheetData sheetId="6177">
        <row r="9">
          <cell r="A9" t="str">
            <v>A</v>
          </cell>
        </row>
      </sheetData>
      <sheetData sheetId="6178">
        <row r="9">
          <cell r="A9" t="str">
            <v>A</v>
          </cell>
        </row>
      </sheetData>
      <sheetData sheetId="6179">
        <row r="9">
          <cell r="A9" t="str">
            <v>A</v>
          </cell>
        </row>
      </sheetData>
      <sheetData sheetId="6180">
        <row r="9">
          <cell r="A9" t="str">
            <v>A</v>
          </cell>
        </row>
      </sheetData>
      <sheetData sheetId="6181">
        <row r="9">
          <cell r="A9" t="str">
            <v>A</v>
          </cell>
        </row>
      </sheetData>
      <sheetData sheetId="6182">
        <row r="9">
          <cell r="A9" t="str">
            <v>A</v>
          </cell>
        </row>
      </sheetData>
      <sheetData sheetId="6183">
        <row r="9">
          <cell r="A9" t="str">
            <v>A</v>
          </cell>
        </row>
      </sheetData>
      <sheetData sheetId="6184">
        <row r="9">
          <cell r="A9" t="str">
            <v>A</v>
          </cell>
        </row>
      </sheetData>
      <sheetData sheetId="6185">
        <row r="9">
          <cell r="A9" t="str">
            <v>A</v>
          </cell>
        </row>
      </sheetData>
      <sheetData sheetId="6186">
        <row r="9">
          <cell r="A9" t="str">
            <v>A</v>
          </cell>
        </row>
      </sheetData>
      <sheetData sheetId="6187">
        <row r="9">
          <cell r="A9" t="str">
            <v>A</v>
          </cell>
        </row>
      </sheetData>
      <sheetData sheetId="6188">
        <row r="9">
          <cell r="A9" t="str">
            <v>A</v>
          </cell>
        </row>
      </sheetData>
      <sheetData sheetId="6189">
        <row r="9">
          <cell r="A9" t="str">
            <v>A</v>
          </cell>
        </row>
      </sheetData>
      <sheetData sheetId="6190">
        <row r="9">
          <cell r="A9" t="str">
            <v>A</v>
          </cell>
        </row>
      </sheetData>
      <sheetData sheetId="6191">
        <row r="9">
          <cell r="A9" t="str">
            <v>A</v>
          </cell>
        </row>
      </sheetData>
      <sheetData sheetId="6192">
        <row r="9">
          <cell r="A9" t="str">
            <v>A</v>
          </cell>
        </row>
      </sheetData>
      <sheetData sheetId="6193">
        <row r="9">
          <cell r="A9" t="str">
            <v>A</v>
          </cell>
        </row>
      </sheetData>
      <sheetData sheetId="6194">
        <row r="9">
          <cell r="A9" t="str">
            <v>A</v>
          </cell>
        </row>
      </sheetData>
      <sheetData sheetId="6195">
        <row r="9">
          <cell r="A9" t="str">
            <v>A</v>
          </cell>
        </row>
      </sheetData>
      <sheetData sheetId="6196">
        <row r="9">
          <cell r="A9" t="str">
            <v>A</v>
          </cell>
        </row>
      </sheetData>
      <sheetData sheetId="6197">
        <row r="9">
          <cell r="A9" t="str">
            <v>A</v>
          </cell>
        </row>
      </sheetData>
      <sheetData sheetId="6198">
        <row r="9">
          <cell r="A9" t="str">
            <v>A</v>
          </cell>
        </row>
      </sheetData>
      <sheetData sheetId="6199">
        <row r="9">
          <cell r="A9" t="str">
            <v>A</v>
          </cell>
        </row>
      </sheetData>
      <sheetData sheetId="6200">
        <row r="9">
          <cell r="A9" t="str">
            <v>A</v>
          </cell>
        </row>
      </sheetData>
      <sheetData sheetId="6201">
        <row r="9">
          <cell r="A9" t="str">
            <v>A</v>
          </cell>
        </row>
      </sheetData>
      <sheetData sheetId="6202">
        <row r="9">
          <cell r="A9" t="str">
            <v>A</v>
          </cell>
        </row>
      </sheetData>
      <sheetData sheetId="6203">
        <row r="9">
          <cell r="A9" t="str">
            <v>A</v>
          </cell>
        </row>
      </sheetData>
      <sheetData sheetId="6204">
        <row r="9">
          <cell r="A9" t="str">
            <v>A</v>
          </cell>
        </row>
      </sheetData>
      <sheetData sheetId="6205">
        <row r="9">
          <cell r="A9" t="str">
            <v>A</v>
          </cell>
        </row>
      </sheetData>
      <sheetData sheetId="6206">
        <row r="9">
          <cell r="A9" t="str">
            <v>A</v>
          </cell>
        </row>
      </sheetData>
      <sheetData sheetId="6207">
        <row r="9">
          <cell r="A9" t="str">
            <v>A</v>
          </cell>
        </row>
      </sheetData>
      <sheetData sheetId="6208">
        <row r="9">
          <cell r="A9" t="str">
            <v>A</v>
          </cell>
        </row>
      </sheetData>
      <sheetData sheetId="6209">
        <row r="9">
          <cell r="A9" t="str">
            <v>A</v>
          </cell>
        </row>
      </sheetData>
      <sheetData sheetId="6210">
        <row r="9">
          <cell r="A9" t="str">
            <v>A</v>
          </cell>
        </row>
      </sheetData>
      <sheetData sheetId="6211">
        <row r="9">
          <cell r="A9" t="str">
            <v>A</v>
          </cell>
        </row>
      </sheetData>
      <sheetData sheetId="6212">
        <row r="9">
          <cell r="A9" t="str">
            <v>A</v>
          </cell>
        </row>
      </sheetData>
      <sheetData sheetId="6213">
        <row r="9">
          <cell r="A9" t="str">
            <v>A</v>
          </cell>
        </row>
      </sheetData>
      <sheetData sheetId="6214">
        <row r="9">
          <cell r="A9" t="str">
            <v>A</v>
          </cell>
        </row>
      </sheetData>
      <sheetData sheetId="6215"/>
      <sheetData sheetId="6216"/>
      <sheetData sheetId="6217"/>
      <sheetData sheetId="6218"/>
      <sheetData sheetId="6219">
        <row r="9">
          <cell r="A9" t="str">
            <v>A</v>
          </cell>
        </row>
      </sheetData>
      <sheetData sheetId="6220">
        <row r="9">
          <cell r="A9" t="str">
            <v>A</v>
          </cell>
        </row>
      </sheetData>
      <sheetData sheetId="6221">
        <row r="9">
          <cell r="A9" t="str">
            <v>A</v>
          </cell>
        </row>
      </sheetData>
      <sheetData sheetId="6222">
        <row r="9">
          <cell r="A9" t="str">
            <v>A</v>
          </cell>
        </row>
      </sheetData>
      <sheetData sheetId="6223">
        <row r="9">
          <cell r="A9" t="str">
            <v>A</v>
          </cell>
        </row>
      </sheetData>
      <sheetData sheetId="6224">
        <row r="9">
          <cell r="A9" t="str">
            <v>A</v>
          </cell>
        </row>
      </sheetData>
      <sheetData sheetId="6225">
        <row r="9">
          <cell r="A9" t="str">
            <v>A</v>
          </cell>
        </row>
      </sheetData>
      <sheetData sheetId="6226">
        <row r="9">
          <cell r="A9" t="str">
            <v>A</v>
          </cell>
        </row>
      </sheetData>
      <sheetData sheetId="6227">
        <row r="9">
          <cell r="A9" t="str">
            <v>A</v>
          </cell>
        </row>
      </sheetData>
      <sheetData sheetId="6228">
        <row r="9">
          <cell r="A9" t="str">
            <v>A</v>
          </cell>
        </row>
      </sheetData>
      <sheetData sheetId="6229">
        <row r="9">
          <cell r="A9" t="str">
            <v>A</v>
          </cell>
        </row>
      </sheetData>
      <sheetData sheetId="6230">
        <row r="9">
          <cell r="A9" t="str">
            <v>A</v>
          </cell>
        </row>
      </sheetData>
      <sheetData sheetId="6231">
        <row r="9">
          <cell r="A9" t="str">
            <v>A</v>
          </cell>
        </row>
      </sheetData>
      <sheetData sheetId="6232">
        <row r="9">
          <cell r="A9" t="str">
            <v>A</v>
          </cell>
        </row>
      </sheetData>
      <sheetData sheetId="6233">
        <row r="9">
          <cell r="A9" t="str">
            <v>A</v>
          </cell>
        </row>
      </sheetData>
      <sheetData sheetId="6234">
        <row r="9">
          <cell r="A9" t="str">
            <v>A</v>
          </cell>
        </row>
      </sheetData>
      <sheetData sheetId="6235">
        <row r="9">
          <cell r="A9" t="str">
            <v>A</v>
          </cell>
        </row>
      </sheetData>
      <sheetData sheetId="6236">
        <row r="9">
          <cell r="A9" t="str">
            <v>A</v>
          </cell>
        </row>
      </sheetData>
      <sheetData sheetId="6237">
        <row r="9">
          <cell r="A9" t="str">
            <v>A</v>
          </cell>
        </row>
      </sheetData>
      <sheetData sheetId="6238">
        <row r="9">
          <cell r="A9" t="str">
            <v>A</v>
          </cell>
        </row>
      </sheetData>
      <sheetData sheetId="6239">
        <row r="9">
          <cell r="A9" t="str">
            <v>A</v>
          </cell>
        </row>
      </sheetData>
      <sheetData sheetId="6240">
        <row r="9">
          <cell r="A9" t="str">
            <v>A</v>
          </cell>
        </row>
      </sheetData>
      <sheetData sheetId="6241">
        <row r="9">
          <cell r="A9" t="str">
            <v>A</v>
          </cell>
        </row>
      </sheetData>
      <sheetData sheetId="6242">
        <row r="9">
          <cell r="A9" t="str">
            <v>A</v>
          </cell>
        </row>
      </sheetData>
      <sheetData sheetId="6243">
        <row r="9">
          <cell r="A9" t="str">
            <v>A</v>
          </cell>
        </row>
      </sheetData>
      <sheetData sheetId="6244">
        <row r="9">
          <cell r="A9" t="str">
            <v>A</v>
          </cell>
        </row>
      </sheetData>
      <sheetData sheetId="6245">
        <row r="9">
          <cell r="A9" t="str">
            <v>A</v>
          </cell>
        </row>
      </sheetData>
      <sheetData sheetId="6246">
        <row r="9">
          <cell r="A9" t="str">
            <v>A</v>
          </cell>
        </row>
      </sheetData>
      <sheetData sheetId="6247">
        <row r="9">
          <cell r="A9" t="str">
            <v>A</v>
          </cell>
        </row>
      </sheetData>
      <sheetData sheetId="6248">
        <row r="9">
          <cell r="A9" t="str">
            <v>A</v>
          </cell>
        </row>
      </sheetData>
      <sheetData sheetId="6249">
        <row r="9">
          <cell r="A9" t="str">
            <v>A</v>
          </cell>
        </row>
      </sheetData>
      <sheetData sheetId="6250">
        <row r="9">
          <cell r="A9" t="str">
            <v>A</v>
          </cell>
        </row>
      </sheetData>
      <sheetData sheetId="6251">
        <row r="9">
          <cell r="A9" t="str">
            <v>A</v>
          </cell>
        </row>
      </sheetData>
      <sheetData sheetId="6252">
        <row r="9">
          <cell r="A9" t="str">
            <v>A</v>
          </cell>
        </row>
      </sheetData>
      <sheetData sheetId="6253">
        <row r="9">
          <cell r="A9" t="str">
            <v>A</v>
          </cell>
        </row>
      </sheetData>
      <sheetData sheetId="6254">
        <row r="9">
          <cell r="A9" t="str">
            <v>A</v>
          </cell>
        </row>
      </sheetData>
      <sheetData sheetId="6255">
        <row r="9">
          <cell r="A9" t="str">
            <v>A</v>
          </cell>
        </row>
      </sheetData>
      <sheetData sheetId="6256">
        <row r="9">
          <cell r="A9" t="str">
            <v>A</v>
          </cell>
        </row>
      </sheetData>
      <sheetData sheetId="6257">
        <row r="9">
          <cell r="A9" t="str">
            <v>A</v>
          </cell>
        </row>
      </sheetData>
      <sheetData sheetId="6258">
        <row r="9">
          <cell r="A9" t="str">
            <v>A</v>
          </cell>
        </row>
      </sheetData>
      <sheetData sheetId="6259">
        <row r="9">
          <cell r="A9" t="str">
            <v>A</v>
          </cell>
        </row>
      </sheetData>
      <sheetData sheetId="6260">
        <row r="9">
          <cell r="A9" t="str">
            <v>A</v>
          </cell>
        </row>
      </sheetData>
      <sheetData sheetId="6261">
        <row r="9">
          <cell r="A9" t="str">
            <v>A</v>
          </cell>
        </row>
      </sheetData>
      <sheetData sheetId="6262">
        <row r="9">
          <cell r="A9" t="str">
            <v>A</v>
          </cell>
        </row>
      </sheetData>
      <sheetData sheetId="6263">
        <row r="9">
          <cell r="A9" t="str">
            <v>A</v>
          </cell>
        </row>
      </sheetData>
      <sheetData sheetId="6264">
        <row r="9">
          <cell r="A9" t="str">
            <v>A</v>
          </cell>
        </row>
      </sheetData>
      <sheetData sheetId="6265">
        <row r="9">
          <cell r="A9" t="str">
            <v>A</v>
          </cell>
        </row>
      </sheetData>
      <sheetData sheetId="6266">
        <row r="9">
          <cell r="A9" t="str">
            <v>A</v>
          </cell>
        </row>
      </sheetData>
      <sheetData sheetId="6267">
        <row r="9">
          <cell r="A9" t="str">
            <v>A</v>
          </cell>
        </row>
      </sheetData>
      <sheetData sheetId="6268">
        <row r="9">
          <cell r="A9" t="str">
            <v>A</v>
          </cell>
        </row>
      </sheetData>
      <sheetData sheetId="6269">
        <row r="9">
          <cell r="A9" t="str">
            <v>A</v>
          </cell>
        </row>
      </sheetData>
      <sheetData sheetId="6270">
        <row r="9">
          <cell r="A9" t="str">
            <v>A</v>
          </cell>
        </row>
      </sheetData>
      <sheetData sheetId="6271">
        <row r="9">
          <cell r="A9" t="str">
            <v>A</v>
          </cell>
        </row>
      </sheetData>
      <sheetData sheetId="6272">
        <row r="9">
          <cell r="A9" t="str">
            <v>A</v>
          </cell>
        </row>
      </sheetData>
      <sheetData sheetId="6273">
        <row r="9">
          <cell r="A9" t="str">
            <v>A</v>
          </cell>
        </row>
      </sheetData>
      <sheetData sheetId="6274">
        <row r="9">
          <cell r="A9" t="str">
            <v>A</v>
          </cell>
        </row>
      </sheetData>
      <sheetData sheetId="6275">
        <row r="9">
          <cell r="A9" t="str">
            <v>A</v>
          </cell>
        </row>
      </sheetData>
      <sheetData sheetId="6276">
        <row r="9">
          <cell r="A9" t="str">
            <v>A</v>
          </cell>
        </row>
      </sheetData>
      <sheetData sheetId="6277">
        <row r="9">
          <cell r="A9" t="str">
            <v>A</v>
          </cell>
        </row>
      </sheetData>
      <sheetData sheetId="6278">
        <row r="9">
          <cell r="A9" t="str">
            <v>A</v>
          </cell>
        </row>
      </sheetData>
      <sheetData sheetId="6279">
        <row r="9">
          <cell r="A9" t="str">
            <v>A</v>
          </cell>
        </row>
      </sheetData>
      <sheetData sheetId="6280">
        <row r="9">
          <cell r="A9" t="str">
            <v>A</v>
          </cell>
        </row>
      </sheetData>
      <sheetData sheetId="6281">
        <row r="9">
          <cell r="A9" t="str">
            <v>A</v>
          </cell>
        </row>
      </sheetData>
      <sheetData sheetId="6282">
        <row r="9">
          <cell r="A9" t="str">
            <v>A</v>
          </cell>
        </row>
      </sheetData>
      <sheetData sheetId="6283">
        <row r="9">
          <cell r="A9" t="str">
            <v>A</v>
          </cell>
        </row>
      </sheetData>
      <sheetData sheetId="6284">
        <row r="9">
          <cell r="A9" t="str">
            <v>A</v>
          </cell>
        </row>
      </sheetData>
      <sheetData sheetId="6285">
        <row r="9">
          <cell r="A9" t="str">
            <v>A</v>
          </cell>
        </row>
      </sheetData>
      <sheetData sheetId="6286">
        <row r="9">
          <cell r="A9" t="str">
            <v>A</v>
          </cell>
        </row>
      </sheetData>
      <sheetData sheetId="6287">
        <row r="9">
          <cell r="A9" t="str">
            <v>A</v>
          </cell>
        </row>
      </sheetData>
      <sheetData sheetId="6288">
        <row r="9">
          <cell r="A9" t="str">
            <v>A</v>
          </cell>
        </row>
      </sheetData>
      <sheetData sheetId="6289">
        <row r="9">
          <cell r="A9" t="str">
            <v>A</v>
          </cell>
        </row>
      </sheetData>
      <sheetData sheetId="6290">
        <row r="9">
          <cell r="A9" t="str">
            <v>A</v>
          </cell>
        </row>
      </sheetData>
      <sheetData sheetId="6291">
        <row r="9">
          <cell r="A9" t="str">
            <v>A</v>
          </cell>
        </row>
      </sheetData>
      <sheetData sheetId="6292">
        <row r="9">
          <cell r="A9" t="str">
            <v>A</v>
          </cell>
        </row>
      </sheetData>
      <sheetData sheetId="6293">
        <row r="9">
          <cell r="A9" t="str">
            <v>A</v>
          </cell>
        </row>
      </sheetData>
      <sheetData sheetId="6294">
        <row r="9">
          <cell r="A9" t="str">
            <v>A</v>
          </cell>
        </row>
      </sheetData>
      <sheetData sheetId="6295">
        <row r="9">
          <cell r="A9" t="str">
            <v>A</v>
          </cell>
        </row>
      </sheetData>
      <sheetData sheetId="6296">
        <row r="9">
          <cell r="A9" t="str">
            <v>A</v>
          </cell>
        </row>
      </sheetData>
      <sheetData sheetId="6297">
        <row r="9">
          <cell r="A9" t="str">
            <v>A</v>
          </cell>
        </row>
      </sheetData>
      <sheetData sheetId="6298">
        <row r="9">
          <cell r="A9" t="str">
            <v>A</v>
          </cell>
        </row>
      </sheetData>
      <sheetData sheetId="6299">
        <row r="9">
          <cell r="A9" t="str">
            <v>A</v>
          </cell>
        </row>
      </sheetData>
      <sheetData sheetId="6300">
        <row r="9">
          <cell r="A9" t="str">
            <v>A</v>
          </cell>
        </row>
      </sheetData>
      <sheetData sheetId="6301">
        <row r="9">
          <cell r="A9" t="str">
            <v>A</v>
          </cell>
        </row>
      </sheetData>
      <sheetData sheetId="6302">
        <row r="9">
          <cell r="A9" t="str">
            <v>A</v>
          </cell>
        </row>
      </sheetData>
      <sheetData sheetId="6303">
        <row r="9">
          <cell r="A9" t="str">
            <v>A</v>
          </cell>
        </row>
      </sheetData>
      <sheetData sheetId="6304">
        <row r="9">
          <cell r="A9" t="str">
            <v>A</v>
          </cell>
        </row>
      </sheetData>
      <sheetData sheetId="6305">
        <row r="9">
          <cell r="A9" t="str">
            <v>A</v>
          </cell>
        </row>
      </sheetData>
      <sheetData sheetId="6306">
        <row r="9">
          <cell r="A9" t="str">
            <v>A</v>
          </cell>
        </row>
      </sheetData>
      <sheetData sheetId="6307">
        <row r="9">
          <cell r="A9" t="str">
            <v>A</v>
          </cell>
        </row>
      </sheetData>
      <sheetData sheetId="6308">
        <row r="9">
          <cell r="A9" t="str">
            <v>A</v>
          </cell>
        </row>
      </sheetData>
      <sheetData sheetId="6309">
        <row r="9">
          <cell r="A9" t="str">
            <v>A</v>
          </cell>
        </row>
      </sheetData>
      <sheetData sheetId="6310">
        <row r="9">
          <cell r="A9" t="str">
            <v>A</v>
          </cell>
        </row>
      </sheetData>
      <sheetData sheetId="6311">
        <row r="9">
          <cell r="A9" t="str">
            <v>A</v>
          </cell>
        </row>
      </sheetData>
      <sheetData sheetId="6312">
        <row r="9">
          <cell r="A9" t="str">
            <v>A</v>
          </cell>
        </row>
      </sheetData>
      <sheetData sheetId="6313">
        <row r="9">
          <cell r="A9" t="str">
            <v>A</v>
          </cell>
        </row>
      </sheetData>
      <sheetData sheetId="6314">
        <row r="9">
          <cell r="A9" t="str">
            <v>A</v>
          </cell>
        </row>
      </sheetData>
      <sheetData sheetId="6315">
        <row r="9">
          <cell r="A9" t="str">
            <v>A</v>
          </cell>
        </row>
      </sheetData>
      <sheetData sheetId="6316">
        <row r="9">
          <cell r="A9" t="str">
            <v>A</v>
          </cell>
        </row>
      </sheetData>
      <sheetData sheetId="6317">
        <row r="9">
          <cell r="A9" t="str">
            <v>A</v>
          </cell>
        </row>
      </sheetData>
      <sheetData sheetId="6318">
        <row r="9">
          <cell r="A9" t="str">
            <v>A</v>
          </cell>
        </row>
      </sheetData>
      <sheetData sheetId="6319">
        <row r="9">
          <cell r="A9" t="str">
            <v>A</v>
          </cell>
        </row>
      </sheetData>
      <sheetData sheetId="6320">
        <row r="9">
          <cell r="A9" t="str">
            <v>A</v>
          </cell>
        </row>
      </sheetData>
      <sheetData sheetId="6321">
        <row r="9">
          <cell r="A9" t="str">
            <v>A</v>
          </cell>
        </row>
      </sheetData>
      <sheetData sheetId="6322">
        <row r="9">
          <cell r="A9" t="str">
            <v>A</v>
          </cell>
        </row>
      </sheetData>
      <sheetData sheetId="6323">
        <row r="9">
          <cell r="A9" t="str">
            <v>A</v>
          </cell>
        </row>
      </sheetData>
      <sheetData sheetId="6324">
        <row r="9">
          <cell r="A9" t="str">
            <v>A</v>
          </cell>
        </row>
      </sheetData>
      <sheetData sheetId="6325">
        <row r="9">
          <cell r="A9" t="str">
            <v>A</v>
          </cell>
        </row>
      </sheetData>
      <sheetData sheetId="6326">
        <row r="9">
          <cell r="A9" t="str">
            <v>A</v>
          </cell>
        </row>
      </sheetData>
      <sheetData sheetId="6327">
        <row r="9">
          <cell r="A9" t="str">
            <v>A</v>
          </cell>
        </row>
      </sheetData>
      <sheetData sheetId="6328">
        <row r="9">
          <cell r="A9" t="str">
            <v>A</v>
          </cell>
        </row>
      </sheetData>
      <sheetData sheetId="6329">
        <row r="9">
          <cell r="A9" t="str">
            <v>A</v>
          </cell>
        </row>
      </sheetData>
      <sheetData sheetId="6330">
        <row r="9">
          <cell r="A9" t="str">
            <v>A</v>
          </cell>
        </row>
      </sheetData>
      <sheetData sheetId="6331">
        <row r="9">
          <cell r="A9" t="str">
            <v>A</v>
          </cell>
        </row>
      </sheetData>
      <sheetData sheetId="6332">
        <row r="9">
          <cell r="A9" t="str">
            <v>A</v>
          </cell>
        </row>
      </sheetData>
      <sheetData sheetId="6333">
        <row r="9">
          <cell r="A9" t="str">
            <v>A</v>
          </cell>
        </row>
      </sheetData>
      <sheetData sheetId="6334">
        <row r="9">
          <cell r="A9" t="str">
            <v>A</v>
          </cell>
        </row>
      </sheetData>
      <sheetData sheetId="6335">
        <row r="9">
          <cell r="A9" t="str">
            <v>A</v>
          </cell>
        </row>
      </sheetData>
      <sheetData sheetId="6336">
        <row r="9">
          <cell r="A9" t="str">
            <v>A</v>
          </cell>
        </row>
      </sheetData>
      <sheetData sheetId="6337">
        <row r="9">
          <cell r="A9" t="str">
            <v>A</v>
          </cell>
        </row>
      </sheetData>
      <sheetData sheetId="6338">
        <row r="9">
          <cell r="A9" t="str">
            <v>A</v>
          </cell>
        </row>
      </sheetData>
      <sheetData sheetId="6339">
        <row r="9">
          <cell r="A9" t="str">
            <v>A</v>
          </cell>
        </row>
      </sheetData>
      <sheetData sheetId="6340">
        <row r="9">
          <cell r="A9" t="str">
            <v>A</v>
          </cell>
        </row>
      </sheetData>
      <sheetData sheetId="6341">
        <row r="9">
          <cell r="A9" t="str">
            <v>A</v>
          </cell>
        </row>
      </sheetData>
      <sheetData sheetId="6342">
        <row r="9">
          <cell r="A9" t="str">
            <v>A</v>
          </cell>
        </row>
      </sheetData>
      <sheetData sheetId="6343">
        <row r="9">
          <cell r="A9" t="str">
            <v>A</v>
          </cell>
        </row>
      </sheetData>
      <sheetData sheetId="6344">
        <row r="9">
          <cell r="A9" t="str">
            <v>A</v>
          </cell>
        </row>
      </sheetData>
      <sheetData sheetId="6345">
        <row r="9">
          <cell r="A9" t="str">
            <v>A</v>
          </cell>
        </row>
      </sheetData>
      <sheetData sheetId="6346">
        <row r="9">
          <cell r="A9" t="str">
            <v>A</v>
          </cell>
        </row>
      </sheetData>
      <sheetData sheetId="6347">
        <row r="9">
          <cell r="A9" t="str">
            <v>A</v>
          </cell>
        </row>
      </sheetData>
      <sheetData sheetId="6348">
        <row r="9">
          <cell r="A9" t="str">
            <v>A</v>
          </cell>
        </row>
      </sheetData>
      <sheetData sheetId="6349">
        <row r="9">
          <cell r="A9" t="str">
            <v>A</v>
          </cell>
        </row>
      </sheetData>
      <sheetData sheetId="6350">
        <row r="9">
          <cell r="A9" t="str">
            <v>A</v>
          </cell>
        </row>
      </sheetData>
      <sheetData sheetId="6351">
        <row r="9">
          <cell r="A9" t="str">
            <v>A</v>
          </cell>
        </row>
      </sheetData>
      <sheetData sheetId="6352">
        <row r="9">
          <cell r="A9" t="str">
            <v>A</v>
          </cell>
        </row>
      </sheetData>
      <sheetData sheetId="6353">
        <row r="9">
          <cell r="A9" t="str">
            <v>A</v>
          </cell>
        </row>
      </sheetData>
      <sheetData sheetId="6354">
        <row r="9">
          <cell r="A9" t="str">
            <v>A</v>
          </cell>
        </row>
      </sheetData>
      <sheetData sheetId="6355">
        <row r="9">
          <cell r="A9" t="str">
            <v>A</v>
          </cell>
        </row>
      </sheetData>
      <sheetData sheetId="6356">
        <row r="9">
          <cell r="A9" t="str">
            <v>A</v>
          </cell>
        </row>
      </sheetData>
      <sheetData sheetId="6357">
        <row r="9">
          <cell r="A9" t="str">
            <v>A</v>
          </cell>
        </row>
      </sheetData>
      <sheetData sheetId="6358">
        <row r="9">
          <cell r="A9" t="str">
            <v>A</v>
          </cell>
        </row>
      </sheetData>
      <sheetData sheetId="6359">
        <row r="9">
          <cell r="A9" t="str">
            <v>A</v>
          </cell>
        </row>
      </sheetData>
      <sheetData sheetId="6360">
        <row r="9">
          <cell r="A9" t="str">
            <v>A</v>
          </cell>
        </row>
      </sheetData>
      <sheetData sheetId="6361">
        <row r="9">
          <cell r="A9" t="str">
            <v>A</v>
          </cell>
        </row>
      </sheetData>
      <sheetData sheetId="6362">
        <row r="9">
          <cell r="A9" t="str">
            <v>A</v>
          </cell>
        </row>
      </sheetData>
      <sheetData sheetId="6363">
        <row r="9">
          <cell r="A9" t="str">
            <v>A</v>
          </cell>
        </row>
      </sheetData>
      <sheetData sheetId="6364">
        <row r="9">
          <cell r="A9" t="str">
            <v>A</v>
          </cell>
        </row>
      </sheetData>
      <sheetData sheetId="6365">
        <row r="9">
          <cell r="A9" t="str">
            <v>A</v>
          </cell>
        </row>
      </sheetData>
      <sheetData sheetId="6366">
        <row r="9">
          <cell r="A9" t="str">
            <v>A</v>
          </cell>
        </row>
      </sheetData>
      <sheetData sheetId="6367">
        <row r="9">
          <cell r="A9" t="str">
            <v>A</v>
          </cell>
        </row>
      </sheetData>
      <sheetData sheetId="6368">
        <row r="9">
          <cell r="A9" t="str">
            <v>A</v>
          </cell>
        </row>
      </sheetData>
      <sheetData sheetId="6369">
        <row r="9">
          <cell r="A9" t="str">
            <v>A</v>
          </cell>
        </row>
      </sheetData>
      <sheetData sheetId="6370">
        <row r="9">
          <cell r="A9" t="str">
            <v>A</v>
          </cell>
        </row>
      </sheetData>
      <sheetData sheetId="6371">
        <row r="9">
          <cell r="A9" t="str">
            <v>A</v>
          </cell>
        </row>
      </sheetData>
      <sheetData sheetId="6372">
        <row r="9">
          <cell r="A9" t="str">
            <v>A</v>
          </cell>
        </row>
      </sheetData>
      <sheetData sheetId="6373">
        <row r="9">
          <cell r="A9" t="str">
            <v>A</v>
          </cell>
        </row>
      </sheetData>
      <sheetData sheetId="6374">
        <row r="9">
          <cell r="A9" t="str">
            <v>A</v>
          </cell>
        </row>
      </sheetData>
      <sheetData sheetId="6375">
        <row r="9">
          <cell r="A9" t="str">
            <v>A</v>
          </cell>
        </row>
      </sheetData>
      <sheetData sheetId="6376">
        <row r="9">
          <cell r="A9" t="str">
            <v>A</v>
          </cell>
        </row>
      </sheetData>
      <sheetData sheetId="6377">
        <row r="9">
          <cell r="A9" t="str">
            <v>A</v>
          </cell>
        </row>
      </sheetData>
      <sheetData sheetId="6378">
        <row r="9">
          <cell r="A9" t="str">
            <v>A</v>
          </cell>
        </row>
      </sheetData>
      <sheetData sheetId="6379">
        <row r="9">
          <cell r="A9" t="str">
            <v>A</v>
          </cell>
        </row>
      </sheetData>
      <sheetData sheetId="6380">
        <row r="9">
          <cell r="A9" t="str">
            <v>A</v>
          </cell>
        </row>
      </sheetData>
      <sheetData sheetId="6381">
        <row r="9">
          <cell r="A9" t="str">
            <v>A</v>
          </cell>
        </row>
      </sheetData>
      <sheetData sheetId="6382">
        <row r="9">
          <cell r="A9" t="str">
            <v>A</v>
          </cell>
        </row>
      </sheetData>
      <sheetData sheetId="6383">
        <row r="9">
          <cell r="A9" t="str">
            <v>A</v>
          </cell>
        </row>
      </sheetData>
      <sheetData sheetId="6384">
        <row r="9">
          <cell r="A9" t="str">
            <v>A</v>
          </cell>
        </row>
      </sheetData>
      <sheetData sheetId="6385">
        <row r="9">
          <cell r="A9" t="str">
            <v>A</v>
          </cell>
        </row>
      </sheetData>
      <sheetData sheetId="6386">
        <row r="9">
          <cell r="A9" t="str">
            <v>A</v>
          </cell>
        </row>
      </sheetData>
      <sheetData sheetId="6387">
        <row r="9">
          <cell r="A9" t="str">
            <v>A</v>
          </cell>
        </row>
      </sheetData>
      <sheetData sheetId="6388">
        <row r="9">
          <cell r="A9" t="str">
            <v>A</v>
          </cell>
        </row>
      </sheetData>
      <sheetData sheetId="6389">
        <row r="9">
          <cell r="A9" t="str">
            <v>A</v>
          </cell>
        </row>
      </sheetData>
      <sheetData sheetId="6390">
        <row r="9">
          <cell r="A9" t="str">
            <v>A</v>
          </cell>
        </row>
      </sheetData>
      <sheetData sheetId="6391">
        <row r="9">
          <cell r="A9" t="str">
            <v>A</v>
          </cell>
        </row>
      </sheetData>
      <sheetData sheetId="6392">
        <row r="9">
          <cell r="A9" t="str">
            <v>A</v>
          </cell>
        </row>
      </sheetData>
      <sheetData sheetId="6393">
        <row r="9">
          <cell r="A9" t="str">
            <v>A</v>
          </cell>
        </row>
      </sheetData>
      <sheetData sheetId="6394">
        <row r="9">
          <cell r="A9" t="str">
            <v>A</v>
          </cell>
        </row>
      </sheetData>
      <sheetData sheetId="6395">
        <row r="9">
          <cell r="A9" t="str">
            <v>A</v>
          </cell>
        </row>
      </sheetData>
      <sheetData sheetId="6396">
        <row r="9">
          <cell r="A9" t="str">
            <v>A</v>
          </cell>
        </row>
      </sheetData>
      <sheetData sheetId="6397">
        <row r="9">
          <cell r="A9" t="str">
            <v>A</v>
          </cell>
        </row>
      </sheetData>
      <sheetData sheetId="6398">
        <row r="9">
          <cell r="A9" t="str">
            <v>A</v>
          </cell>
        </row>
      </sheetData>
      <sheetData sheetId="6399">
        <row r="9">
          <cell r="A9" t="str">
            <v>A</v>
          </cell>
        </row>
      </sheetData>
      <sheetData sheetId="6400">
        <row r="9">
          <cell r="A9" t="str">
            <v>A</v>
          </cell>
        </row>
      </sheetData>
      <sheetData sheetId="6401">
        <row r="9">
          <cell r="A9" t="str">
            <v>A</v>
          </cell>
        </row>
      </sheetData>
      <sheetData sheetId="6402">
        <row r="9">
          <cell r="A9" t="str">
            <v>A</v>
          </cell>
        </row>
      </sheetData>
      <sheetData sheetId="6403">
        <row r="9">
          <cell r="A9" t="str">
            <v>A</v>
          </cell>
        </row>
      </sheetData>
      <sheetData sheetId="6404">
        <row r="9">
          <cell r="A9" t="str">
            <v>A</v>
          </cell>
        </row>
      </sheetData>
      <sheetData sheetId="6405">
        <row r="9">
          <cell r="A9" t="str">
            <v>A</v>
          </cell>
        </row>
      </sheetData>
      <sheetData sheetId="6406">
        <row r="9">
          <cell r="A9" t="str">
            <v>A</v>
          </cell>
        </row>
      </sheetData>
      <sheetData sheetId="6407">
        <row r="9">
          <cell r="A9" t="str">
            <v>A</v>
          </cell>
        </row>
      </sheetData>
      <sheetData sheetId="6408">
        <row r="9">
          <cell r="A9" t="str">
            <v>A</v>
          </cell>
        </row>
      </sheetData>
      <sheetData sheetId="6409">
        <row r="9">
          <cell r="A9" t="str">
            <v>A</v>
          </cell>
        </row>
      </sheetData>
      <sheetData sheetId="6410">
        <row r="9">
          <cell r="A9" t="str">
            <v>A</v>
          </cell>
        </row>
      </sheetData>
      <sheetData sheetId="6411">
        <row r="9">
          <cell r="A9" t="str">
            <v>A</v>
          </cell>
        </row>
      </sheetData>
      <sheetData sheetId="6412">
        <row r="9">
          <cell r="A9" t="str">
            <v>A</v>
          </cell>
        </row>
      </sheetData>
      <sheetData sheetId="6413">
        <row r="9">
          <cell r="A9" t="str">
            <v>A</v>
          </cell>
        </row>
      </sheetData>
      <sheetData sheetId="6414">
        <row r="9">
          <cell r="A9" t="str">
            <v>A</v>
          </cell>
        </row>
      </sheetData>
      <sheetData sheetId="6415">
        <row r="9">
          <cell r="A9" t="str">
            <v>A</v>
          </cell>
        </row>
      </sheetData>
      <sheetData sheetId="6416">
        <row r="9">
          <cell r="A9" t="str">
            <v>A</v>
          </cell>
        </row>
      </sheetData>
      <sheetData sheetId="6417">
        <row r="9">
          <cell r="A9" t="str">
            <v>A</v>
          </cell>
        </row>
      </sheetData>
      <sheetData sheetId="6418">
        <row r="9">
          <cell r="A9" t="str">
            <v>A</v>
          </cell>
        </row>
      </sheetData>
      <sheetData sheetId="6419">
        <row r="9">
          <cell r="A9" t="str">
            <v>A</v>
          </cell>
        </row>
      </sheetData>
      <sheetData sheetId="6420">
        <row r="9">
          <cell r="A9" t="str">
            <v>A</v>
          </cell>
        </row>
      </sheetData>
      <sheetData sheetId="6421">
        <row r="9">
          <cell r="A9" t="str">
            <v>A</v>
          </cell>
        </row>
      </sheetData>
      <sheetData sheetId="6422">
        <row r="9">
          <cell r="A9" t="str">
            <v>A</v>
          </cell>
        </row>
      </sheetData>
      <sheetData sheetId="6423">
        <row r="9">
          <cell r="A9" t="str">
            <v>A</v>
          </cell>
        </row>
      </sheetData>
      <sheetData sheetId="6424">
        <row r="9">
          <cell r="A9" t="str">
            <v>A</v>
          </cell>
        </row>
      </sheetData>
      <sheetData sheetId="6425">
        <row r="9">
          <cell r="A9" t="str">
            <v>A</v>
          </cell>
        </row>
      </sheetData>
      <sheetData sheetId="6426">
        <row r="9">
          <cell r="A9" t="str">
            <v>A</v>
          </cell>
        </row>
      </sheetData>
      <sheetData sheetId="6427">
        <row r="9">
          <cell r="A9" t="str">
            <v>A</v>
          </cell>
        </row>
      </sheetData>
      <sheetData sheetId="6428">
        <row r="9">
          <cell r="A9" t="str">
            <v>A</v>
          </cell>
        </row>
      </sheetData>
      <sheetData sheetId="6429">
        <row r="9">
          <cell r="A9" t="str">
            <v>A</v>
          </cell>
        </row>
      </sheetData>
      <sheetData sheetId="6430">
        <row r="9">
          <cell r="A9" t="str">
            <v>A</v>
          </cell>
        </row>
      </sheetData>
      <sheetData sheetId="6431">
        <row r="9">
          <cell r="A9" t="str">
            <v>A</v>
          </cell>
        </row>
      </sheetData>
      <sheetData sheetId="6432">
        <row r="9">
          <cell r="A9" t="str">
            <v>A</v>
          </cell>
        </row>
      </sheetData>
      <sheetData sheetId="6433">
        <row r="9">
          <cell r="A9" t="str">
            <v>A</v>
          </cell>
        </row>
      </sheetData>
      <sheetData sheetId="6434">
        <row r="9">
          <cell r="A9" t="str">
            <v>A</v>
          </cell>
        </row>
      </sheetData>
      <sheetData sheetId="6435">
        <row r="9">
          <cell r="A9" t="str">
            <v>A</v>
          </cell>
        </row>
      </sheetData>
      <sheetData sheetId="6436">
        <row r="9">
          <cell r="A9" t="str">
            <v>A</v>
          </cell>
        </row>
      </sheetData>
      <sheetData sheetId="6437">
        <row r="9">
          <cell r="A9" t="str">
            <v>A</v>
          </cell>
        </row>
      </sheetData>
      <sheetData sheetId="6438">
        <row r="9">
          <cell r="A9" t="str">
            <v>A</v>
          </cell>
        </row>
      </sheetData>
      <sheetData sheetId="6439">
        <row r="9">
          <cell r="A9" t="str">
            <v>A</v>
          </cell>
        </row>
      </sheetData>
      <sheetData sheetId="6440">
        <row r="9">
          <cell r="A9" t="str">
            <v>A</v>
          </cell>
        </row>
      </sheetData>
      <sheetData sheetId="6441">
        <row r="9">
          <cell r="A9" t="str">
            <v>A</v>
          </cell>
        </row>
      </sheetData>
      <sheetData sheetId="6442">
        <row r="9">
          <cell r="A9" t="str">
            <v>A</v>
          </cell>
        </row>
      </sheetData>
      <sheetData sheetId="6443">
        <row r="9">
          <cell r="A9" t="str">
            <v>A</v>
          </cell>
        </row>
      </sheetData>
      <sheetData sheetId="6444">
        <row r="9">
          <cell r="A9" t="str">
            <v>A</v>
          </cell>
        </row>
      </sheetData>
      <sheetData sheetId="6445">
        <row r="9">
          <cell r="A9" t="str">
            <v>A</v>
          </cell>
        </row>
      </sheetData>
      <sheetData sheetId="6446">
        <row r="9">
          <cell r="A9" t="str">
            <v>A</v>
          </cell>
        </row>
      </sheetData>
      <sheetData sheetId="6447">
        <row r="9">
          <cell r="A9" t="str">
            <v>A</v>
          </cell>
        </row>
      </sheetData>
      <sheetData sheetId="6448">
        <row r="9">
          <cell r="A9" t="str">
            <v>A</v>
          </cell>
        </row>
      </sheetData>
      <sheetData sheetId="6449">
        <row r="9">
          <cell r="A9" t="str">
            <v>A</v>
          </cell>
        </row>
      </sheetData>
      <sheetData sheetId="6450">
        <row r="9">
          <cell r="A9" t="str">
            <v>A</v>
          </cell>
        </row>
      </sheetData>
      <sheetData sheetId="6451">
        <row r="9">
          <cell r="A9" t="str">
            <v>A</v>
          </cell>
        </row>
      </sheetData>
      <sheetData sheetId="6452">
        <row r="9">
          <cell r="A9" t="str">
            <v>A</v>
          </cell>
        </row>
      </sheetData>
      <sheetData sheetId="6453">
        <row r="9">
          <cell r="A9" t="str">
            <v>A</v>
          </cell>
        </row>
      </sheetData>
      <sheetData sheetId="6454">
        <row r="9">
          <cell r="A9" t="str">
            <v>A</v>
          </cell>
        </row>
      </sheetData>
      <sheetData sheetId="6455">
        <row r="9">
          <cell r="A9" t="str">
            <v>A</v>
          </cell>
        </row>
      </sheetData>
      <sheetData sheetId="6456">
        <row r="9">
          <cell r="A9" t="str">
            <v>A</v>
          </cell>
        </row>
      </sheetData>
      <sheetData sheetId="6457">
        <row r="9">
          <cell r="A9" t="str">
            <v>A</v>
          </cell>
        </row>
      </sheetData>
      <sheetData sheetId="6458">
        <row r="9">
          <cell r="A9" t="str">
            <v>A</v>
          </cell>
        </row>
      </sheetData>
      <sheetData sheetId="6459">
        <row r="9">
          <cell r="A9" t="str">
            <v>A</v>
          </cell>
        </row>
      </sheetData>
      <sheetData sheetId="6460">
        <row r="9">
          <cell r="A9" t="str">
            <v>A</v>
          </cell>
        </row>
      </sheetData>
      <sheetData sheetId="6461">
        <row r="9">
          <cell r="A9" t="str">
            <v>A</v>
          </cell>
        </row>
      </sheetData>
      <sheetData sheetId="6462">
        <row r="9">
          <cell r="A9" t="str">
            <v>A</v>
          </cell>
        </row>
      </sheetData>
      <sheetData sheetId="6463">
        <row r="9">
          <cell r="A9" t="str">
            <v>A</v>
          </cell>
        </row>
      </sheetData>
      <sheetData sheetId="6464">
        <row r="9">
          <cell r="A9" t="str">
            <v>A</v>
          </cell>
        </row>
      </sheetData>
      <sheetData sheetId="6465">
        <row r="9">
          <cell r="A9" t="str">
            <v>A</v>
          </cell>
        </row>
      </sheetData>
      <sheetData sheetId="6466">
        <row r="9">
          <cell r="A9" t="str">
            <v>A</v>
          </cell>
        </row>
      </sheetData>
      <sheetData sheetId="6467">
        <row r="9">
          <cell r="A9" t="str">
            <v>A</v>
          </cell>
        </row>
      </sheetData>
      <sheetData sheetId="6468">
        <row r="9">
          <cell r="A9" t="str">
            <v>A</v>
          </cell>
        </row>
      </sheetData>
      <sheetData sheetId="6469">
        <row r="9">
          <cell r="A9" t="str">
            <v>A</v>
          </cell>
        </row>
      </sheetData>
      <sheetData sheetId="6470">
        <row r="9">
          <cell r="A9" t="str">
            <v>A</v>
          </cell>
        </row>
      </sheetData>
      <sheetData sheetId="6471">
        <row r="9">
          <cell r="A9" t="str">
            <v>A</v>
          </cell>
        </row>
      </sheetData>
      <sheetData sheetId="6472">
        <row r="9">
          <cell r="A9" t="str">
            <v>A</v>
          </cell>
        </row>
      </sheetData>
      <sheetData sheetId="6473">
        <row r="9">
          <cell r="A9" t="str">
            <v>A</v>
          </cell>
        </row>
      </sheetData>
      <sheetData sheetId="6474">
        <row r="9">
          <cell r="A9" t="str">
            <v>A</v>
          </cell>
        </row>
      </sheetData>
      <sheetData sheetId="6475">
        <row r="9">
          <cell r="A9" t="str">
            <v>A</v>
          </cell>
        </row>
      </sheetData>
      <sheetData sheetId="6476">
        <row r="9">
          <cell r="A9" t="str">
            <v>A</v>
          </cell>
        </row>
      </sheetData>
      <sheetData sheetId="6477">
        <row r="9">
          <cell r="A9" t="str">
            <v>A</v>
          </cell>
        </row>
      </sheetData>
      <sheetData sheetId="6478">
        <row r="9">
          <cell r="A9" t="str">
            <v>A</v>
          </cell>
        </row>
      </sheetData>
      <sheetData sheetId="6479">
        <row r="9">
          <cell r="A9" t="str">
            <v>A</v>
          </cell>
        </row>
      </sheetData>
      <sheetData sheetId="6480">
        <row r="9">
          <cell r="A9" t="str">
            <v>A</v>
          </cell>
        </row>
      </sheetData>
      <sheetData sheetId="6481">
        <row r="9">
          <cell r="A9" t="str">
            <v>A</v>
          </cell>
        </row>
      </sheetData>
      <sheetData sheetId="6482">
        <row r="9">
          <cell r="A9" t="str">
            <v>A</v>
          </cell>
        </row>
      </sheetData>
      <sheetData sheetId="6483">
        <row r="9">
          <cell r="A9" t="str">
            <v>A</v>
          </cell>
        </row>
      </sheetData>
      <sheetData sheetId="6484">
        <row r="9">
          <cell r="A9" t="str">
            <v>A</v>
          </cell>
        </row>
      </sheetData>
      <sheetData sheetId="6485">
        <row r="9">
          <cell r="A9" t="str">
            <v>A</v>
          </cell>
        </row>
      </sheetData>
      <sheetData sheetId="6486">
        <row r="9">
          <cell r="A9" t="str">
            <v>A</v>
          </cell>
        </row>
      </sheetData>
      <sheetData sheetId="6487">
        <row r="9">
          <cell r="A9" t="str">
            <v>A</v>
          </cell>
        </row>
      </sheetData>
      <sheetData sheetId="6488">
        <row r="9">
          <cell r="A9" t="str">
            <v>A</v>
          </cell>
        </row>
      </sheetData>
      <sheetData sheetId="6489">
        <row r="9">
          <cell r="A9" t="str">
            <v>A</v>
          </cell>
        </row>
      </sheetData>
      <sheetData sheetId="6490">
        <row r="9">
          <cell r="A9" t="str">
            <v>A</v>
          </cell>
        </row>
      </sheetData>
      <sheetData sheetId="6491">
        <row r="9">
          <cell r="A9" t="str">
            <v>A</v>
          </cell>
        </row>
      </sheetData>
      <sheetData sheetId="6492">
        <row r="9">
          <cell r="A9" t="str">
            <v>A</v>
          </cell>
        </row>
      </sheetData>
      <sheetData sheetId="6493">
        <row r="9">
          <cell r="A9" t="str">
            <v>A</v>
          </cell>
        </row>
      </sheetData>
      <sheetData sheetId="6494">
        <row r="9">
          <cell r="A9" t="str">
            <v>A</v>
          </cell>
        </row>
      </sheetData>
      <sheetData sheetId="6495">
        <row r="9">
          <cell r="A9" t="str">
            <v>A</v>
          </cell>
        </row>
      </sheetData>
      <sheetData sheetId="6496">
        <row r="9">
          <cell r="A9" t="str">
            <v>A</v>
          </cell>
        </row>
      </sheetData>
      <sheetData sheetId="6497">
        <row r="9">
          <cell r="A9" t="str">
            <v>A</v>
          </cell>
        </row>
      </sheetData>
      <sheetData sheetId="6498">
        <row r="9">
          <cell r="A9" t="str">
            <v>A</v>
          </cell>
        </row>
      </sheetData>
      <sheetData sheetId="6499">
        <row r="9">
          <cell r="A9" t="str">
            <v>A</v>
          </cell>
        </row>
      </sheetData>
      <sheetData sheetId="6500">
        <row r="9">
          <cell r="A9" t="str">
            <v>A</v>
          </cell>
        </row>
      </sheetData>
      <sheetData sheetId="6501">
        <row r="9">
          <cell r="A9" t="str">
            <v>A</v>
          </cell>
        </row>
      </sheetData>
      <sheetData sheetId="6502">
        <row r="9">
          <cell r="A9" t="str">
            <v>A</v>
          </cell>
        </row>
      </sheetData>
      <sheetData sheetId="6503">
        <row r="9">
          <cell r="A9" t="str">
            <v>A</v>
          </cell>
        </row>
      </sheetData>
      <sheetData sheetId="6504">
        <row r="9">
          <cell r="A9" t="str">
            <v>A</v>
          </cell>
        </row>
      </sheetData>
      <sheetData sheetId="6505">
        <row r="9">
          <cell r="A9" t="str">
            <v>A</v>
          </cell>
        </row>
      </sheetData>
      <sheetData sheetId="6506">
        <row r="9">
          <cell r="A9" t="str">
            <v>A</v>
          </cell>
        </row>
      </sheetData>
      <sheetData sheetId="6507">
        <row r="9">
          <cell r="A9" t="str">
            <v>A</v>
          </cell>
        </row>
      </sheetData>
      <sheetData sheetId="6508">
        <row r="9">
          <cell r="A9" t="str">
            <v>A</v>
          </cell>
        </row>
      </sheetData>
      <sheetData sheetId="6509">
        <row r="9">
          <cell r="A9" t="str">
            <v>A</v>
          </cell>
        </row>
      </sheetData>
      <sheetData sheetId="6510">
        <row r="9">
          <cell r="A9" t="str">
            <v>A</v>
          </cell>
        </row>
      </sheetData>
      <sheetData sheetId="6511">
        <row r="9">
          <cell r="A9" t="str">
            <v>A</v>
          </cell>
        </row>
      </sheetData>
      <sheetData sheetId="6512">
        <row r="9">
          <cell r="A9" t="str">
            <v>A</v>
          </cell>
        </row>
      </sheetData>
      <sheetData sheetId="6513">
        <row r="9">
          <cell r="A9" t="str">
            <v>A</v>
          </cell>
        </row>
      </sheetData>
      <sheetData sheetId="6514">
        <row r="9">
          <cell r="A9" t="str">
            <v>A</v>
          </cell>
        </row>
      </sheetData>
      <sheetData sheetId="6515">
        <row r="9">
          <cell r="A9" t="str">
            <v>A</v>
          </cell>
        </row>
      </sheetData>
      <sheetData sheetId="6516">
        <row r="9">
          <cell r="A9" t="str">
            <v>A</v>
          </cell>
        </row>
      </sheetData>
      <sheetData sheetId="6517">
        <row r="9">
          <cell r="A9" t="str">
            <v>A</v>
          </cell>
        </row>
      </sheetData>
      <sheetData sheetId="6518">
        <row r="9">
          <cell r="A9" t="str">
            <v>A</v>
          </cell>
        </row>
      </sheetData>
      <sheetData sheetId="6519">
        <row r="9">
          <cell r="A9" t="str">
            <v>A</v>
          </cell>
        </row>
      </sheetData>
      <sheetData sheetId="6520">
        <row r="9">
          <cell r="A9" t="str">
            <v>A</v>
          </cell>
        </row>
      </sheetData>
      <sheetData sheetId="6521">
        <row r="9">
          <cell r="A9" t="str">
            <v>A</v>
          </cell>
        </row>
      </sheetData>
      <sheetData sheetId="6522">
        <row r="9">
          <cell r="A9" t="str">
            <v>A</v>
          </cell>
        </row>
      </sheetData>
      <sheetData sheetId="6523">
        <row r="9">
          <cell r="A9" t="str">
            <v>A</v>
          </cell>
        </row>
      </sheetData>
      <sheetData sheetId="6524">
        <row r="9">
          <cell r="A9" t="str">
            <v>A</v>
          </cell>
        </row>
      </sheetData>
      <sheetData sheetId="6525">
        <row r="9">
          <cell r="A9" t="str">
            <v>A</v>
          </cell>
        </row>
      </sheetData>
      <sheetData sheetId="6526">
        <row r="9">
          <cell r="A9" t="str">
            <v>A</v>
          </cell>
        </row>
      </sheetData>
      <sheetData sheetId="6527">
        <row r="9">
          <cell r="A9" t="str">
            <v>A</v>
          </cell>
        </row>
      </sheetData>
      <sheetData sheetId="6528">
        <row r="9">
          <cell r="A9" t="str">
            <v>A</v>
          </cell>
        </row>
      </sheetData>
      <sheetData sheetId="6529">
        <row r="9">
          <cell r="A9" t="str">
            <v>A</v>
          </cell>
        </row>
      </sheetData>
      <sheetData sheetId="6530">
        <row r="9">
          <cell r="A9" t="str">
            <v>A</v>
          </cell>
        </row>
      </sheetData>
      <sheetData sheetId="6531">
        <row r="9">
          <cell r="A9" t="str">
            <v>A</v>
          </cell>
        </row>
      </sheetData>
      <sheetData sheetId="6532">
        <row r="9">
          <cell r="A9" t="str">
            <v>A</v>
          </cell>
        </row>
      </sheetData>
      <sheetData sheetId="6533">
        <row r="9">
          <cell r="A9" t="str">
            <v>A</v>
          </cell>
        </row>
      </sheetData>
      <sheetData sheetId="6534">
        <row r="9">
          <cell r="A9" t="str">
            <v>A</v>
          </cell>
        </row>
      </sheetData>
      <sheetData sheetId="6535">
        <row r="9">
          <cell r="A9" t="str">
            <v>A</v>
          </cell>
        </row>
      </sheetData>
      <sheetData sheetId="6536">
        <row r="9">
          <cell r="A9" t="str">
            <v>A</v>
          </cell>
        </row>
      </sheetData>
      <sheetData sheetId="6537">
        <row r="9">
          <cell r="A9" t="str">
            <v>A</v>
          </cell>
        </row>
      </sheetData>
      <sheetData sheetId="6538">
        <row r="9">
          <cell r="A9" t="str">
            <v>A</v>
          </cell>
        </row>
      </sheetData>
      <sheetData sheetId="6539">
        <row r="9">
          <cell r="A9" t="str">
            <v>A</v>
          </cell>
        </row>
      </sheetData>
      <sheetData sheetId="6540">
        <row r="9">
          <cell r="A9" t="str">
            <v>A</v>
          </cell>
        </row>
      </sheetData>
      <sheetData sheetId="6541">
        <row r="9">
          <cell r="A9" t="str">
            <v>A</v>
          </cell>
        </row>
      </sheetData>
      <sheetData sheetId="6542">
        <row r="9">
          <cell r="A9" t="str">
            <v>A</v>
          </cell>
        </row>
      </sheetData>
      <sheetData sheetId="6543">
        <row r="9">
          <cell r="A9" t="str">
            <v>A</v>
          </cell>
        </row>
      </sheetData>
      <sheetData sheetId="6544">
        <row r="9">
          <cell r="A9" t="str">
            <v>A</v>
          </cell>
        </row>
      </sheetData>
      <sheetData sheetId="6545">
        <row r="9">
          <cell r="A9" t="str">
            <v>A</v>
          </cell>
        </row>
      </sheetData>
      <sheetData sheetId="6546">
        <row r="9">
          <cell r="A9" t="str">
            <v>A</v>
          </cell>
        </row>
      </sheetData>
      <sheetData sheetId="6547">
        <row r="9">
          <cell r="A9" t="str">
            <v>A</v>
          </cell>
        </row>
      </sheetData>
      <sheetData sheetId="6548">
        <row r="9">
          <cell r="A9" t="str">
            <v>A</v>
          </cell>
        </row>
      </sheetData>
      <sheetData sheetId="6549">
        <row r="9">
          <cell r="A9" t="str">
            <v>A</v>
          </cell>
        </row>
      </sheetData>
      <sheetData sheetId="6550">
        <row r="9">
          <cell r="A9" t="str">
            <v>A</v>
          </cell>
        </row>
      </sheetData>
      <sheetData sheetId="6551">
        <row r="9">
          <cell r="A9" t="str">
            <v>A</v>
          </cell>
        </row>
      </sheetData>
      <sheetData sheetId="6552">
        <row r="9">
          <cell r="A9" t="str">
            <v>A</v>
          </cell>
        </row>
      </sheetData>
      <sheetData sheetId="6553">
        <row r="9">
          <cell r="A9" t="str">
            <v>A</v>
          </cell>
        </row>
      </sheetData>
      <sheetData sheetId="6554">
        <row r="9">
          <cell r="A9" t="str">
            <v>A</v>
          </cell>
        </row>
      </sheetData>
      <sheetData sheetId="6555">
        <row r="9">
          <cell r="A9" t="str">
            <v>A</v>
          </cell>
        </row>
      </sheetData>
      <sheetData sheetId="6556">
        <row r="9">
          <cell r="A9" t="str">
            <v>A</v>
          </cell>
        </row>
      </sheetData>
      <sheetData sheetId="6557">
        <row r="9">
          <cell r="A9" t="str">
            <v>A</v>
          </cell>
        </row>
      </sheetData>
      <sheetData sheetId="6558">
        <row r="9">
          <cell r="A9" t="str">
            <v>A</v>
          </cell>
        </row>
      </sheetData>
      <sheetData sheetId="6559">
        <row r="9">
          <cell r="A9" t="str">
            <v>A</v>
          </cell>
        </row>
      </sheetData>
      <sheetData sheetId="6560">
        <row r="9">
          <cell r="A9" t="str">
            <v>A</v>
          </cell>
        </row>
      </sheetData>
      <sheetData sheetId="6561">
        <row r="9">
          <cell r="A9" t="str">
            <v>A</v>
          </cell>
        </row>
      </sheetData>
      <sheetData sheetId="6562">
        <row r="9">
          <cell r="A9" t="str">
            <v>A</v>
          </cell>
        </row>
      </sheetData>
      <sheetData sheetId="6563">
        <row r="9">
          <cell r="A9" t="str">
            <v>A</v>
          </cell>
        </row>
      </sheetData>
      <sheetData sheetId="6564">
        <row r="9">
          <cell r="A9" t="str">
            <v>A</v>
          </cell>
        </row>
      </sheetData>
      <sheetData sheetId="6565">
        <row r="9">
          <cell r="A9" t="str">
            <v>A</v>
          </cell>
        </row>
      </sheetData>
      <sheetData sheetId="6566">
        <row r="9">
          <cell r="A9" t="str">
            <v>A</v>
          </cell>
        </row>
      </sheetData>
      <sheetData sheetId="6567">
        <row r="9">
          <cell r="A9" t="str">
            <v>A</v>
          </cell>
        </row>
      </sheetData>
      <sheetData sheetId="6568">
        <row r="9">
          <cell r="A9" t="str">
            <v>A</v>
          </cell>
        </row>
      </sheetData>
      <sheetData sheetId="6569">
        <row r="9">
          <cell r="A9" t="str">
            <v>A</v>
          </cell>
        </row>
      </sheetData>
      <sheetData sheetId="6570">
        <row r="9">
          <cell r="A9" t="str">
            <v>A</v>
          </cell>
        </row>
      </sheetData>
      <sheetData sheetId="6571">
        <row r="9">
          <cell r="A9" t="str">
            <v>A</v>
          </cell>
        </row>
      </sheetData>
      <sheetData sheetId="6572">
        <row r="9">
          <cell r="A9" t="str">
            <v>A</v>
          </cell>
        </row>
      </sheetData>
      <sheetData sheetId="6573">
        <row r="9">
          <cell r="A9" t="str">
            <v>A</v>
          </cell>
        </row>
      </sheetData>
      <sheetData sheetId="6574">
        <row r="9">
          <cell r="A9" t="str">
            <v>A</v>
          </cell>
        </row>
      </sheetData>
      <sheetData sheetId="6575">
        <row r="9">
          <cell r="A9" t="str">
            <v>A</v>
          </cell>
        </row>
      </sheetData>
      <sheetData sheetId="6576">
        <row r="9">
          <cell r="A9" t="str">
            <v>A</v>
          </cell>
        </row>
      </sheetData>
      <sheetData sheetId="6577">
        <row r="9">
          <cell r="A9" t="str">
            <v>A</v>
          </cell>
        </row>
      </sheetData>
      <sheetData sheetId="6578">
        <row r="9">
          <cell r="A9" t="str">
            <v>A</v>
          </cell>
        </row>
      </sheetData>
      <sheetData sheetId="6579">
        <row r="9">
          <cell r="A9" t="str">
            <v>A</v>
          </cell>
        </row>
      </sheetData>
      <sheetData sheetId="6580">
        <row r="9">
          <cell r="A9" t="str">
            <v>A</v>
          </cell>
        </row>
      </sheetData>
      <sheetData sheetId="6581">
        <row r="9">
          <cell r="A9" t="str">
            <v>A</v>
          </cell>
        </row>
      </sheetData>
      <sheetData sheetId="6582">
        <row r="9">
          <cell r="A9" t="str">
            <v>A</v>
          </cell>
        </row>
      </sheetData>
      <sheetData sheetId="6583">
        <row r="9">
          <cell r="A9" t="str">
            <v>A</v>
          </cell>
        </row>
      </sheetData>
      <sheetData sheetId="6584">
        <row r="9">
          <cell r="A9" t="str">
            <v>A</v>
          </cell>
        </row>
      </sheetData>
      <sheetData sheetId="6585">
        <row r="9">
          <cell r="A9" t="str">
            <v>A</v>
          </cell>
        </row>
      </sheetData>
      <sheetData sheetId="6586">
        <row r="9">
          <cell r="A9" t="str">
            <v>A</v>
          </cell>
        </row>
      </sheetData>
      <sheetData sheetId="6587">
        <row r="9">
          <cell r="A9" t="str">
            <v>A</v>
          </cell>
        </row>
      </sheetData>
      <sheetData sheetId="6588">
        <row r="9">
          <cell r="A9" t="str">
            <v>A</v>
          </cell>
        </row>
      </sheetData>
      <sheetData sheetId="6589">
        <row r="9">
          <cell r="A9" t="str">
            <v>A</v>
          </cell>
        </row>
      </sheetData>
      <sheetData sheetId="6590">
        <row r="9">
          <cell r="A9" t="str">
            <v>A</v>
          </cell>
        </row>
      </sheetData>
      <sheetData sheetId="6591">
        <row r="9">
          <cell r="A9" t="str">
            <v>A</v>
          </cell>
        </row>
      </sheetData>
      <sheetData sheetId="6592">
        <row r="9">
          <cell r="A9" t="str">
            <v>A</v>
          </cell>
        </row>
      </sheetData>
      <sheetData sheetId="6593">
        <row r="9">
          <cell r="A9" t="str">
            <v>A</v>
          </cell>
        </row>
      </sheetData>
      <sheetData sheetId="6594">
        <row r="9">
          <cell r="A9" t="str">
            <v>A</v>
          </cell>
        </row>
      </sheetData>
      <sheetData sheetId="6595">
        <row r="9">
          <cell r="A9" t="str">
            <v>A</v>
          </cell>
        </row>
      </sheetData>
      <sheetData sheetId="6596">
        <row r="9">
          <cell r="A9" t="str">
            <v>A</v>
          </cell>
        </row>
      </sheetData>
      <sheetData sheetId="6597">
        <row r="9">
          <cell r="A9" t="str">
            <v>A</v>
          </cell>
        </row>
      </sheetData>
      <sheetData sheetId="6598">
        <row r="9">
          <cell r="A9" t="str">
            <v>A</v>
          </cell>
        </row>
      </sheetData>
      <sheetData sheetId="6599">
        <row r="9">
          <cell r="A9" t="str">
            <v>A</v>
          </cell>
        </row>
      </sheetData>
      <sheetData sheetId="6600">
        <row r="9">
          <cell r="A9" t="str">
            <v>A</v>
          </cell>
        </row>
      </sheetData>
      <sheetData sheetId="6601">
        <row r="9">
          <cell r="A9" t="str">
            <v>A</v>
          </cell>
        </row>
      </sheetData>
      <sheetData sheetId="6602">
        <row r="9">
          <cell r="A9" t="str">
            <v>A</v>
          </cell>
        </row>
      </sheetData>
      <sheetData sheetId="6603">
        <row r="9">
          <cell r="A9" t="str">
            <v>A</v>
          </cell>
        </row>
      </sheetData>
      <sheetData sheetId="6604">
        <row r="9">
          <cell r="A9" t="str">
            <v>A</v>
          </cell>
        </row>
      </sheetData>
      <sheetData sheetId="6605">
        <row r="9">
          <cell r="A9" t="str">
            <v>A</v>
          </cell>
        </row>
      </sheetData>
      <sheetData sheetId="6606">
        <row r="9">
          <cell r="A9" t="str">
            <v>A</v>
          </cell>
        </row>
      </sheetData>
      <sheetData sheetId="6607">
        <row r="9">
          <cell r="A9" t="str">
            <v>A</v>
          </cell>
        </row>
      </sheetData>
      <sheetData sheetId="6608">
        <row r="9">
          <cell r="A9" t="str">
            <v>A</v>
          </cell>
        </row>
      </sheetData>
      <sheetData sheetId="6609">
        <row r="9">
          <cell r="A9" t="str">
            <v>A</v>
          </cell>
        </row>
      </sheetData>
      <sheetData sheetId="6610">
        <row r="9">
          <cell r="A9" t="str">
            <v>A</v>
          </cell>
        </row>
      </sheetData>
      <sheetData sheetId="6611">
        <row r="9">
          <cell r="A9" t="str">
            <v>A</v>
          </cell>
        </row>
      </sheetData>
      <sheetData sheetId="6612">
        <row r="9">
          <cell r="A9" t="str">
            <v>A</v>
          </cell>
        </row>
      </sheetData>
      <sheetData sheetId="6613">
        <row r="9">
          <cell r="A9" t="str">
            <v>A</v>
          </cell>
        </row>
      </sheetData>
      <sheetData sheetId="6614">
        <row r="9">
          <cell r="A9" t="str">
            <v>A</v>
          </cell>
        </row>
      </sheetData>
      <sheetData sheetId="6615">
        <row r="9">
          <cell r="A9" t="str">
            <v>A</v>
          </cell>
        </row>
      </sheetData>
      <sheetData sheetId="6616">
        <row r="9">
          <cell r="A9" t="str">
            <v>A</v>
          </cell>
        </row>
      </sheetData>
      <sheetData sheetId="6617">
        <row r="9">
          <cell r="A9" t="str">
            <v>A</v>
          </cell>
        </row>
      </sheetData>
      <sheetData sheetId="6618">
        <row r="9">
          <cell r="A9" t="str">
            <v>A</v>
          </cell>
        </row>
      </sheetData>
      <sheetData sheetId="6619">
        <row r="9">
          <cell r="A9" t="str">
            <v>A</v>
          </cell>
        </row>
      </sheetData>
      <sheetData sheetId="6620">
        <row r="9">
          <cell r="A9" t="str">
            <v>A</v>
          </cell>
        </row>
      </sheetData>
      <sheetData sheetId="6621">
        <row r="9">
          <cell r="A9" t="str">
            <v>A</v>
          </cell>
        </row>
      </sheetData>
      <sheetData sheetId="6622">
        <row r="9">
          <cell r="A9" t="str">
            <v>A</v>
          </cell>
        </row>
      </sheetData>
      <sheetData sheetId="6623">
        <row r="9">
          <cell r="A9" t="str">
            <v>A</v>
          </cell>
        </row>
      </sheetData>
      <sheetData sheetId="6624">
        <row r="9">
          <cell r="A9" t="str">
            <v>A</v>
          </cell>
        </row>
      </sheetData>
      <sheetData sheetId="6625">
        <row r="9">
          <cell r="A9" t="str">
            <v>A</v>
          </cell>
        </row>
      </sheetData>
      <sheetData sheetId="6626">
        <row r="9">
          <cell r="A9" t="str">
            <v>A</v>
          </cell>
        </row>
      </sheetData>
      <sheetData sheetId="6627">
        <row r="9">
          <cell r="A9" t="str">
            <v>A</v>
          </cell>
        </row>
      </sheetData>
      <sheetData sheetId="6628">
        <row r="9">
          <cell r="A9" t="str">
            <v>A</v>
          </cell>
        </row>
      </sheetData>
      <sheetData sheetId="6629">
        <row r="9">
          <cell r="A9" t="str">
            <v>A</v>
          </cell>
        </row>
      </sheetData>
      <sheetData sheetId="6630">
        <row r="9">
          <cell r="A9" t="str">
            <v>A</v>
          </cell>
        </row>
      </sheetData>
      <sheetData sheetId="6631">
        <row r="9">
          <cell r="A9" t="str">
            <v>A</v>
          </cell>
        </row>
      </sheetData>
      <sheetData sheetId="6632">
        <row r="9">
          <cell r="A9" t="str">
            <v>A</v>
          </cell>
        </row>
      </sheetData>
      <sheetData sheetId="6633">
        <row r="9">
          <cell r="A9" t="str">
            <v>A</v>
          </cell>
        </row>
      </sheetData>
      <sheetData sheetId="6634">
        <row r="9">
          <cell r="A9" t="str">
            <v>A</v>
          </cell>
        </row>
      </sheetData>
      <sheetData sheetId="6635">
        <row r="9">
          <cell r="A9" t="str">
            <v>A</v>
          </cell>
        </row>
      </sheetData>
      <sheetData sheetId="6636">
        <row r="9">
          <cell r="A9" t="str">
            <v>A</v>
          </cell>
        </row>
      </sheetData>
      <sheetData sheetId="6637">
        <row r="9">
          <cell r="A9" t="str">
            <v>A</v>
          </cell>
        </row>
      </sheetData>
      <sheetData sheetId="6638">
        <row r="9">
          <cell r="A9" t="str">
            <v>A</v>
          </cell>
        </row>
      </sheetData>
      <sheetData sheetId="6639">
        <row r="9">
          <cell r="A9" t="str">
            <v>A</v>
          </cell>
        </row>
      </sheetData>
      <sheetData sheetId="6640">
        <row r="9">
          <cell r="A9" t="str">
            <v>A</v>
          </cell>
        </row>
      </sheetData>
      <sheetData sheetId="6641">
        <row r="9">
          <cell r="A9" t="str">
            <v>A</v>
          </cell>
        </row>
      </sheetData>
      <sheetData sheetId="6642">
        <row r="9">
          <cell r="A9" t="str">
            <v>A</v>
          </cell>
        </row>
      </sheetData>
      <sheetData sheetId="6643">
        <row r="9">
          <cell r="A9" t="str">
            <v>A</v>
          </cell>
        </row>
      </sheetData>
      <sheetData sheetId="6644">
        <row r="9">
          <cell r="A9" t="str">
            <v>A</v>
          </cell>
        </row>
      </sheetData>
      <sheetData sheetId="6645">
        <row r="9">
          <cell r="A9" t="str">
            <v>A</v>
          </cell>
        </row>
      </sheetData>
      <sheetData sheetId="6646">
        <row r="9">
          <cell r="A9" t="str">
            <v>A</v>
          </cell>
        </row>
      </sheetData>
      <sheetData sheetId="6647">
        <row r="9">
          <cell r="A9" t="str">
            <v>A</v>
          </cell>
        </row>
      </sheetData>
      <sheetData sheetId="6648">
        <row r="9">
          <cell r="A9" t="str">
            <v>A</v>
          </cell>
        </row>
      </sheetData>
      <sheetData sheetId="6649">
        <row r="9">
          <cell r="A9" t="str">
            <v>A</v>
          </cell>
        </row>
      </sheetData>
      <sheetData sheetId="6650">
        <row r="9">
          <cell r="A9" t="str">
            <v>A</v>
          </cell>
        </row>
      </sheetData>
      <sheetData sheetId="6651">
        <row r="9">
          <cell r="A9" t="str">
            <v>A</v>
          </cell>
        </row>
      </sheetData>
      <sheetData sheetId="6652">
        <row r="9">
          <cell r="A9" t="str">
            <v>A</v>
          </cell>
        </row>
      </sheetData>
      <sheetData sheetId="6653">
        <row r="9">
          <cell r="A9" t="str">
            <v>A</v>
          </cell>
        </row>
      </sheetData>
      <sheetData sheetId="6654">
        <row r="9">
          <cell r="A9" t="str">
            <v>A</v>
          </cell>
        </row>
      </sheetData>
      <sheetData sheetId="6655">
        <row r="9">
          <cell r="A9" t="str">
            <v>A</v>
          </cell>
        </row>
      </sheetData>
      <sheetData sheetId="6656">
        <row r="9">
          <cell r="A9" t="str">
            <v>A</v>
          </cell>
        </row>
      </sheetData>
      <sheetData sheetId="6657">
        <row r="9">
          <cell r="A9" t="str">
            <v>A</v>
          </cell>
        </row>
      </sheetData>
      <sheetData sheetId="6658">
        <row r="9">
          <cell r="A9" t="str">
            <v>A</v>
          </cell>
        </row>
      </sheetData>
      <sheetData sheetId="6659">
        <row r="9">
          <cell r="A9" t="str">
            <v>A</v>
          </cell>
        </row>
      </sheetData>
      <sheetData sheetId="6660">
        <row r="9">
          <cell r="A9" t="str">
            <v>A</v>
          </cell>
        </row>
      </sheetData>
      <sheetData sheetId="6661">
        <row r="9">
          <cell r="A9" t="str">
            <v>A</v>
          </cell>
        </row>
      </sheetData>
      <sheetData sheetId="6662">
        <row r="9">
          <cell r="A9" t="str">
            <v>A</v>
          </cell>
        </row>
      </sheetData>
      <sheetData sheetId="6663">
        <row r="9">
          <cell r="A9" t="str">
            <v>A</v>
          </cell>
        </row>
      </sheetData>
      <sheetData sheetId="6664">
        <row r="9">
          <cell r="A9" t="str">
            <v>A</v>
          </cell>
        </row>
      </sheetData>
      <sheetData sheetId="6665">
        <row r="9">
          <cell r="A9" t="str">
            <v>A</v>
          </cell>
        </row>
      </sheetData>
      <sheetData sheetId="6666">
        <row r="9">
          <cell r="A9" t="str">
            <v>A</v>
          </cell>
        </row>
      </sheetData>
      <sheetData sheetId="6667">
        <row r="9">
          <cell r="A9" t="str">
            <v>A</v>
          </cell>
        </row>
      </sheetData>
      <sheetData sheetId="6668">
        <row r="9">
          <cell r="A9" t="str">
            <v>A</v>
          </cell>
        </row>
      </sheetData>
      <sheetData sheetId="6669">
        <row r="9">
          <cell r="A9" t="str">
            <v>A</v>
          </cell>
        </row>
      </sheetData>
      <sheetData sheetId="6670">
        <row r="9">
          <cell r="A9" t="str">
            <v>A</v>
          </cell>
        </row>
      </sheetData>
      <sheetData sheetId="6671">
        <row r="9">
          <cell r="A9" t="str">
            <v>A</v>
          </cell>
        </row>
      </sheetData>
      <sheetData sheetId="6672">
        <row r="9">
          <cell r="A9" t="str">
            <v>A</v>
          </cell>
        </row>
      </sheetData>
      <sheetData sheetId="6673">
        <row r="9">
          <cell r="A9" t="str">
            <v>A</v>
          </cell>
        </row>
      </sheetData>
      <sheetData sheetId="6674">
        <row r="9">
          <cell r="A9" t="str">
            <v>A</v>
          </cell>
        </row>
      </sheetData>
      <sheetData sheetId="6675">
        <row r="9">
          <cell r="A9" t="str">
            <v>A</v>
          </cell>
        </row>
      </sheetData>
      <sheetData sheetId="6676">
        <row r="9">
          <cell r="A9" t="str">
            <v>A</v>
          </cell>
        </row>
      </sheetData>
      <sheetData sheetId="6677">
        <row r="9">
          <cell r="A9" t="str">
            <v>A</v>
          </cell>
        </row>
      </sheetData>
      <sheetData sheetId="6678">
        <row r="9">
          <cell r="A9" t="str">
            <v>A</v>
          </cell>
        </row>
      </sheetData>
      <sheetData sheetId="6679">
        <row r="9">
          <cell r="A9" t="str">
            <v>A</v>
          </cell>
        </row>
      </sheetData>
      <sheetData sheetId="6680">
        <row r="9">
          <cell r="A9" t="str">
            <v>A</v>
          </cell>
        </row>
      </sheetData>
      <sheetData sheetId="6681">
        <row r="9">
          <cell r="A9" t="str">
            <v>A</v>
          </cell>
        </row>
      </sheetData>
      <sheetData sheetId="6682">
        <row r="9">
          <cell r="A9" t="str">
            <v>A</v>
          </cell>
        </row>
      </sheetData>
      <sheetData sheetId="6683">
        <row r="9">
          <cell r="A9" t="str">
            <v>A</v>
          </cell>
        </row>
      </sheetData>
      <sheetData sheetId="6684">
        <row r="9">
          <cell r="A9" t="str">
            <v>A</v>
          </cell>
        </row>
      </sheetData>
      <sheetData sheetId="6685">
        <row r="9">
          <cell r="A9" t="str">
            <v>A</v>
          </cell>
        </row>
      </sheetData>
      <sheetData sheetId="6686">
        <row r="9">
          <cell r="A9" t="str">
            <v>A</v>
          </cell>
        </row>
      </sheetData>
      <sheetData sheetId="6687">
        <row r="9">
          <cell r="A9" t="str">
            <v>A</v>
          </cell>
        </row>
      </sheetData>
      <sheetData sheetId="6688">
        <row r="9">
          <cell r="A9" t="str">
            <v>A</v>
          </cell>
        </row>
      </sheetData>
      <sheetData sheetId="6689">
        <row r="9">
          <cell r="A9" t="str">
            <v>A</v>
          </cell>
        </row>
      </sheetData>
      <sheetData sheetId="6690">
        <row r="9">
          <cell r="A9" t="str">
            <v>A</v>
          </cell>
        </row>
      </sheetData>
      <sheetData sheetId="6691">
        <row r="9">
          <cell r="A9" t="str">
            <v>A</v>
          </cell>
        </row>
      </sheetData>
      <sheetData sheetId="6692">
        <row r="9">
          <cell r="A9" t="str">
            <v>A</v>
          </cell>
        </row>
      </sheetData>
      <sheetData sheetId="6693">
        <row r="9">
          <cell r="A9" t="str">
            <v>A</v>
          </cell>
        </row>
      </sheetData>
      <sheetData sheetId="6694">
        <row r="9">
          <cell r="A9" t="str">
            <v>A</v>
          </cell>
        </row>
      </sheetData>
      <sheetData sheetId="6695">
        <row r="9">
          <cell r="A9" t="str">
            <v>A</v>
          </cell>
        </row>
      </sheetData>
      <sheetData sheetId="6696">
        <row r="9">
          <cell r="A9" t="str">
            <v>A</v>
          </cell>
        </row>
      </sheetData>
      <sheetData sheetId="6697">
        <row r="9">
          <cell r="A9" t="str">
            <v>A</v>
          </cell>
        </row>
      </sheetData>
      <sheetData sheetId="6698">
        <row r="9">
          <cell r="A9" t="str">
            <v>A</v>
          </cell>
        </row>
      </sheetData>
      <sheetData sheetId="6699">
        <row r="9">
          <cell r="A9" t="str">
            <v>A</v>
          </cell>
        </row>
      </sheetData>
      <sheetData sheetId="6700">
        <row r="9">
          <cell r="A9" t="str">
            <v>A</v>
          </cell>
        </row>
      </sheetData>
      <sheetData sheetId="6701">
        <row r="9">
          <cell r="A9" t="str">
            <v>A</v>
          </cell>
        </row>
      </sheetData>
      <sheetData sheetId="6702">
        <row r="9">
          <cell r="A9" t="str">
            <v>A</v>
          </cell>
        </row>
      </sheetData>
      <sheetData sheetId="6703">
        <row r="9">
          <cell r="A9" t="str">
            <v>A</v>
          </cell>
        </row>
      </sheetData>
      <sheetData sheetId="6704">
        <row r="9">
          <cell r="A9" t="str">
            <v>A</v>
          </cell>
        </row>
      </sheetData>
      <sheetData sheetId="6705">
        <row r="9">
          <cell r="A9" t="str">
            <v>A</v>
          </cell>
        </row>
      </sheetData>
      <sheetData sheetId="6706">
        <row r="9">
          <cell r="A9" t="str">
            <v>A</v>
          </cell>
        </row>
      </sheetData>
      <sheetData sheetId="6707">
        <row r="9">
          <cell r="A9" t="str">
            <v>A</v>
          </cell>
        </row>
      </sheetData>
      <sheetData sheetId="6708">
        <row r="9">
          <cell r="A9" t="str">
            <v>A</v>
          </cell>
        </row>
      </sheetData>
      <sheetData sheetId="6709">
        <row r="9">
          <cell r="A9" t="str">
            <v>A</v>
          </cell>
        </row>
      </sheetData>
      <sheetData sheetId="6710">
        <row r="9">
          <cell r="A9" t="str">
            <v>A</v>
          </cell>
        </row>
      </sheetData>
      <sheetData sheetId="6711">
        <row r="9">
          <cell r="A9" t="str">
            <v>A</v>
          </cell>
        </row>
      </sheetData>
      <sheetData sheetId="6712">
        <row r="9">
          <cell r="A9" t="str">
            <v>A</v>
          </cell>
        </row>
      </sheetData>
      <sheetData sheetId="6713">
        <row r="9">
          <cell r="A9" t="str">
            <v>A</v>
          </cell>
        </row>
      </sheetData>
      <sheetData sheetId="6714">
        <row r="9">
          <cell r="A9" t="str">
            <v>A</v>
          </cell>
        </row>
      </sheetData>
      <sheetData sheetId="6715">
        <row r="9">
          <cell r="A9" t="str">
            <v>A</v>
          </cell>
        </row>
      </sheetData>
      <sheetData sheetId="6716">
        <row r="9">
          <cell r="A9" t="str">
            <v>A</v>
          </cell>
        </row>
      </sheetData>
      <sheetData sheetId="6717">
        <row r="9">
          <cell r="A9" t="str">
            <v>A</v>
          </cell>
        </row>
      </sheetData>
      <sheetData sheetId="6718">
        <row r="9">
          <cell r="A9" t="str">
            <v>A</v>
          </cell>
        </row>
      </sheetData>
      <sheetData sheetId="6719">
        <row r="9">
          <cell r="A9" t="str">
            <v>A</v>
          </cell>
        </row>
      </sheetData>
      <sheetData sheetId="6720">
        <row r="9">
          <cell r="A9" t="str">
            <v>A</v>
          </cell>
        </row>
      </sheetData>
      <sheetData sheetId="6721">
        <row r="9">
          <cell r="A9" t="str">
            <v>A</v>
          </cell>
        </row>
      </sheetData>
      <sheetData sheetId="6722">
        <row r="9">
          <cell r="A9" t="str">
            <v>A</v>
          </cell>
        </row>
      </sheetData>
      <sheetData sheetId="6723">
        <row r="9">
          <cell r="A9" t="str">
            <v>A</v>
          </cell>
        </row>
      </sheetData>
      <sheetData sheetId="6724">
        <row r="9">
          <cell r="A9" t="str">
            <v>A</v>
          </cell>
        </row>
      </sheetData>
      <sheetData sheetId="6725">
        <row r="9">
          <cell r="A9" t="str">
            <v>A</v>
          </cell>
        </row>
      </sheetData>
      <sheetData sheetId="6726">
        <row r="9">
          <cell r="A9" t="str">
            <v>A</v>
          </cell>
        </row>
      </sheetData>
      <sheetData sheetId="6727">
        <row r="9">
          <cell r="A9" t="str">
            <v>A</v>
          </cell>
        </row>
      </sheetData>
      <sheetData sheetId="6728">
        <row r="9">
          <cell r="A9" t="str">
            <v>A</v>
          </cell>
        </row>
      </sheetData>
      <sheetData sheetId="6729">
        <row r="9">
          <cell r="A9" t="str">
            <v>A</v>
          </cell>
        </row>
      </sheetData>
      <sheetData sheetId="6730">
        <row r="9">
          <cell r="A9" t="str">
            <v>A</v>
          </cell>
        </row>
      </sheetData>
      <sheetData sheetId="6731">
        <row r="9">
          <cell r="A9" t="str">
            <v>A</v>
          </cell>
        </row>
      </sheetData>
      <sheetData sheetId="6732">
        <row r="9">
          <cell r="A9" t="str">
            <v>A</v>
          </cell>
        </row>
      </sheetData>
      <sheetData sheetId="6733">
        <row r="9">
          <cell r="A9" t="str">
            <v>A</v>
          </cell>
        </row>
      </sheetData>
      <sheetData sheetId="6734">
        <row r="9">
          <cell r="A9" t="str">
            <v>A</v>
          </cell>
        </row>
      </sheetData>
      <sheetData sheetId="6735">
        <row r="9">
          <cell r="A9" t="str">
            <v>A</v>
          </cell>
        </row>
      </sheetData>
      <sheetData sheetId="6736">
        <row r="9">
          <cell r="A9" t="str">
            <v>A</v>
          </cell>
        </row>
      </sheetData>
      <sheetData sheetId="6737">
        <row r="9">
          <cell r="A9" t="str">
            <v>A</v>
          </cell>
        </row>
      </sheetData>
      <sheetData sheetId="6738">
        <row r="9">
          <cell r="A9" t="str">
            <v>A</v>
          </cell>
        </row>
      </sheetData>
      <sheetData sheetId="6739">
        <row r="9">
          <cell r="A9" t="str">
            <v>A</v>
          </cell>
        </row>
      </sheetData>
      <sheetData sheetId="6740">
        <row r="9">
          <cell r="A9" t="str">
            <v>A</v>
          </cell>
        </row>
      </sheetData>
      <sheetData sheetId="6741">
        <row r="9">
          <cell r="A9" t="str">
            <v>A</v>
          </cell>
        </row>
      </sheetData>
      <sheetData sheetId="6742">
        <row r="9">
          <cell r="A9" t="str">
            <v>A</v>
          </cell>
        </row>
      </sheetData>
      <sheetData sheetId="6743">
        <row r="9">
          <cell r="A9" t="str">
            <v>A</v>
          </cell>
        </row>
      </sheetData>
      <sheetData sheetId="6744">
        <row r="9">
          <cell r="A9" t="str">
            <v>A</v>
          </cell>
        </row>
      </sheetData>
      <sheetData sheetId="6745">
        <row r="9">
          <cell r="A9" t="str">
            <v>A</v>
          </cell>
        </row>
      </sheetData>
      <sheetData sheetId="6746">
        <row r="9">
          <cell r="A9" t="str">
            <v>A</v>
          </cell>
        </row>
      </sheetData>
      <sheetData sheetId="6747">
        <row r="9">
          <cell r="A9" t="str">
            <v>A</v>
          </cell>
        </row>
      </sheetData>
      <sheetData sheetId="6748">
        <row r="9">
          <cell r="A9" t="str">
            <v>A</v>
          </cell>
        </row>
      </sheetData>
      <sheetData sheetId="6749">
        <row r="9">
          <cell r="A9" t="str">
            <v>A</v>
          </cell>
        </row>
      </sheetData>
      <sheetData sheetId="6750">
        <row r="9">
          <cell r="A9" t="str">
            <v>A</v>
          </cell>
        </row>
      </sheetData>
      <sheetData sheetId="6751">
        <row r="9">
          <cell r="A9" t="str">
            <v>A</v>
          </cell>
        </row>
      </sheetData>
      <sheetData sheetId="6752">
        <row r="9">
          <cell r="A9" t="str">
            <v>A</v>
          </cell>
        </row>
      </sheetData>
      <sheetData sheetId="6753">
        <row r="9">
          <cell r="A9" t="str">
            <v>A</v>
          </cell>
        </row>
      </sheetData>
      <sheetData sheetId="6754">
        <row r="9">
          <cell r="A9" t="str">
            <v>A</v>
          </cell>
        </row>
      </sheetData>
      <sheetData sheetId="6755">
        <row r="9">
          <cell r="A9" t="str">
            <v>A</v>
          </cell>
        </row>
      </sheetData>
      <sheetData sheetId="6756">
        <row r="9">
          <cell r="A9" t="str">
            <v>A</v>
          </cell>
        </row>
      </sheetData>
      <sheetData sheetId="6757">
        <row r="9">
          <cell r="A9" t="str">
            <v>A</v>
          </cell>
        </row>
      </sheetData>
      <sheetData sheetId="6758">
        <row r="9">
          <cell r="A9" t="str">
            <v>A</v>
          </cell>
        </row>
      </sheetData>
      <sheetData sheetId="6759">
        <row r="9">
          <cell r="A9" t="str">
            <v>A</v>
          </cell>
        </row>
      </sheetData>
      <sheetData sheetId="6760">
        <row r="9">
          <cell r="A9" t="str">
            <v>A</v>
          </cell>
        </row>
      </sheetData>
      <sheetData sheetId="6761">
        <row r="9">
          <cell r="A9" t="str">
            <v>A</v>
          </cell>
        </row>
      </sheetData>
      <sheetData sheetId="6762">
        <row r="9">
          <cell r="A9" t="str">
            <v>A</v>
          </cell>
        </row>
      </sheetData>
      <sheetData sheetId="6763">
        <row r="9">
          <cell r="A9" t="str">
            <v>A</v>
          </cell>
        </row>
      </sheetData>
      <sheetData sheetId="6764">
        <row r="9">
          <cell r="A9" t="str">
            <v>A</v>
          </cell>
        </row>
      </sheetData>
      <sheetData sheetId="6765">
        <row r="9">
          <cell r="A9" t="str">
            <v>A</v>
          </cell>
        </row>
      </sheetData>
      <sheetData sheetId="6766">
        <row r="9">
          <cell r="A9" t="str">
            <v>A</v>
          </cell>
        </row>
      </sheetData>
      <sheetData sheetId="6767">
        <row r="9">
          <cell r="A9" t="str">
            <v>A</v>
          </cell>
        </row>
      </sheetData>
      <sheetData sheetId="6768">
        <row r="9">
          <cell r="A9" t="str">
            <v>A</v>
          </cell>
        </row>
      </sheetData>
      <sheetData sheetId="6769">
        <row r="9">
          <cell r="A9" t="str">
            <v>A</v>
          </cell>
        </row>
      </sheetData>
      <sheetData sheetId="6770">
        <row r="9">
          <cell r="A9" t="str">
            <v>A</v>
          </cell>
        </row>
      </sheetData>
      <sheetData sheetId="6771">
        <row r="9">
          <cell r="A9" t="str">
            <v>A</v>
          </cell>
        </row>
      </sheetData>
      <sheetData sheetId="6772">
        <row r="9">
          <cell r="A9" t="str">
            <v>A</v>
          </cell>
        </row>
      </sheetData>
      <sheetData sheetId="6773">
        <row r="9">
          <cell r="A9" t="str">
            <v>A</v>
          </cell>
        </row>
      </sheetData>
      <sheetData sheetId="6774">
        <row r="9">
          <cell r="A9" t="str">
            <v>A</v>
          </cell>
        </row>
      </sheetData>
      <sheetData sheetId="6775">
        <row r="9">
          <cell r="A9" t="str">
            <v>A</v>
          </cell>
        </row>
      </sheetData>
      <sheetData sheetId="6776">
        <row r="9">
          <cell r="A9" t="str">
            <v>A</v>
          </cell>
        </row>
      </sheetData>
      <sheetData sheetId="6777">
        <row r="9">
          <cell r="A9" t="str">
            <v>A</v>
          </cell>
        </row>
      </sheetData>
      <sheetData sheetId="6778">
        <row r="9">
          <cell r="A9" t="str">
            <v>A</v>
          </cell>
        </row>
      </sheetData>
      <sheetData sheetId="6779">
        <row r="9">
          <cell r="A9" t="str">
            <v>A</v>
          </cell>
        </row>
      </sheetData>
      <sheetData sheetId="6780">
        <row r="9">
          <cell r="A9" t="str">
            <v>A</v>
          </cell>
        </row>
      </sheetData>
      <sheetData sheetId="6781">
        <row r="9">
          <cell r="A9" t="str">
            <v>A</v>
          </cell>
        </row>
      </sheetData>
      <sheetData sheetId="6782">
        <row r="9">
          <cell r="A9" t="str">
            <v>A</v>
          </cell>
        </row>
      </sheetData>
      <sheetData sheetId="6783">
        <row r="9">
          <cell r="A9" t="str">
            <v>A</v>
          </cell>
        </row>
      </sheetData>
      <sheetData sheetId="6784">
        <row r="9">
          <cell r="A9" t="str">
            <v>A</v>
          </cell>
        </row>
      </sheetData>
      <sheetData sheetId="6785">
        <row r="9">
          <cell r="A9" t="str">
            <v>A</v>
          </cell>
        </row>
      </sheetData>
      <sheetData sheetId="6786">
        <row r="9">
          <cell r="A9" t="str">
            <v>A</v>
          </cell>
        </row>
      </sheetData>
      <sheetData sheetId="6787">
        <row r="9">
          <cell r="A9" t="str">
            <v>A</v>
          </cell>
        </row>
      </sheetData>
      <sheetData sheetId="6788">
        <row r="9">
          <cell r="A9" t="str">
            <v>A</v>
          </cell>
        </row>
      </sheetData>
      <sheetData sheetId="6789">
        <row r="9">
          <cell r="A9" t="str">
            <v>A</v>
          </cell>
        </row>
      </sheetData>
      <sheetData sheetId="6790">
        <row r="9">
          <cell r="A9" t="str">
            <v>A</v>
          </cell>
        </row>
      </sheetData>
      <sheetData sheetId="6791">
        <row r="9">
          <cell r="A9" t="str">
            <v>A</v>
          </cell>
        </row>
      </sheetData>
      <sheetData sheetId="6792">
        <row r="9">
          <cell r="A9" t="str">
            <v>A</v>
          </cell>
        </row>
      </sheetData>
      <sheetData sheetId="6793">
        <row r="9">
          <cell r="A9" t="str">
            <v>A</v>
          </cell>
        </row>
      </sheetData>
      <sheetData sheetId="6794">
        <row r="9">
          <cell r="A9" t="str">
            <v>A</v>
          </cell>
        </row>
      </sheetData>
      <sheetData sheetId="6795">
        <row r="9">
          <cell r="A9" t="str">
            <v>A</v>
          </cell>
        </row>
      </sheetData>
      <sheetData sheetId="6796">
        <row r="9">
          <cell r="A9" t="str">
            <v>A</v>
          </cell>
        </row>
      </sheetData>
      <sheetData sheetId="6797">
        <row r="9">
          <cell r="A9" t="str">
            <v>A</v>
          </cell>
        </row>
      </sheetData>
      <sheetData sheetId="6798">
        <row r="9">
          <cell r="A9" t="str">
            <v>A</v>
          </cell>
        </row>
      </sheetData>
      <sheetData sheetId="6799">
        <row r="9">
          <cell r="A9" t="str">
            <v>A</v>
          </cell>
        </row>
      </sheetData>
      <sheetData sheetId="6800">
        <row r="9">
          <cell r="A9" t="str">
            <v>A</v>
          </cell>
        </row>
      </sheetData>
      <sheetData sheetId="6801">
        <row r="9">
          <cell r="A9" t="str">
            <v>A</v>
          </cell>
        </row>
      </sheetData>
      <sheetData sheetId="6802">
        <row r="9">
          <cell r="A9" t="str">
            <v>A</v>
          </cell>
        </row>
      </sheetData>
      <sheetData sheetId="6803">
        <row r="9">
          <cell r="A9" t="str">
            <v>A</v>
          </cell>
        </row>
      </sheetData>
      <sheetData sheetId="6804">
        <row r="9">
          <cell r="A9" t="str">
            <v>A</v>
          </cell>
        </row>
      </sheetData>
      <sheetData sheetId="6805">
        <row r="9">
          <cell r="A9" t="str">
            <v>A</v>
          </cell>
        </row>
      </sheetData>
      <sheetData sheetId="6806">
        <row r="9">
          <cell r="A9" t="str">
            <v>A</v>
          </cell>
        </row>
      </sheetData>
      <sheetData sheetId="6807">
        <row r="9">
          <cell r="A9" t="str">
            <v>A</v>
          </cell>
        </row>
      </sheetData>
      <sheetData sheetId="6808">
        <row r="9">
          <cell r="A9" t="str">
            <v>A</v>
          </cell>
        </row>
      </sheetData>
      <sheetData sheetId="6809">
        <row r="9">
          <cell r="A9" t="str">
            <v>A</v>
          </cell>
        </row>
      </sheetData>
      <sheetData sheetId="6810">
        <row r="9">
          <cell r="A9" t="str">
            <v>A</v>
          </cell>
        </row>
      </sheetData>
      <sheetData sheetId="6811">
        <row r="9">
          <cell r="A9" t="str">
            <v>A</v>
          </cell>
        </row>
      </sheetData>
      <sheetData sheetId="6812">
        <row r="9">
          <cell r="A9" t="str">
            <v>A</v>
          </cell>
        </row>
      </sheetData>
      <sheetData sheetId="6813">
        <row r="9">
          <cell r="A9" t="str">
            <v>A</v>
          </cell>
        </row>
      </sheetData>
      <sheetData sheetId="6814">
        <row r="9">
          <cell r="A9" t="str">
            <v>A</v>
          </cell>
        </row>
      </sheetData>
      <sheetData sheetId="6815">
        <row r="9">
          <cell r="A9" t="str">
            <v>A</v>
          </cell>
        </row>
      </sheetData>
      <sheetData sheetId="6816">
        <row r="9">
          <cell r="A9" t="str">
            <v>A</v>
          </cell>
        </row>
      </sheetData>
      <sheetData sheetId="6817">
        <row r="9">
          <cell r="A9" t="str">
            <v>A</v>
          </cell>
        </row>
      </sheetData>
      <sheetData sheetId="6818">
        <row r="9">
          <cell r="A9" t="str">
            <v>A</v>
          </cell>
        </row>
      </sheetData>
      <sheetData sheetId="6819">
        <row r="9">
          <cell r="A9" t="str">
            <v>A</v>
          </cell>
        </row>
      </sheetData>
      <sheetData sheetId="6820">
        <row r="9">
          <cell r="A9" t="str">
            <v>A</v>
          </cell>
        </row>
      </sheetData>
      <sheetData sheetId="6821">
        <row r="9">
          <cell r="A9" t="str">
            <v>A</v>
          </cell>
        </row>
      </sheetData>
      <sheetData sheetId="6822">
        <row r="9">
          <cell r="A9" t="str">
            <v>A</v>
          </cell>
        </row>
      </sheetData>
      <sheetData sheetId="6823">
        <row r="9">
          <cell r="A9" t="str">
            <v>A</v>
          </cell>
        </row>
      </sheetData>
      <sheetData sheetId="6824">
        <row r="9">
          <cell r="A9" t="str">
            <v>A</v>
          </cell>
        </row>
      </sheetData>
      <sheetData sheetId="6825">
        <row r="9">
          <cell r="A9" t="str">
            <v>A</v>
          </cell>
        </row>
      </sheetData>
      <sheetData sheetId="6826">
        <row r="9">
          <cell r="A9" t="str">
            <v>A</v>
          </cell>
        </row>
      </sheetData>
      <sheetData sheetId="6827">
        <row r="9">
          <cell r="A9" t="str">
            <v>A</v>
          </cell>
        </row>
      </sheetData>
      <sheetData sheetId="6828">
        <row r="9">
          <cell r="A9" t="str">
            <v>A</v>
          </cell>
        </row>
      </sheetData>
      <sheetData sheetId="6829">
        <row r="9">
          <cell r="A9" t="str">
            <v>A</v>
          </cell>
        </row>
      </sheetData>
      <sheetData sheetId="6830">
        <row r="9">
          <cell r="A9" t="str">
            <v>A</v>
          </cell>
        </row>
      </sheetData>
      <sheetData sheetId="6831">
        <row r="9">
          <cell r="A9" t="str">
            <v>A</v>
          </cell>
        </row>
      </sheetData>
      <sheetData sheetId="6832">
        <row r="9">
          <cell r="A9" t="str">
            <v>A</v>
          </cell>
        </row>
      </sheetData>
      <sheetData sheetId="6833">
        <row r="9">
          <cell r="A9" t="str">
            <v>A</v>
          </cell>
        </row>
      </sheetData>
      <sheetData sheetId="6834">
        <row r="9">
          <cell r="A9" t="str">
            <v>A</v>
          </cell>
        </row>
      </sheetData>
      <sheetData sheetId="6835">
        <row r="9">
          <cell r="A9" t="str">
            <v>A</v>
          </cell>
        </row>
      </sheetData>
      <sheetData sheetId="6836">
        <row r="9">
          <cell r="A9" t="str">
            <v>A</v>
          </cell>
        </row>
      </sheetData>
      <sheetData sheetId="6837">
        <row r="9">
          <cell r="A9" t="str">
            <v>A</v>
          </cell>
        </row>
      </sheetData>
      <sheetData sheetId="6838">
        <row r="9">
          <cell r="A9" t="str">
            <v>A</v>
          </cell>
        </row>
      </sheetData>
      <sheetData sheetId="6839">
        <row r="9">
          <cell r="A9" t="str">
            <v>A</v>
          </cell>
        </row>
      </sheetData>
      <sheetData sheetId="6840">
        <row r="9">
          <cell r="A9" t="str">
            <v>A</v>
          </cell>
        </row>
      </sheetData>
      <sheetData sheetId="6841">
        <row r="9">
          <cell r="A9" t="str">
            <v>A</v>
          </cell>
        </row>
      </sheetData>
      <sheetData sheetId="6842">
        <row r="9">
          <cell r="A9" t="str">
            <v>A</v>
          </cell>
        </row>
      </sheetData>
      <sheetData sheetId="6843">
        <row r="9">
          <cell r="A9" t="str">
            <v>A</v>
          </cell>
        </row>
      </sheetData>
      <sheetData sheetId="6844">
        <row r="9">
          <cell r="A9" t="str">
            <v>A</v>
          </cell>
        </row>
      </sheetData>
      <sheetData sheetId="6845">
        <row r="9">
          <cell r="A9" t="str">
            <v>A</v>
          </cell>
        </row>
      </sheetData>
      <sheetData sheetId="6846">
        <row r="9">
          <cell r="A9" t="str">
            <v>A</v>
          </cell>
        </row>
      </sheetData>
      <sheetData sheetId="6847">
        <row r="9">
          <cell r="A9" t="str">
            <v>A</v>
          </cell>
        </row>
      </sheetData>
      <sheetData sheetId="6848">
        <row r="9">
          <cell r="A9" t="str">
            <v>A</v>
          </cell>
        </row>
      </sheetData>
      <sheetData sheetId="6849">
        <row r="9">
          <cell r="A9" t="str">
            <v>A</v>
          </cell>
        </row>
      </sheetData>
      <sheetData sheetId="6850">
        <row r="9">
          <cell r="A9" t="str">
            <v>A</v>
          </cell>
        </row>
      </sheetData>
      <sheetData sheetId="6851">
        <row r="9">
          <cell r="A9" t="str">
            <v>A</v>
          </cell>
        </row>
      </sheetData>
      <sheetData sheetId="6852">
        <row r="9">
          <cell r="A9" t="str">
            <v>A</v>
          </cell>
        </row>
      </sheetData>
      <sheetData sheetId="6853">
        <row r="9">
          <cell r="A9" t="str">
            <v>A</v>
          </cell>
        </row>
      </sheetData>
      <sheetData sheetId="6854">
        <row r="9">
          <cell r="A9" t="str">
            <v>A</v>
          </cell>
        </row>
      </sheetData>
      <sheetData sheetId="6855">
        <row r="9">
          <cell r="A9" t="str">
            <v>A</v>
          </cell>
        </row>
      </sheetData>
      <sheetData sheetId="6856">
        <row r="9">
          <cell r="A9" t="str">
            <v>A</v>
          </cell>
        </row>
      </sheetData>
      <sheetData sheetId="6857">
        <row r="9">
          <cell r="A9" t="str">
            <v>A</v>
          </cell>
        </row>
      </sheetData>
      <sheetData sheetId="6858">
        <row r="9">
          <cell r="A9" t="str">
            <v>A</v>
          </cell>
        </row>
      </sheetData>
      <sheetData sheetId="6859">
        <row r="9">
          <cell r="A9" t="str">
            <v>A</v>
          </cell>
        </row>
      </sheetData>
      <sheetData sheetId="6860">
        <row r="9">
          <cell r="A9" t="str">
            <v>A</v>
          </cell>
        </row>
      </sheetData>
      <sheetData sheetId="6861">
        <row r="9">
          <cell r="A9" t="str">
            <v>A</v>
          </cell>
        </row>
      </sheetData>
      <sheetData sheetId="6862">
        <row r="9">
          <cell r="A9" t="str">
            <v>A</v>
          </cell>
        </row>
      </sheetData>
      <sheetData sheetId="6863">
        <row r="9">
          <cell r="A9" t="str">
            <v>A</v>
          </cell>
        </row>
      </sheetData>
      <sheetData sheetId="6864">
        <row r="9">
          <cell r="A9" t="str">
            <v>A</v>
          </cell>
        </row>
      </sheetData>
      <sheetData sheetId="6865">
        <row r="9">
          <cell r="A9" t="str">
            <v>A</v>
          </cell>
        </row>
      </sheetData>
      <sheetData sheetId="6866">
        <row r="9">
          <cell r="A9" t="str">
            <v>A</v>
          </cell>
        </row>
      </sheetData>
      <sheetData sheetId="6867">
        <row r="9">
          <cell r="A9" t="str">
            <v>A</v>
          </cell>
        </row>
      </sheetData>
      <sheetData sheetId="6868">
        <row r="9">
          <cell r="A9" t="str">
            <v>A</v>
          </cell>
        </row>
      </sheetData>
      <sheetData sheetId="6869">
        <row r="9">
          <cell r="A9" t="str">
            <v>A</v>
          </cell>
        </row>
      </sheetData>
      <sheetData sheetId="6870">
        <row r="9">
          <cell r="A9" t="str">
            <v>A</v>
          </cell>
        </row>
      </sheetData>
      <sheetData sheetId="6871">
        <row r="9">
          <cell r="A9" t="str">
            <v>A</v>
          </cell>
        </row>
      </sheetData>
      <sheetData sheetId="6872">
        <row r="9">
          <cell r="A9" t="str">
            <v>A</v>
          </cell>
        </row>
      </sheetData>
      <sheetData sheetId="6873">
        <row r="9">
          <cell r="A9" t="str">
            <v>A</v>
          </cell>
        </row>
      </sheetData>
      <sheetData sheetId="6874">
        <row r="9">
          <cell r="A9" t="str">
            <v>A</v>
          </cell>
        </row>
      </sheetData>
      <sheetData sheetId="6875">
        <row r="9">
          <cell r="A9" t="str">
            <v>A</v>
          </cell>
        </row>
      </sheetData>
      <sheetData sheetId="6876">
        <row r="9">
          <cell r="A9" t="str">
            <v>A</v>
          </cell>
        </row>
      </sheetData>
      <sheetData sheetId="6877">
        <row r="9">
          <cell r="A9" t="str">
            <v>A</v>
          </cell>
        </row>
      </sheetData>
      <sheetData sheetId="6878">
        <row r="9">
          <cell r="A9" t="str">
            <v>A</v>
          </cell>
        </row>
      </sheetData>
      <sheetData sheetId="6879">
        <row r="9">
          <cell r="A9" t="str">
            <v>A</v>
          </cell>
        </row>
      </sheetData>
      <sheetData sheetId="6880">
        <row r="9">
          <cell r="A9" t="str">
            <v>A</v>
          </cell>
        </row>
      </sheetData>
      <sheetData sheetId="6881">
        <row r="9">
          <cell r="A9" t="str">
            <v>A</v>
          </cell>
        </row>
      </sheetData>
      <sheetData sheetId="6882">
        <row r="9">
          <cell r="A9" t="str">
            <v>A</v>
          </cell>
        </row>
      </sheetData>
      <sheetData sheetId="6883">
        <row r="9">
          <cell r="A9" t="str">
            <v>A</v>
          </cell>
        </row>
      </sheetData>
      <sheetData sheetId="6884">
        <row r="9">
          <cell r="A9" t="str">
            <v>A</v>
          </cell>
        </row>
      </sheetData>
      <sheetData sheetId="6885">
        <row r="9">
          <cell r="A9" t="str">
            <v>A</v>
          </cell>
        </row>
      </sheetData>
      <sheetData sheetId="6886">
        <row r="9">
          <cell r="A9" t="str">
            <v>A</v>
          </cell>
        </row>
      </sheetData>
      <sheetData sheetId="6887">
        <row r="9">
          <cell r="A9" t="str">
            <v>A</v>
          </cell>
        </row>
      </sheetData>
      <sheetData sheetId="6888">
        <row r="9">
          <cell r="A9" t="str">
            <v>A</v>
          </cell>
        </row>
      </sheetData>
      <sheetData sheetId="6889">
        <row r="9">
          <cell r="A9" t="str">
            <v>A</v>
          </cell>
        </row>
      </sheetData>
      <sheetData sheetId="6890">
        <row r="9">
          <cell r="A9" t="str">
            <v>A</v>
          </cell>
        </row>
      </sheetData>
      <sheetData sheetId="6891"/>
      <sheetData sheetId="6892"/>
      <sheetData sheetId="6893"/>
      <sheetData sheetId="6894"/>
      <sheetData sheetId="6895"/>
      <sheetData sheetId="6896"/>
      <sheetData sheetId="6897"/>
      <sheetData sheetId="6898"/>
      <sheetData sheetId="6899"/>
      <sheetData sheetId="6900"/>
      <sheetData sheetId="6901"/>
      <sheetData sheetId="6902">
        <row r="9">
          <cell r="A9" t="str">
            <v>A</v>
          </cell>
        </row>
      </sheetData>
      <sheetData sheetId="6903">
        <row r="9">
          <cell r="A9" t="str">
            <v>A</v>
          </cell>
        </row>
      </sheetData>
      <sheetData sheetId="6904">
        <row r="9">
          <cell r="A9" t="str">
            <v>A</v>
          </cell>
        </row>
      </sheetData>
      <sheetData sheetId="6905">
        <row r="9">
          <cell r="A9" t="str">
            <v>A</v>
          </cell>
        </row>
      </sheetData>
      <sheetData sheetId="6906">
        <row r="9">
          <cell r="A9" t="str">
            <v>A</v>
          </cell>
        </row>
      </sheetData>
      <sheetData sheetId="6907">
        <row r="9">
          <cell r="A9" t="str">
            <v>A</v>
          </cell>
        </row>
      </sheetData>
      <sheetData sheetId="6908"/>
      <sheetData sheetId="6909"/>
      <sheetData sheetId="6910"/>
      <sheetData sheetId="6911"/>
      <sheetData sheetId="6912"/>
      <sheetData sheetId="6913"/>
      <sheetData sheetId="6914"/>
      <sheetData sheetId="6915"/>
      <sheetData sheetId="6916"/>
      <sheetData sheetId="6917"/>
      <sheetData sheetId="6918"/>
      <sheetData sheetId="6919"/>
      <sheetData sheetId="6920"/>
      <sheetData sheetId="6921">
        <row r="9">
          <cell r="A9" t="str">
            <v>A</v>
          </cell>
        </row>
      </sheetData>
      <sheetData sheetId="6922">
        <row r="9">
          <cell r="A9" t="str">
            <v>A</v>
          </cell>
        </row>
      </sheetData>
      <sheetData sheetId="6923">
        <row r="9">
          <cell r="A9" t="str">
            <v>A</v>
          </cell>
        </row>
      </sheetData>
      <sheetData sheetId="6924">
        <row r="9">
          <cell r="A9" t="str">
            <v>A</v>
          </cell>
        </row>
      </sheetData>
      <sheetData sheetId="6925">
        <row r="9">
          <cell r="A9" t="str">
            <v>A</v>
          </cell>
        </row>
      </sheetData>
      <sheetData sheetId="6926">
        <row r="9">
          <cell r="A9" t="str">
            <v>A</v>
          </cell>
        </row>
      </sheetData>
      <sheetData sheetId="6927">
        <row r="9">
          <cell r="A9" t="str">
            <v>A</v>
          </cell>
        </row>
      </sheetData>
      <sheetData sheetId="6928"/>
      <sheetData sheetId="6929"/>
      <sheetData sheetId="6930"/>
      <sheetData sheetId="6931"/>
      <sheetData sheetId="6932"/>
      <sheetData sheetId="6933"/>
      <sheetData sheetId="6934"/>
      <sheetData sheetId="6935"/>
      <sheetData sheetId="6936">
        <row r="9">
          <cell r="A9" t="str">
            <v>A</v>
          </cell>
        </row>
      </sheetData>
      <sheetData sheetId="6937">
        <row r="9">
          <cell r="A9" t="str">
            <v>A</v>
          </cell>
        </row>
      </sheetData>
      <sheetData sheetId="6938">
        <row r="9">
          <cell r="A9" t="str">
            <v>A</v>
          </cell>
        </row>
      </sheetData>
      <sheetData sheetId="6939">
        <row r="9">
          <cell r="A9" t="str">
            <v>A</v>
          </cell>
        </row>
      </sheetData>
      <sheetData sheetId="6940">
        <row r="9">
          <cell r="A9" t="str">
            <v>A</v>
          </cell>
        </row>
      </sheetData>
      <sheetData sheetId="6941">
        <row r="9">
          <cell r="A9" t="str">
            <v>A</v>
          </cell>
        </row>
      </sheetData>
      <sheetData sheetId="6942"/>
      <sheetData sheetId="6943"/>
      <sheetData sheetId="6944"/>
      <sheetData sheetId="6945"/>
      <sheetData sheetId="6946"/>
      <sheetData sheetId="6947"/>
      <sheetData sheetId="6948"/>
      <sheetData sheetId="6949"/>
      <sheetData sheetId="6950"/>
      <sheetData sheetId="6951"/>
      <sheetData sheetId="6952"/>
      <sheetData sheetId="6953">
        <row r="9">
          <cell r="A9" t="str">
            <v>A</v>
          </cell>
        </row>
      </sheetData>
      <sheetData sheetId="6954">
        <row r="9">
          <cell r="A9" t="str">
            <v>A</v>
          </cell>
        </row>
      </sheetData>
      <sheetData sheetId="6955">
        <row r="9">
          <cell r="A9" t="str">
            <v>A</v>
          </cell>
        </row>
      </sheetData>
      <sheetData sheetId="6956"/>
      <sheetData sheetId="6957">
        <row r="9">
          <cell r="A9" t="str">
            <v>A</v>
          </cell>
        </row>
      </sheetData>
      <sheetData sheetId="6958">
        <row r="9">
          <cell r="A9" t="str">
            <v>A</v>
          </cell>
        </row>
      </sheetData>
      <sheetData sheetId="6959">
        <row r="9">
          <cell r="A9" t="str">
            <v>A</v>
          </cell>
        </row>
      </sheetData>
      <sheetData sheetId="6960">
        <row r="9">
          <cell r="A9" t="str">
            <v>A</v>
          </cell>
        </row>
      </sheetData>
      <sheetData sheetId="6961">
        <row r="9">
          <cell r="A9" t="str">
            <v>A</v>
          </cell>
        </row>
      </sheetData>
      <sheetData sheetId="6962">
        <row r="9">
          <cell r="A9" t="str">
            <v>A</v>
          </cell>
        </row>
      </sheetData>
      <sheetData sheetId="6963">
        <row r="9">
          <cell r="A9" t="str">
            <v>A</v>
          </cell>
        </row>
      </sheetData>
      <sheetData sheetId="6964">
        <row r="9">
          <cell r="A9" t="str">
            <v>A</v>
          </cell>
        </row>
      </sheetData>
      <sheetData sheetId="6965">
        <row r="9">
          <cell r="A9" t="str">
            <v>A</v>
          </cell>
        </row>
      </sheetData>
      <sheetData sheetId="6966">
        <row r="9">
          <cell r="A9" t="str">
            <v>A</v>
          </cell>
        </row>
      </sheetData>
      <sheetData sheetId="6967">
        <row r="9">
          <cell r="A9" t="str">
            <v>A</v>
          </cell>
        </row>
      </sheetData>
      <sheetData sheetId="6968">
        <row r="9">
          <cell r="A9" t="str">
            <v>A</v>
          </cell>
        </row>
      </sheetData>
      <sheetData sheetId="6969">
        <row r="9">
          <cell r="A9" t="str">
            <v>A</v>
          </cell>
        </row>
      </sheetData>
      <sheetData sheetId="6970"/>
      <sheetData sheetId="6971"/>
      <sheetData sheetId="6972"/>
      <sheetData sheetId="6973"/>
      <sheetData sheetId="6974"/>
      <sheetData sheetId="6975">
        <row r="9">
          <cell r="A9" t="str">
            <v>A</v>
          </cell>
        </row>
      </sheetData>
      <sheetData sheetId="6976">
        <row r="9">
          <cell r="A9" t="str">
            <v>A</v>
          </cell>
        </row>
      </sheetData>
      <sheetData sheetId="6977">
        <row r="9">
          <cell r="A9" t="str">
            <v>A</v>
          </cell>
        </row>
      </sheetData>
      <sheetData sheetId="6978"/>
      <sheetData sheetId="6979"/>
      <sheetData sheetId="6980"/>
      <sheetData sheetId="6981">
        <row r="9">
          <cell r="A9" t="str">
            <v>A</v>
          </cell>
        </row>
      </sheetData>
      <sheetData sheetId="6982">
        <row r="9">
          <cell r="A9" t="str">
            <v>A</v>
          </cell>
        </row>
      </sheetData>
      <sheetData sheetId="6983">
        <row r="9">
          <cell r="A9" t="str">
            <v>A</v>
          </cell>
        </row>
      </sheetData>
      <sheetData sheetId="6984">
        <row r="9">
          <cell r="A9" t="str">
            <v>A</v>
          </cell>
        </row>
      </sheetData>
      <sheetData sheetId="6985">
        <row r="9">
          <cell r="A9" t="str">
            <v>A</v>
          </cell>
        </row>
      </sheetData>
      <sheetData sheetId="6986">
        <row r="9">
          <cell r="A9" t="str">
            <v>A</v>
          </cell>
        </row>
      </sheetData>
      <sheetData sheetId="6987">
        <row r="9">
          <cell r="A9" t="str">
            <v>A</v>
          </cell>
        </row>
      </sheetData>
      <sheetData sheetId="6988">
        <row r="9">
          <cell r="A9" t="str">
            <v>A</v>
          </cell>
        </row>
      </sheetData>
      <sheetData sheetId="6989">
        <row r="9">
          <cell r="A9" t="str">
            <v>A</v>
          </cell>
        </row>
      </sheetData>
      <sheetData sheetId="6990">
        <row r="9">
          <cell r="A9" t="str">
            <v>A</v>
          </cell>
        </row>
      </sheetData>
      <sheetData sheetId="6991">
        <row r="9">
          <cell r="A9" t="str">
            <v>A</v>
          </cell>
        </row>
      </sheetData>
      <sheetData sheetId="6992">
        <row r="9">
          <cell r="A9" t="str">
            <v>A</v>
          </cell>
        </row>
      </sheetData>
      <sheetData sheetId="6993">
        <row r="9">
          <cell r="A9" t="str">
            <v>A</v>
          </cell>
        </row>
      </sheetData>
      <sheetData sheetId="6994">
        <row r="9">
          <cell r="A9" t="str">
            <v>A</v>
          </cell>
        </row>
      </sheetData>
      <sheetData sheetId="6995">
        <row r="9">
          <cell r="A9" t="str">
            <v>A</v>
          </cell>
        </row>
      </sheetData>
      <sheetData sheetId="6996">
        <row r="9">
          <cell r="A9" t="str">
            <v>A</v>
          </cell>
        </row>
      </sheetData>
      <sheetData sheetId="6997">
        <row r="9">
          <cell r="A9" t="str">
            <v>A</v>
          </cell>
        </row>
      </sheetData>
      <sheetData sheetId="6998">
        <row r="9">
          <cell r="A9" t="str">
            <v>A</v>
          </cell>
        </row>
      </sheetData>
      <sheetData sheetId="6999">
        <row r="9">
          <cell r="A9" t="str">
            <v>A</v>
          </cell>
        </row>
      </sheetData>
      <sheetData sheetId="7000">
        <row r="9">
          <cell r="A9" t="str">
            <v>A</v>
          </cell>
        </row>
      </sheetData>
      <sheetData sheetId="7001">
        <row r="9">
          <cell r="A9" t="str">
            <v>A</v>
          </cell>
        </row>
      </sheetData>
      <sheetData sheetId="7002">
        <row r="9">
          <cell r="A9" t="str">
            <v>A</v>
          </cell>
        </row>
      </sheetData>
      <sheetData sheetId="7003">
        <row r="9">
          <cell r="A9" t="str">
            <v>A</v>
          </cell>
        </row>
      </sheetData>
      <sheetData sheetId="7004">
        <row r="9">
          <cell r="A9" t="str">
            <v>A</v>
          </cell>
        </row>
      </sheetData>
      <sheetData sheetId="7005">
        <row r="9">
          <cell r="A9" t="str">
            <v>A</v>
          </cell>
        </row>
      </sheetData>
      <sheetData sheetId="7006">
        <row r="9">
          <cell r="A9" t="str">
            <v>A</v>
          </cell>
        </row>
      </sheetData>
      <sheetData sheetId="7007">
        <row r="9">
          <cell r="A9" t="str">
            <v>A</v>
          </cell>
        </row>
      </sheetData>
      <sheetData sheetId="7008">
        <row r="9">
          <cell r="A9" t="str">
            <v>A</v>
          </cell>
        </row>
      </sheetData>
      <sheetData sheetId="7009">
        <row r="9">
          <cell r="A9" t="str">
            <v>A</v>
          </cell>
        </row>
      </sheetData>
      <sheetData sheetId="7010">
        <row r="9">
          <cell r="A9" t="str">
            <v>A</v>
          </cell>
        </row>
      </sheetData>
      <sheetData sheetId="7011">
        <row r="9">
          <cell r="A9" t="str">
            <v>A</v>
          </cell>
        </row>
      </sheetData>
      <sheetData sheetId="7012">
        <row r="9">
          <cell r="A9" t="str">
            <v>A</v>
          </cell>
        </row>
      </sheetData>
      <sheetData sheetId="7013">
        <row r="9">
          <cell r="A9" t="str">
            <v>A</v>
          </cell>
        </row>
      </sheetData>
      <sheetData sheetId="7014">
        <row r="9">
          <cell r="A9" t="str">
            <v>A</v>
          </cell>
        </row>
      </sheetData>
      <sheetData sheetId="7015">
        <row r="9">
          <cell r="A9" t="str">
            <v>A</v>
          </cell>
        </row>
      </sheetData>
      <sheetData sheetId="7016">
        <row r="9">
          <cell r="A9" t="str">
            <v>A</v>
          </cell>
        </row>
      </sheetData>
      <sheetData sheetId="7017">
        <row r="9">
          <cell r="A9" t="str">
            <v>A</v>
          </cell>
        </row>
      </sheetData>
      <sheetData sheetId="7018">
        <row r="9">
          <cell r="A9" t="str">
            <v>A</v>
          </cell>
        </row>
      </sheetData>
      <sheetData sheetId="7019">
        <row r="9">
          <cell r="A9" t="str">
            <v>A</v>
          </cell>
        </row>
      </sheetData>
      <sheetData sheetId="7020">
        <row r="9">
          <cell r="A9" t="str">
            <v>A</v>
          </cell>
        </row>
      </sheetData>
      <sheetData sheetId="7021">
        <row r="9">
          <cell r="A9" t="str">
            <v>A</v>
          </cell>
        </row>
      </sheetData>
      <sheetData sheetId="7022">
        <row r="9">
          <cell r="A9" t="str">
            <v>A</v>
          </cell>
        </row>
      </sheetData>
      <sheetData sheetId="7023">
        <row r="9">
          <cell r="A9" t="str">
            <v>A</v>
          </cell>
        </row>
      </sheetData>
      <sheetData sheetId="7024">
        <row r="9">
          <cell r="A9" t="str">
            <v>A</v>
          </cell>
        </row>
      </sheetData>
      <sheetData sheetId="7025">
        <row r="9">
          <cell r="A9" t="str">
            <v>A</v>
          </cell>
        </row>
      </sheetData>
      <sheetData sheetId="7026">
        <row r="9">
          <cell r="A9" t="str">
            <v>A</v>
          </cell>
        </row>
      </sheetData>
      <sheetData sheetId="7027">
        <row r="9">
          <cell r="A9" t="str">
            <v>A</v>
          </cell>
        </row>
      </sheetData>
      <sheetData sheetId="7028">
        <row r="9">
          <cell r="A9" t="str">
            <v>A</v>
          </cell>
        </row>
      </sheetData>
      <sheetData sheetId="7029">
        <row r="9">
          <cell r="A9" t="str">
            <v>A</v>
          </cell>
        </row>
      </sheetData>
      <sheetData sheetId="7030">
        <row r="9">
          <cell r="A9" t="str">
            <v>A</v>
          </cell>
        </row>
      </sheetData>
      <sheetData sheetId="7031">
        <row r="9">
          <cell r="A9" t="str">
            <v>A</v>
          </cell>
        </row>
      </sheetData>
      <sheetData sheetId="7032">
        <row r="9">
          <cell r="A9" t="str">
            <v>A</v>
          </cell>
        </row>
      </sheetData>
      <sheetData sheetId="7033">
        <row r="9">
          <cell r="A9" t="str">
            <v>A</v>
          </cell>
        </row>
      </sheetData>
      <sheetData sheetId="7034">
        <row r="9">
          <cell r="A9" t="str">
            <v>A</v>
          </cell>
        </row>
      </sheetData>
      <sheetData sheetId="7035">
        <row r="9">
          <cell r="A9" t="str">
            <v>A</v>
          </cell>
        </row>
      </sheetData>
      <sheetData sheetId="7036">
        <row r="9">
          <cell r="A9" t="str">
            <v>A</v>
          </cell>
        </row>
      </sheetData>
      <sheetData sheetId="7037">
        <row r="9">
          <cell r="A9" t="str">
            <v>A</v>
          </cell>
        </row>
      </sheetData>
      <sheetData sheetId="7038">
        <row r="9">
          <cell r="A9" t="str">
            <v>A</v>
          </cell>
        </row>
      </sheetData>
      <sheetData sheetId="7039">
        <row r="9">
          <cell r="A9" t="str">
            <v>A</v>
          </cell>
        </row>
      </sheetData>
      <sheetData sheetId="7040">
        <row r="9">
          <cell r="A9" t="str">
            <v>A</v>
          </cell>
        </row>
      </sheetData>
      <sheetData sheetId="7041">
        <row r="9">
          <cell r="A9" t="str">
            <v>A</v>
          </cell>
        </row>
      </sheetData>
      <sheetData sheetId="7042">
        <row r="9">
          <cell r="A9" t="str">
            <v>A</v>
          </cell>
        </row>
      </sheetData>
      <sheetData sheetId="7043">
        <row r="9">
          <cell r="A9" t="str">
            <v>A</v>
          </cell>
        </row>
      </sheetData>
      <sheetData sheetId="7044">
        <row r="9">
          <cell r="A9" t="str">
            <v>A</v>
          </cell>
        </row>
      </sheetData>
      <sheetData sheetId="7045">
        <row r="9">
          <cell r="A9" t="str">
            <v>A</v>
          </cell>
        </row>
      </sheetData>
      <sheetData sheetId="7046">
        <row r="9">
          <cell r="A9" t="str">
            <v>A</v>
          </cell>
        </row>
      </sheetData>
      <sheetData sheetId="7047">
        <row r="9">
          <cell r="A9" t="str">
            <v>A</v>
          </cell>
        </row>
      </sheetData>
      <sheetData sheetId="7048">
        <row r="9">
          <cell r="A9" t="str">
            <v>A</v>
          </cell>
        </row>
      </sheetData>
      <sheetData sheetId="7049">
        <row r="9">
          <cell r="A9" t="str">
            <v>A</v>
          </cell>
        </row>
      </sheetData>
      <sheetData sheetId="7050">
        <row r="9">
          <cell r="A9" t="str">
            <v>A</v>
          </cell>
        </row>
      </sheetData>
      <sheetData sheetId="7051">
        <row r="9">
          <cell r="A9" t="str">
            <v>A</v>
          </cell>
        </row>
      </sheetData>
      <sheetData sheetId="7052">
        <row r="9">
          <cell r="A9" t="str">
            <v>A</v>
          </cell>
        </row>
      </sheetData>
      <sheetData sheetId="7053">
        <row r="9">
          <cell r="A9" t="str">
            <v>A</v>
          </cell>
        </row>
      </sheetData>
      <sheetData sheetId="7054">
        <row r="9">
          <cell r="A9" t="str">
            <v>A</v>
          </cell>
        </row>
      </sheetData>
      <sheetData sheetId="7055">
        <row r="9">
          <cell r="A9" t="str">
            <v>A</v>
          </cell>
        </row>
      </sheetData>
      <sheetData sheetId="7056">
        <row r="9">
          <cell r="A9" t="str">
            <v>A</v>
          </cell>
        </row>
      </sheetData>
      <sheetData sheetId="7057">
        <row r="9">
          <cell r="A9" t="str">
            <v>A</v>
          </cell>
        </row>
      </sheetData>
      <sheetData sheetId="7058">
        <row r="9">
          <cell r="A9" t="str">
            <v>A</v>
          </cell>
        </row>
      </sheetData>
      <sheetData sheetId="7059">
        <row r="9">
          <cell r="A9" t="str">
            <v>A</v>
          </cell>
        </row>
      </sheetData>
      <sheetData sheetId="7060">
        <row r="9">
          <cell r="A9" t="str">
            <v>A</v>
          </cell>
        </row>
      </sheetData>
      <sheetData sheetId="7061">
        <row r="9">
          <cell r="A9" t="str">
            <v>A</v>
          </cell>
        </row>
      </sheetData>
      <sheetData sheetId="7062">
        <row r="9">
          <cell r="A9" t="str">
            <v>A</v>
          </cell>
        </row>
      </sheetData>
      <sheetData sheetId="7063">
        <row r="9">
          <cell r="A9" t="str">
            <v>A</v>
          </cell>
        </row>
      </sheetData>
      <sheetData sheetId="7064">
        <row r="9">
          <cell r="A9" t="str">
            <v>A</v>
          </cell>
        </row>
      </sheetData>
      <sheetData sheetId="7065">
        <row r="9">
          <cell r="A9" t="str">
            <v>A</v>
          </cell>
        </row>
      </sheetData>
      <sheetData sheetId="7066">
        <row r="9">
          <cell r="A9" t="str">
            <v>A</v>
          </cell>
        </row>
      </sheetData>
      <sheetData sheetId="7067">
        <row r="9">
          <cell r="A9" t="str">
            <v>A</v>
          </cell>
        </row>
      </sheetData>
      <sheetData sheetId="7068">
        <row r="9">
          <cell r="A9" t="str">
            <v>A</v>
          </cell>
        </row>
      </sheetData>
      <sheetData sheetId="7069">
        <row r="9">
          <cell r="A9" t="str">
            <v>A</v>
          </cell>
        </row>
      </sheetData>
      <sheetData sheetId="7070">
        <row r="9">
          <cell r="A9" t="str">
            <v>A</v>
          </cell>
        </row>
      </sheetData>
      <sheetData sheetId="7071">
        <row r="9">
          <cell r="A9" t="str">
            <v>A</v>
          </cell>
        </row>
      </sheetData>
      <sheetData sheetId="7072">
        <row r="9">
          <cell r="A9" t="str">
            <v>A</v>
          </cell>
        </row>
      </sheetData>
      <sheetData sheetId="7073">
        <row r="9">
          <cell r="A9" t="str">
            <v>A</v>
          </cell>
        </row>
      </sheetData>
      <sheetData sheetId="7074">
        <row r="9">
          <cell r="A9" t="str">
            <v>A</v>
          </cell>
        </row>
      </sheetData>
      <sheetData sheetId="7075">
        <row r="9">
          <cell r="A9" t="str">
            <v>A</v>
          </cell>
        </row>
      </sheetData>
      <sheetData sheetId="7076">
        <row r="9">
          <cell r="A9" t="str">
            <v>A</v>
          </cell>
        </row>
      </sheetData>
      <sheetData sheetId="7077">
        <row r="9">
          <cell r="A9" t="str">
            <v>A</v>
          </cell>
        </row>
      </sheetData>
      <sheetData sheetId="7078">
        <row r="9">
          <cell r="A9" t="str">
            <v>A</v>
          </cell>
        </row>
      </sheetData>
      <sheetData sheetId="7079">
        <row r="9">
          <cell r="A9" t="str">
            <v>A</v>
          </cell>
        </row>
      </sheetData>
      <sheetData sheetId="7080">
        <row r="9">
          <cell r="A9" t="str">
            <v>A</v>
          </cell>
        </row>
      </sheetData>
      <sheetData sheetId="7081">
        <row r="9">
          <cell r="A9" t="str">
            <v>A</v>
          </cell>
        </row>
      </sheetData>
      <sheetData sheetId="7082">
        <row r="9">
          <cell r="A9" t="str">
            <v>A</v>
          </cell>
        </row>
      </sheetData>
      <sheetData sheetId="7083">
        <row r="9">
          <cell r="A9" t="str">
            <v>A</v>
          </cell>
        </row>
      </sheetData>
      <sheetData sheetId="7084">
        <row r="9">
          <cell r="A9" t="str">
            <v>A</v>
          </cell>
        </row>
      </sheetData>
      <sheetData sheetId="7085">
        <row r="9">
          <cell r="A9" t="str">
            <v>A</v>
          </cell>
        </row>
      </sheetData>
      <sheetData sheetId="7086">
        <row r="9">
          <cell r="A9" t="str">
            <v>A</v>
          </cell>
        </row>
      </sheetData>
      <sheetData sheetId="7087">
        <row r="9">
          <cell r="A9" t="str">
            <v>A</v>
          </cell>
        </row>
      </sheetData>
      <sheetData sheetId="7088">
        <row r="9">
          <cell r="A9" t="str">
            <v>A</v>
          </cell>
        </row>
      </sheetData>
      <sheetData sheetId="7089">
        <row r="9">
          <cell r="A9" t="str">
            <v>A</v>
          </cell>
        </row>
      </sheetData>
      <sheetData sheetId="7090">
        <row r="9">
          <cell r="A9" t="str">
            <v>A</v>
          </cell>
        </row>
      </sheetData>
      <sheetData sheetId="7091">
        <row r="9">
          <cell r="A9" t="str">
            <v>A</v>
          </cell>
        </row>
      </sheetData>
      <sheetData sheetId="7092">
        <row r="9">
          <cell r="A9" t="str">
            <v>A</v>
          </cell>
        </row>
      </sheetData>
      <sheetData sheetId="7093">
        <row r="9">
          <cell r="A9" t="str">
            <v>A</v>
          </cell>
        </row>
      </sheetData>
      <sheetData sheetId="7094">
        <row r="9">
          <cell r="A9" t="str">
            <v>A</v>
          </cell>
        </row>
      </sheetData>
      <sheetData sheetId="7095">
        <row r="9">
          <cell r="A9" t="str">
            <v>A</v>
          </cell>
        </row>
      </sheetData>
      <sheetData sheetId="7096">
        <row r="9">
          <cell r="A9" t="str">
            <v>A</v>
          </cell>
        </row>
      </sheetData>
      <sheetData sheetId="7097">
        <row r="9">
          <cell r="A9" t="str">
            <v>A</v>
          </cell>
        </row>
      </sheetData>
      <sheetData sheetId="7098">
        <row r="9">
          <cell r="A9" t="str">
            <v>A</v>
          </cell>
        </row>
      </sheetData>
      <sheetData sheetId="7099">
        <row r="9">
          <cell r="A9" t="str">
            <v>A</v>
          </cell>
        </row>
      </sheetData>
      <sheetData sheetId="7100">
        <row r="9">
          <cell r="A9" t="str">
            <v>A</v>
          </cell>
        </row>
      </sheetData>
      <sheetData sheetId="7101">
        <row r="9">
          <cell r="A9" t="str">
            <v>A</v>
          </cell>
        </row>
      </sheetData>
      <sheetData sheetId="7102">
        <row r="9">
          <cell r="A9" t="str">
            <v>A</v>
          </cell>
        </row>
      </sheetData>
      <sheetData sheetId="7103">
        <row r="9">
          <cell r="A9" t="str">
            <v>A</v>
          </cell>
        </row>
      </sheetData>
      <sheetData sheetId="7104">
        <row r="9">
          <cell r="A9" t="str">
            <v>A</v>
          </cell>
        </row>
      </sheetData>
      <sheetData sheetId="7105">
        <row r="9">
          <cell r="A9" t="str">
            <v>A</v>
          </cell>
        </row>
      </sheetData>
      <sheetData sheetId="7106">
        <row r="9">
          <cell r="A9" t="str">
            <v>A</v>
          </cell>
        </row>
      </sheetData>
      <sheetData sheetId="7107">
        <row r="9">
          <cell r="A9" t="str">
            <v>A</v>
          </cell>
        </row>
      </sheetData>
      <sheetData sheetId="7108">
        <row r="9">
          <cell r="A9" t="str">
            <v>A</v>
          </cell>
        </row>
      </sheetData>
      <sheetData sheetId="7109">
        <row r="9">
          <cell r="A9" t="str">
            <v>A</v>
          </cell>
        </row>
      </sheetData>
      <sheetData sheetId="7110">
        <row r="9">
          <cell r="A9" t="str">
            <v>A</v>
          </cell>
        </row>
      </sheetData>
      <sheetData sheetId="7111">
        <row r="9">
          <cell r="A9" t="str">
            <v>A</v>
          </cell>
        </row>
      </sheetData>
      <sheetData sheetId="7112">
        <row r="9">
          <cell r="A9" t="str">
            <v>A</v>
          </cell>
        </row>
      </sheetData>
      <sheetData sheetId="7113">
        <row r="9">
          <cell r="A9" t="str">
            <v>A</v>
          </cell>
        </row>
      </sheetData>
      <sheetData sheetId="7114">
        <row r="9">
          <cell r="A9" t="str">
            <v>A</v>
          </cell>
        </row>
      </sheetData>
      <sheetData sheetId="7115">
        <row r="9">
          <cell r="A9" t="str">
            <v>A</v>
          </cell>
        </row>
      </sheetData>
      <sheetData sheetId="7116">
        <row r="9">
          <cell r="A9" t="str">
            <v>A</v>
          </cell>
        </row>
      </sheetData>
      <sheetData sheetId="7117">
        <row r="9">
          <cell r="A9" t="str">
            <v>A</v>
          </cell>
        </row>
      </sheetData>
      <sheetData sheetId="7118">
        <row r="9">
          <cell r="A9" t="str">
            <v>A</v>
          </cell>
        </row>
      </sheetData>
      <sheetData sheetId="7119">
        <row r="9">
          <cell r="A9" t="str">
            <v>A</v>
          </cell>
        </row>
      </sheetData>
      <sheetData sheetId="7120">
        <row r="9">
          <cell r="A9" t="str">
            <v>A</v>
          </cell>
        </row>
      </sheetData>
      <sheetData sheetId="7121">
        <row r="9">
          <cell r="A9" t="str">
            <v>A</v>
          </cell>
        </row>
      </sheetData>
      <sheetData sheetId="7122">
        <row r="9">
          <cell r="A9" t="str">
            <v>A</v>
          </cell>
        </row>
      </sheetData>
      <sheetData sheetId="7123">
        <row r="9">
          <cell r="A9" t="str">
            <v>A</v>
          </cell>
        </row>
      </sheetData>
      <sheetData sheetId="7124">
        <row r="9">
          <cell r="A9" t="str">
            <v>A</v>
          </cell>
        </row>
      </sheetData>
      <sheetData sheetId="7125">
        <row r="9">
          <cell r="A9" t="str">
            <v>A</v>
          </cell>
        </row>
      </sheetData>
      <sheetData sheetId="7126">
        <row r="9">
          <cell r="A9" t="str">
            <v>A</v>
          </cell>
        </row>
      </sheetData>
      <sheetData sheetId="7127">
        <row r="9">
          <cell r="A9" t="str">
            <v>A</v>
          </cell>
        </row>
      </sheetData>
      <sheetData sheetId="7128">
        <row r="9">
          <cell r="A9" t="str">
            <v>A</v>
          </cell>
        </row>
      </sheetData>
      <sheetData sheetId="7129">
        <row r="9">
          <cell r="A9" t="str">
            <v>A</v>
          </cell>
        </row>
      </sheetData>
      <sheetData sheetId="7130">
        <row r="9">
          <cell r="A9" t="str">
            <v>A</v>
          </cell>
        </row>
      </sheetData>
      <sheetData sheetId="7131">
        <row r="9">
          <cell r="A9" t="str">
            <v>A</v>
          </cell>
        </row>
      </sheetData>
      <sheetData sheetId="7132">
        <row r="9">
          <cell r="A9" t="str">
            <v>A</v>
          </cell>
        </row>
      </sheetData>
      <sheetData sheetId="7133">
        <row r="9">
          <cell r="A9" t="str">
            <v>A</v>
          </cell>
        </row>
      </sheetData>
      <sheetData sheetId="7134">
        <row r="9">
          <cell r="A9" t="str">
            <v>A</v>
          </cell>
        </row>
      </sheetData>
      <sheetData sheetId="7135">
        <row r="9">
          <cell r="A9" t="str">
            <v>A</v>
          </cell>
        </row>
      </sheetData>
      <sheetData sheetId="7136">
        <row r="9">
          <cell r="A9" t="str">
            <v>A</v>
          </cell>
        </row>
      </sheetData>
      <sheetData sheetId="7137">
        <row r="9">
          <cell r="A9" t="str">
            <v>A</v>
          </cell>
        </row>
      </sheetData>
      <sheetData sheetId="7138">
        <row r="9">
          <cell r="A9" t="str">
            <v>A</v>
          </cell>
        </row>
      </sheetData>
      <sheetData sheetId="7139">
        <row r="9">
          <cell r="A9" t="str">
            <v>A</v>
          </cell>
        </row>
      </sheetData>
      <sheetData sheetId="7140">
        <row r="9">
          <cell r="A9" t="str">
            <v>A</v>
          </cell>
        </row>
      </sheetData>
      <sheetData sheetId="7141">
        <row r="9">
          <cell r="A9" t="str">
            <v>A</v>
          </cell>
        </row>
      </sheetData>
      <sheetData sheetId="7142">
        <row r="9">
          <cell r="A9" t="str">
            <v>A</v>
          </cell>
        </row>
      </sheetData>
      <sheetData sheetId="7143">
        <row r="9">
          <cell r="A9" t="str">
            <v>A</v>
          </cell>
        </row>
      </sheetData>
      <sheetData sheetId="7144">
        <row r="9">
          <cell r="A9" t="str">
            <v>A</v>
          </cell>
        </row>
      </sheetData>
      <sheetData sheetId="7145">
        <row r="9">
          <cell r="A9" t="str">
            <v>A</v>
          </cell>
        </row>
      </sheetData>
      <sheetData sheetId="7146">
        <row r="9">
          <cell r="A9" t="str">
            <v>A</v>
          </cell>
        </row>
      </sheetData>
      <sheetData sheetId="7147">
        <row r="9">
          <cell r="A9" t="str">
            <v>A</v>
          </cell>
        </row>
      </sheetData>
      <sheetData sheetId="7148">
        <row r="9">
          <cell r="A9" t="str">
            <v>A</v>
          </cell>
        </row>
      </sheetData>
      <sheetData sheetId="7149">
        <row r="9">
          <cell r="A9" t="str">
            <v>A</v>
          </cell>
        </row>
      </sheetData>
      <sheetData sheetId="7150">
        <row r="9">
          <cell r="A9" t="str">
            <v>A</v>
          </cell>
        </row>
      </sheetData>
      <sheetData sheetId="7151">
        <row r="9">
          <cell r="A9" t="str">
            <v>A</v>
          </cell>
        </row>
      </sheetData>
      <sheetData sheetId="7152">
        <row r="9">
          <cell r="A9" t="str">
            <v>A</v>
          </cell>
        </row>
      </sheetData>
      <sheetData sheetId="7153">
        <row r="9">
          <cell r="A9" t="str">
            <v>A</v>
          </cell>
        </row>
      </sheetData>
      <sheetData sheetId="7154">
        <row r="9">
          <cell r="A9" t="str">
            <v>A</v>
          </cell>
        </row>
      </sheetData>
      <sheetData sheetId="7155">
        <row r="9">
          <cell r="A9" t="str">
            <v>A</v>
          </cell>
        </row>
      </sheetData>
      <sheetData sheetId="7156">
        <row r="9">
          <cell r="A9" t="str">
            <v>A</v>
          </cell>
        </row>
      </sheetData>
      <sheetData sheetId="7157">
        <row r="9">
          <cell r="A9" t="str">
            <v>A</v>
          </cell>
        </row>
      </sheetData>
      <sheetData sheetId="7158">
        <row r="9">
          <cell r="A9" t="str">
            <v>A</v>
          </cell>
        </row>
      </sheetData>
      <sheetData sheetId="7159">
        <row r="9">
          <cell r="A9" t="str">
            <v>A</v>
          </cell>
        </row>
      </sheetData>
      <sheetData sheetId="7160">
        <row r="9">
          <cell r="A9" t="str">
            <v>A</v>
          </cell>
        </row>
      </sheetData>
      <sheetData sheetId="7161">
        <row r="9">
          <cell r="A9" t="str">
            <v>A</v>
          </cell>
        </row>
      </sheetData>
      <sheetData sheetId="7162">
        <row r="9">
          <cell r="A9" t="str">
            <v>A</v>
          </cell>
        </row>
      </sheetData>
      <sheetData sheetId="7163">
        <row r="9">
          <cell r="A9" t="str">
            <v>A</v>
          </cell>
        </row>
      </sheetData>
      <sheetData sheetId="7164">
        <row r="9">
          <cell r="A9" t="str">
            <v>A</v>
          </cell>
        </row>
      </sheetData>
      <sheetData sheetId="7165">
        <row r="9">
          <cell r="A9" t="str">
            <v>A</v>
          </cell>
        </row>
      </sheetData>
      <sheetData sheetId="7166">
        <row r="9">
          <cell r="A9" t="str">
            <v>A</v>
          </cell>
        </row>
      </sheetData>
      <sheetData sheetId="7167">
        <row r="9">
          <cell r="A9" t="str">
            <v>A</v>
          </cell>
        </row>
      </sheetData>
      <sheetData sheetId="7168">
        <row r="9">
          <cell r="A9" t="str">
            <v>A</v>
          </cell>
        </row>
      </sheetData>
      <sheetData sheetId="7169">
        <row r="9">
          <cell r="A9" t="str">
            <v>A</v>
          </cell>
        </row>
      </sheetData>
      <sheetData sheetId="7170">
        <row r="9">
          <cell r="A9" t="str">
            <v>A</v>
          </cell>
        </row>
      </sheetData>
      <sheetData sheetId="7171">
        <row r="9">
          <cell r="A9" t="str">
            <v>A</v>
          </cell>
        </row>
      </sheetData>
      <sheetData sheetId="7172">
        <row r="9">
          <cell r="A9" t="str">
            <v>A</v>
          </cell>
        </row>
      </sheetData>
      <sheetData sheetId="7173">
        <row r="9">
          <cell r="A9" t="str">
            <v>A</v>
          </cell>
        </row>
      </sheetData>
      <sheetData sheetId="7174">
        <row r="9">
          <cell r="A9" t="str">
            <v>A</v>
          </cell>
        </row>
      </sheetData>
      <sheetData sheetId="7175">
        <row r="9">
          <cell r="A9" t="str">
            <v>A</v>
          </cell>
        </row>
      </sheetData>
      <sheetData sheetId="7176">
        <row r="9">
          <cell r="A9" t="str">
            <v>A</v>
          </cell>
        </row>
      </sheetData>
      <sheetData sheetId="7177">
        <row r="9">
          <cell r="A9" t="str">
            <v>A</v>
          </cell>
        </row>
      </sheetData>
      <sheetData sheetId="7178">
        <row r="9">
          <cell r="A9" t="str">
            <v>A</v>
          </cell>
        </row>
      </sheetData>
      <sheetData sheetId="7179">
        <row r="9">
          <cell r="A9" t="str">
            <v>A</v>
          </cell>
        </row>
      </sheetData>
      <sheetData sheetId="7180">
        <row r="9">
          <cell r="A9" t="str">
            <v>A</v>
          </cell>
        </row>
      </sheetData>
      <sheetData sheetId="7181">
        <row r="9">
          <cell r="A9" t="str">
            <v>A</v>
          </cell>
        </row>
      </sheetData>
      <sheetData sheetId="7182">
        <row r="9">
          <cell r="A9" t="str">
            <v>A</v>
          </cell>
        </row>
      </sheetData>
      <sheetData sheetId="7183">
        <row r="9">
          <cell r="A9" t="str">
            <v>A</v>
          </cell>
        </row>
      </sheetData>
      <sheetData sheetId="7184">
        <row r="9">
          <cell r="A9" t="str">
            <v>A</v>
          </cell>
        </row>
      </sheetData>
      <sheetData sheetId="7185">
        <row r="9">
          <cell r="A9" t="str">
            <v>A</v>
          </cell>
        </row>
      </sheetData>
      <sheetData sheetId="7186">
        <row r="9">
          <cell r="A9" t="str">
            <v>A</v>
          </cell>
        </row>
      </sheetData>
      <sheetData sheetId="7187">
        <row r="9">
          <cell r="A9" t="str">
            <v>A</v>
          </cell>
        </row>
      </sheetData>
      <sheetData sheetId="7188">
        <row r="9">
          <cell r="A9" t="str">
            <v>A</v>
          </cell>
        </row>
      </sheetData>
      <sheetData sheetId="7189">
        <row r="9">
          <cell r="A9" t="str">
            <v>A</v>
          </cell>
        </row>
      </sheetData>
      <sheetData sheetId="7190">
        <row r="9">
          <cell r="A9" t="str">
            <v>A</v>
          </cell>
        </row>
      </sheetData>
      <sheetData sheetId="7191">
        <row r="9">
          <cell r="A9" t="str">
            <v>A</v>
          </cell>
        </row>
      </sheetData>
      <sheetData sheetId="7192">
        <row r="9">
          <cell r="A9" t="str">
            <v>A</v>
          </cell>
        </row>
      </sheetData>
      <sheetData sheetId="7193">
        <row r="9">
          <cell r="A9" t="str">
            <v>A</v>
          </cell>
        </row>
      </sheetData>
      <sheetData sheetId="7194">
        <row r="9">
          <cell r="A9" t="str">
            <v>A</v>
          </cell>
        </row>
      </sheetData>
      <sheetData sheetId="7195">
        <row r="9">
          <cell r="A9" t="str">
            <v>A</v>
          </cell>
        </row>
      </sheetData>
      <sheetData sheetId="7196">
        <row r="9">
          <cell r="A9" t="str">
            <v>A</v>
          </cell>
        </row>
      </sheetData>
      <sheetData sheetId="7197">
        <row r="9">
          <cell r="A9" t="str">
            <v>A</v>
          </cell>
        </row>
      </sheetData>
      <sheetData sheetId="7198">
        <row r="9">
          <cell r="A9" t="str">
            <v>A</v>
          </cell>
        </row>
      </sheetData>
      <sheetData sheetId="7199">
        <row r="9">
          <cell r="A9" t="str">
            <v>A</v>
          </cell>
        </row>
      </sheetData>
      <sheetData sheetId="7200">
        <row r="9">
          <cell r="A9" t="str">
            <v>A</v>
          </cell>
        </row>
      </sheetData>
      <sheetData sheetId="7201">
        <row r="9">
          <cell r="A9" t="str">
            <v>A</v>
          </cell>
        </row>
      </sheetData>
      <sheetData sheetId="7202">
        <row r="9">
          <cell r="A9" t="str">
            <v>A</v>
          </cell>
        </row>
      </sheetData>
      <sheetData sheetId="7203">
        <row r="9">
          <cell r="A9" t="str">
            <v>A</v>
          </cell>
        </row>
      </sheetData>
      <sheetData sheetId="7204">
        <row r="9">
          <cell r="A9" t="str">
            <v>A</v>
          </cell>
        </row>
      </sheetData>
      <sheetData sheetId="7205">
        <row r="9">
          <cell r="A9" t="str">
            <v>A</v>
          </cell>
        </row>
      </sheetData>
      <sheetData sheetId="7206">
        <row r="9">
          <cell r="A9" t="str">
            <v>A</v>
          </cell>
        </row>
      </sheetData>
      <sheetData sheetId="7207">
        <row r="9">
          <cell r="A9" t="str">
            <v>A</v>
          </cell>
        </row>
      </sheetData>
      <sheetData sheetId="7208">
        <row r="9">
          <cell r="A9" t="str">
            <v>A</v>
          </cell>
        </row>
      </sheetData>
      <sheetData sheetId="7209">
        <row r="9">
          <cell r="A9" t="str">
            <v>A</v>
          </cell>
        </row>
      </sheetData>
      <sheetData sheetId="7210">
        <row r="9">
          <cell r="A9" t="str">
            <v>A</v>
          </cell>
        </row>
      </sheetData>
      <sheetData sheetId="7211">
        <row r="9">
          <cell r="A9" t="str">
            <v>A</v>
          </cell>
        </row>
      </sheetData>
      <sheetData sheetId="7212">
        <row r="9">
          <cell r="A9" t="str">
            <v>A</v>
          </cell>
        </row>
      </sheetData>
      <sheetData sheetId="7213">
        <row r="9">
          <cell r="A9" t="str">
            <v>A</v>
          </cell>
        </row>
      </sheetData>
      <sheetData sheetId="7214">
        <row r="9">
          <cell r="A9" t="str">
            <v>A</v>
          </cell>
        </row>
      </sheetData>
      <sheetData sheetId="7215">
        <row r="9">
          <cell r="A9" t="str">
            <v>A</v>
          </cell>
        </row>
      </sheetData>
      <sheetData sheetId="7216">
        <row r="9">
          <cell r="A9" t="str">
            <v>A</v>
          </cell>
        </row>
      </sheetData>
      <sheetData sheetId="7217">
        <row r="9">
          <cell r="A9" t="str">
            <v>A</v>
          </cell>
        </row>
      </sheetData>
      <sheetData sheetId="7218">
        <row r="9">
          <cell r="A9" t="str">
            <v>A</v>
          </cell>
        </row>
      </sheetData>
      <sheetData sheetId="7219">
        <row r="9">
          <cell r="A9" t="str">
            <v>A</v>
          </cell>
        </row>
      </sheetData>
      <sheetData sheetId="7220">
        <row r="9">
          <cell r="A9" t="str">
            <v>A</v>
          </cell>
        </row>
      </sheetData>
      <sheetData sheetId="7221">
        <row r="9">
          <cell r="A9" t="str">
            <v>A</v>
          </cell>
        </row>
      </sheetData>
      <sheetData sheetId="7222">
        <row r="9">
          <cell r="A9" t="str">
            <v>A</v>
          </cell>
        </row>
      </sheetData>
      <sheetData sheetId="7223">
        <row r="9">
          <cell r="A9" t="str">
            <v>A</v>
          </cell>
        </row>
      </sheetData>
      <sheetData sheetId="7224">
        <row r="9">
          <cell r="A9" t="str">
            <v>A</v>
          </cell>
        </row>
      </sheetData>
      <sheetData sheetId="7225">
        <row r="9">
          <cell r="A9" t="str">
            <v>A</v>
          </cell>
        </row>
      </sheetData>
      <sheetData sheetId="7226">
        <row r="9">
          <cell r="A9" t="str">
            <v>A</v>
          </cell>
        </row>
      </sheetData>
      <sheetData sheetId="7227">
        <row r="9">
          <cell r="A9" t="str">
            <v>A</v>
          </cell>
        </row>
      </sheetData>
      <sheetData sheetId="7228">
        <row r="9">
          <cell r="A9" t="str">
            <v>A</v>
          </cell>
        </row>
      </sheetData>
      <sheetData sheetId="7229">
        <row r="9">
          <cell r="A9" t="str">
            <v>A</v>
          </cell>
        </row>
      </sheetData>
      <sheetData sheetId="7230">
        <row r="9">
          <cell r="A9" t="str">
            <v>A</v>
          </cell>
        </row>
      </sheetData>
      <sheetData sheetId="7231">
        <row r="9">
          <cell r="A9" t="str">
            <v>A</v>
          </cell>
        </row>
      </sheetData>
      <sheetData sheetId="7232">
        <row r="9">
          <cell r="A9" t="str">
            <v>A</v>
          </cell>
        </row>
      </sheetData>
      <sheetData sheetId="7233">
        <row r="9">
          <cell r="A9" t="str">
            <v>A</v>
          </cell>
        </row>
      </sheetData>
      <sheetData sheetId="7234">
        <row r="9">
          <cell r="A9" t="str">
            <v>A</v>
          </cell>
        </row>
      </sheetData>
      <sheetData sheetId="7235">
        <row r="9">
          <cell r="A9" t="str">
            <v>A</v>
          </cell>
        </row>
      </sheetData>
      <sheetData sheetId="7236">
        <row r="9">
          <cell r="A9" t="str">
            <v>A</v>
          </cell>
        </row>
      </sheetData>
      <sheetData sheetId="7237">
        <row r="9">
          <cell r="A9" t="str">
            <v>A</v>
          </cell>
        </row>
      </sheetData>
      <sheetData sheetId="7238">
        <row r="9">
          <cell r="A9" t="str">
            <v>A</v>
          </cell>
        </row>
      </sheetData>
      <sheetData sheetId="7239">
        <row r="9">
          <cell r="A9" t="str">
            <v>A</v>
          </cell>
        </row>
      </sheetData>
      <sheetData sheetId="7240">
        <row r="9">
          <cell r="A9" t="str">
            <v>A</v>
          </cell>
        </row>
      </sheetData>
      <sheetData sheetId="7241">
        <row r="9">
          <cell r="A9" t="str">
            <v>A</v>
          </cell>
        </row>
      </sheetData>
      <sheetData sheetId="7242">
        <row r="9">
          <cell r="A9" t="str">
            <v>A</v>
          </cell>
        </row>
      </sheetData>
      <sheetData sheetId="7243">
        <row r="9">
          <cell r="A9" t="str">
            <v>A</v>
          </cell>
        </row>
      </sheetData>
      <sheetData sheetId="7244">
        <row r="9">
          <cell r="A9" t="str">
            <v>A</v>
          </cell>
        </row>
      </sheetData>
      <sheetData sheetId="7245">
        <row r="9">
          <cell r="A9" t="str">
            <v>A</v>
          </cell>
        </row>
      </sheetData>
      <sheetData sheetId="7246">
        <row r="9">
          <cell r="A9" t="str">
            <v>A</v>
          </cell>
        </row>
      </sheetData>
      <sheetData sheetId="7247">
        <row r="9">
          <cell r="A9" t="str">
            <v>A</v>
          </cell>
        </row>
      </sheetData>
      <sheetData sheetId="7248">
        <row r="9">
          <cell r="A9" t="str">
            <v>A</v>
          </cell>
        </row>
      </sheetData>
      <sheetData sheetId="7249">
        <row r="9">
          <cell r="A9" t="str">
            <v>A</v>
          </cell>
        </row>
      </sheetData>
      <sheetData sheetId="7250">
        <row r="9">
          <cell r="A9" t="str">
            <v>A</v>
          </cell>
        </row>
      </sheetData>
      <sheetData sheetId="7251">
        <row r="9">
          <cell r="A9" t="str">
            <v>A</v>
          </cell>
        </row>
      </sheetData>
      <sheetData sheetId="7252">
        <row r="9">
          <cell r="A9" t="str">
            <v>A</v>
          </cell>
        </row>
      </sheetData>
      <sheetData sheetId="7253">
        <row r="9">
          <cell r="A9" t="str">
            <v>A</v>
          </cell>
        </row>
      </sheetData>
      <sheetData sheetId="7254">
        <row r="9">
          <cell r="A9" t="str">
            <v>A</v>
          </cell>
        </row>
      </sheetData>
      <sheetData sheetId="7255">
        <row r="9">
          <cell r="A9" t="str">
            <v>A</v>
          </cell>
        </row>
      </sheetData>
      <sheetData sheetId="7256">
        <row r="9">
          <cell r="A9" t="str">
            <v>A</v>
          </cell>
        </row>
      </sheetData>
      <sheetData sheetId="7257">
        <row r="9">
          <cell r="A9" t="str">
            <v>A</v>
          </cell>
        </row>
      </sheetData>
      <sheetData sheetId="7258">
        <row r="9">
          <cell r="A9" t="str">
            <v>A</v>
          </cell>
        </row>
      </sheetData>
      <sheetData sheetId="7259">
        <row r="9">
          <cell r="A9" t="str">
            <v>A</v>
          </cell>
        </row>
      </sheetData>
      <sheetData sheetId="7260">
        <row r="9">
          <cell r="A9" t="str">
            <v>A</v>
          </cell>
        </row>
      </sheetData>
      <sheetData sheetId="7261">
        <row r="9">
          <cell r="A9" t="str">
            <v>A</v>
          </cell>
        </row>
      </sheetData>
      <sheetData sheetId="7262">
        <row r="9">
          <cell r="A9" t="str">
            <v>A</v>
          </cell>
        </row>
      </sheetData>
      <sheetData sheetId="7263">
        <row r="9">
          <cell r="A9" t="str">
            <v>A</v>
          </cell>
        </row>
      </sheetData>
      <sheetData sheetId="7264">
        <row r="9">
          <cell r="A9" t="str">
            <v>A</v>
          </cell>
        </row>
      </sheetData>
      <sheetData sheetId="7265">
        <row r="9">
          <cell r="A9" t="str">
            <v>A</v>
          </cell>
        </row>
      </sheetData>
      <sheetData sheetId="7266">
        <row r="9">
          <cell r="A9" t="str">
            <v>A</v>
          </cell>
        </row>
      </sheetData>
      <sheetData sheetId="7267">
        <row r="9">
          <cell r="A9" t="str">
            <v>A</v>
          </cell>
        </row>
      </sheetData>
      <sheetData sheetId="7268">
        <row r="9">
          <cell r="A9" t="str">
            <v>A</v>
          </cell>
        </row>
      </sheetData>
      <sheetData sheetId="7269">
        <row r="9">
          <cell r="A9" t="str">
            <v>A</v>
          </cell>
        </row>
      </sheetData>
      <sheetData sheetId="7270">
        <row r="9">
          <cell r="A9" t="str">
            <v>A</v>
          </cell>
        </row>
      </sheetData>
      <sheetData sheetId="7271">
        <row r="9">
          <cell r="A9" t="str">
            <v>A</v>
          </cell>
        </row>
      </sheetData>
      <sheetData sheetId="7272">
        <row r="9">
          <cell r="A9" t="str">
            <v>A</v>
          </cell>
        </row>
      </sheetData>
      <sheetData sheetId="7273">
        <row r="9">
          <cell r="A9" t="str">
            <v>A</v>
          </cell>
        </row>
      </sheetData>
      <sheetData sheetId="7274">
        <row r="9">
          <cell r="A9" t="str">
            <v>A</v>
          </cell>
        </row>
      </sheetData>
      <sheetData sheetId="7275">
        <row r="9">
          <cell r="A9" t="str">
            <v>A</v>
          </cell>
        </row>
      </sheetData>
      <sheetData sheetId="7276">
        <row r="9">
          <cell r="A9" t="str">
            <v>A</v>
          </cell>
        </row>
      </sheetData>
      <sheetData sheetId="7277">
        <row r="9">
          <cell r="A9" t="str">
            <v>A</v>
          </cell>
        </row>
      </sheetData>
      <sheetData sheetId="7278">
        <row r="9">
          <cell r="A9" t="str">
            <v>A</v>
          </cell>
        </row>
      </sheetData>
      <sheetData sheetId="7279">
        <row r="9">
          <cell r="A9" t="str">
            <v>A</v>
          </cell>
        </row>
      </sheetData>
      <sheetData sheetId="7280">
        <row r="9">
          <cell r="A9" t="str">
            <v>A</v>
          </cell>
        </row>
      </sheetData>
      <sheetData sheetId="7281">
        <row r="9">
          <cell r="A9" t="str">
            <v>A</v>
          </cell>
        </row>
      </sheetData>
      <sheetData sheetId="7282">
        <row r="9">
          <cell r="A9" t="str">
            <v>A</v>
          </cell>
        </row>
      </sheetData>
      <sheetData sheetId="7283">
        <row r="9">
          <cell r="A9" t="str">
            <v>A</v>
          </cell>
        </row>
      </sheetData>
      <sheetData sheetId="7284">
        <row r="9">
          <cell r="A9" t="str">
            <v>A</v>
          </cell>
        </row>
      </sheetData>
      <sheetData sheetId="7285">
        <row r="9">
          <cell r="A9" t="str">
            <v>A</v>
          </cell>
        </row>
      </sheetData>
      <sheetData sheetId="7286">
        <row r="9">
          <cell r="A9" t="str">
            <v>A</v>
          </cell>
        </row>
      </sheetData>
      <sheetData sheetId="7287">
        <row r="9">
          <cell r="A9" t="str">
            <v>A</v>
          </cell>
        </row>
      </sheetData>
      <sheetData sheetId="7288">
        <row r="9">
          <cell r="A9" t="str">
            <v>A</v>
          </cell>
        </row>
      </sheetData>
      <sheetData sheetId="7289">
        <row r="9">
          <cell r="A9" t="str">
            <v>A</v>
          </cell>
        </row>
      </sheetData>
      <sheetData sheetId="7290">
        <row r="9">
          <cell r="A9" t="str">
            <v>A</v>
          </cell>
        </row>
      </sheetData>
      <sheetData sheetId="7291">
        <row r="9">
          <cell r="A9" t="str">
            <v>A</v>
          </cell>
        </row>
      </sheetData>
      <sheetData sheetId="7292">
        <row r="9">
          <cell r="A9" t="str">
            <v>A</v>
          </cell>
        </row>
      </sheetData>
      <sheetData sheetId="7293">
        <row r="9">
          <cell r="A9" t="str">
            <v>A</v>
          </cell>
        </row>
      </sheetData>
      <sheetData sheetId="7294">
        <row r="9">
          <cell r="A9" t="str">
            <v>A</v>
          </cell>
        </row>
      </sheetData>
      <sheetData sheetId="7295">
        <row r="9">
          <cell r="A9" t="str">
            <v>A</v>
          </cell>
        </row>
      </sheetData>
      <sheetData sheetId="7296">
        <row r="9">
          <cell r="A9" t="str">
            <v>A</v>
          </cell>
        </row>
      </sheetData>
      <sheetData sheetId="7297">
        <row r="9">
          <cell r="A9" t="str">
            <v>A</v>
          </cell>
        </row>
      </sheetData>
      <sheetData sheetId="7298">
        <row r="9">
          <cell r="A9" t="str">
            <v>A</v>
          </cell>
        </row>
      </sheetData>
      <sheetData sheetId="7299">
        <row r="9">
          <cell r="A9" t="str">
            <v>A</v>
          </cell>
        </row>
      </sheetData>
      <sheetData sheetId="7300">
        <row r="9">
          <cell r="A9" t="str">
            <v>A</v>
          </cell>
        </row>
      </sheetData>
      <sheetData sheetId="7301">
        <row r="9">
          <cell r="A9" t="str">
            <v>A</v>
          </cell>
        </row>
      </sheetData>
      <sheetData sheetId="7302">
        <row r="9">
          <cell r="A9" t="str">
            <v>A</v>
          </cell>
        </row>
      </sheetData>
      <sheetData sheetId="7303">
        <row r="9">
          <cell r="A9" t="str">
            <v>A</v>
          </cell>
        </row>
      </sheetData>
      <sheetData sheetId="7304">
        <row r="9">
          <cell r="A9" t="str">
            <v>A</v>
          </cell>
        </row>
      </sheetData>
      <sheetData sheetId="7305">
        <row r="9">
          <cell r="A9" t="str">
            <v>A</v>
          </cell>
        </row>
      </sheetData>
      <sheetData sheetId="7306">
        <row r="9">
          <cell r="A9" t="str">
            <v>A</v>
          </cell>
        </row>
      </sheetData>
      <sheetData sheetId="7307">
        <row r="9">
          <cell r="A9" t="str">
            <v>A</v>
          </cell>
        </row>
      </sheetData>
      <sheetData sheetId="7308">
        <row r="9">
          <cell r="A9" t="str">
            <v>A</v>
          </cell>
        </row>
      </sheetData>
      <sheetData sheetId="7309">
        <row r="9">
          <cell r="A9" t="str">
            <v>A</v>
          </cell>
        </row>
      </sheetData>
      <sheetData sheetId="7310">
        <row r="9">
          <cell r="A9" t="str">
            <v>A</v>
          </cell>
        </row>
      </sheetData>
      <sheetData sheetId="7311">
        <row r="9">
          <cell r="A9" t="str">
            <v>A</v>
          </cell>
        </row>
      </sheetData>
      <sheetData sheetId="7312">
        <row r="9">
          <cell r="A9" t="str">
            <v>A</v>
          </cell>
        </row>
      </sheetData>
      <sheetData sheetId="7313">
        <row r="9">
          <cell r="A9" t="str">
            <v>A</v>
          </cell>
        </row>
      </sheetData>
      <sheetData sheetId="7314">
        <row r="9">
          <cell r="A9" t="str">
            <v>A</v>
          </cell>
        </row>
      </sheetData>
      <sheetData sheetId="7315">
        <row r="9">
          <cell r="A9" t="str">
            <v>A</v>
          </cell>
        </row>
      </sheetData>
      <sheetData sheetId="7316">
        <row r="9">
          <cell r="A9" t="str">
            <v>A</v>
          </cell>
        </row>
      </sheetData>
      <sheetData sheetId="7317">
        <row r="9">
          <cell r="A9" t="str">
            <v>A</v>
          </cell>
        </row>
      </sheetData>
      <sheetData sheetId="7318">
        <row r="9">
          <cell r="A9" t="str">
            <v>A</v>
          </cell>
        </row>
      </sheetData>
      <sheetData sheetId="7319">
        <row r="9">
          <cell r="A9" t="str">
            <v>A</v>
          </cell>
        </row>
      </sheetData>
      <sheetData sheetId="7320">
        <row r="9">
          <cell r="A9" t="str">
            <v>A</v>
          </cell>
        </row>
      </sheetData>
      <sheetData sheetId="7321">
        <row r="9">
          <cell r="A9" t="str">
            <v>A</v>
          </cell>
        </row>
      </sheetData>
      <sheetData sheetId="7322">
        <row r="9">
          <cell r="A9" t="str">
            <v>A</v>
          </cell>
        </row>
      </sheetData>
      <sheetData sheetId="7323">
        <row r="9">
          <cell r="A9" t="str">
            <v>A</v>
          </cell>
        </row>
      </sheetData>
      <sheetData sheetId="7324">
        <row r="9">
          <cell r="A9" t="str">
            <v>A</v>
          </cell>
        </row>
      </sheetData>
      <sheetData sheetId="7325">
        <row r="9">
          <cell r="A9" t="str">
            <v>A</v>
          </cell>
        </row>
      </sheetData>
      <sheetData sheetId="7326">
        <row r="9">
          <cell r="A9" t="str">
            <v>A</v>
          </cell>
        </row>
      </sheetData>
      <sheetData sheetId="7327">
        <row r="9">
          <cell r="A9" t="str">
            <v>A</v>
          </cell>
        </row>
      </sheetData>
      <sheetData sheetId="7328">
        <row r="9">
          <cell r="A9" t="str">
            <v>A</v>
          </cell>
        </row>
      </sheetData>
      <sheetData sheetId="7329">
        <row r="9">
          <cell r="A9" t="str">
            <v>A</v>
          </cell>
        </row>
      </sheetData>
      <sheetData sheetId="7330">
        <row r="9">
          <cell r="A9" t="str">
            <v>A</v>
          </cell>
        </row>
      </sheetData>
      <sheetData sheetId="7331">
        <row r="9">
          <cell r="A9" t="str">
            <v>A</v>
          </cell>
        </row>
      </sheetData>
      <sheetData sheetId="7332">
        <row r="9">
          <cell r="A9" t="str">
            <v>A</v>
          </cell>
        </row>
      </sheetData>
      <sheetData sheetId="7333">
        <row r="9">
          <cell r="A9" t="str">
            <v>A</v>
          </cell>
        </row>
      </sheetData>
      <sheetData sheetId="7334">
        <row r="9">
          <cell r="A9" t="str">
            <v>A</v>
          </cell>
        </row>
      </sheetData>
      <sheetData sheetId="7335">
        <row r="9">
          <cell r="A9" t="str">
            <v>A</v>
          </cell>
        </row>
      </sheetData>
      <sheetData sheetId="7336">
        <row r="9">
          <cell r="A9" t="str">
            <v>A</v>
          </cell>
        </row>
      </sheetData>
      <sheetData sheetId="7337">
        <row r="9">
          <cell r="A9" t="str">
            <v>A</v>
          </cell>
        </row>
      </sheetData>
      <sheetData sheetId="7338">
        <row r="9">
          <cell r="A9" t="str">
            <v>A</v>
          </cell>
        </row>
      </sheetData>
      <sheetData sheetId="7339">
        <row r="9">
          <cell r="A9" t="str">
            <v>A</v>
          </cell>
        </row>
      </sheetData>
      <sheetData sheetId="7340">
        <row r="9">
          <cell r="A9" t="str">
            <v>A</v>
          </cell>
        </row>
      </sheetData>
      <sheetData sheetId="7341">
        <row r="9">
          <cell r="A9" t="str">
            <v>A</v>
          </cell>
        </row>
      </sheetData>
      <sheetData sheetId="7342">
        <row r="9">
          <cell r="A9" t="str">
            <v>A</v>
          </cell>
        </row>
      </sheetData>
      <sheetData sheetId="7343">
        <row r="9">
          <cell r="A9" t="str">
            <v>A</v>
          </cell>
        </row>
      </sheetData>
      <sheetData sheetId="7344">
        <row r="9">
          <cell r="A9" t="str">
            <v>A</v>
          </cell>
        </row>
      </sheetData>
      <sheetData sheetId="7345">
        <row r="9">
          <cell r="A9" t="str">
            <v>A</v>
          </cell>
        </row>
      </sheetData>
      <sheetData sheetId="7346">
        <row r="9">
          <cell r="A9" t="str">
            <v>A</v>
          </cell>
        </row>
      </sheetData>
      <sheetData sheetId="7347">
        <row r="9">
          <cell r="A9" t="str">
            <v>A</v>
          </cell>
        </row>
      </sheetData>
      <sheetData sheetId="7348">
        <row r="9">
          <cell r="A9" t="str">
            <v>A</v>
          </cell>
        </row>
      </sheetData>
      <sheetData sheetId="7349">
        <row r="9">
          <cell r="A9" t="str">
            <v>A</v>
          </cell>
        </row>
      </sheetData>
      <sheetData sheetId="7350">
        <row r="9">
          <cell r="A9" t="str">
            <v>A</v>
          </cell>
        </row>
      </sheetData>
      <sheetData sheetId="7351">
        <row r="9">
          <cell r="A9" t="str">
            <v>A</v>
          </cell>
        </row>
      </sheetData>
      <sheetData sheetId="7352">
        <row r="9">
          <cell r="A9" t="str">
            <v>A</v>
          </cell>
        </row>
      </sheetData>
      <sheetData sheetId="7353">
        <row r="9">
          <cell r="A9" t="str">
            <v>A</v>
          </cell>
        </row>
      </sheetData>
      <sheetData sheetId="7354">
        <row r="9">
          <cell r="A9" t="str">
            <v>A</v>
          </cell>
        </row>
      </sheetData>
      <sheetData sheetId="7355">
        <row r="9">
          <cell r="A9" t="str">
            <v>A</v>
          </cell>
        </row>
      </sheetData>
      <sheetData sheetId="7356">
        <row r="9">
          <cell r="A9" t="str">
            <v>A</v>
          </cell>
        </row>
      </sheetData>
      <sheetData sheetId="7357">
        <row r="9">
          <cell r="A9" t="str">
            <v>A</v>
          </cell>
        </row>
      </sheetData>
      <sheetData sheetId="7358">
        <row r="9">
          <cell r="A9" t="str">
            <v>A</v>
          </cell>
        </row>
      </sheetData>
      <sheetData sheetId="7359">
        <row r="9">
          <cell r="A9" t="str">
            <v>A</v>
          </cell>
        </row>
      </sheetData>
      <sheetData sheetId="7360">
        <row r="9">
          <cell r="A9" t="str">
            <v>A</v>
          </cell>
        </row>
      </sheetData>
      <sheetData sheetId="7361">
        <row r="9">
          <cell r="A9" t="str">
            <v>A</v>
          </cell>
        </row>
      </sheetData>
      <sheetData sheetId="7362">
        <row r="9">
          <cell r="A9" t="str">
            <v>A</v>
          </cell>
        </row>
      </sheetData>
      <sheetData sheetId="7363">
        <row r="9">
          <cell r="A9" t="str">
            <v>A</v>
          </cell>
        </row>
      </sheetData>
      <sheetData sheetId="7364">
        <row r="9">
          <cell r="A9" t="str">
            <v>A</v>
          </cell>
        </row>
      </sheetData>
      <sheetData sheetId="7365">
        <row r="9">
          <cell r="A9" t="str">
            <v>A</v>
          </cell>
        </row>
      </sheetData>
      <sheetData sheetId="7366">
        <row r="9">
          <cell r="A9" t="str">
            <v>A</v>
          </cell>
        </row>
      </sheetData>
      <sheetData sheetId="7367">
        <row r="9">
          <cell r="A9" t="str">
            <v>A</v>
          </cell>
        </row>
      </sheetData>
      <sheetData sheetId="7368">
        <row r="9">
          <cell r="A9" t="str">
            <v>A</v>
          </cell>
        </row>
      </sheetData>
      <sheetData sheetId="7369">
        <row r="9">
          <cell r="A9" t="str">
            <v>A</v>
          </cell>
        </row>
      </sheetData>
      <sheetData sheetId="7370">
        <row r="9">
          <cell r="A9" t="str">
            <v>A</v>
          </cell>
        </row>
      </sheetData>
      <sheetData sheetId="7371">
        <row r="9">
          <cell r="A9" t="str">
            <v>A</v>
          </cell>
        </row>
      </sheetData>
      <sheetData sheetId="7372">
        <row r="9">
          <cell r="A9" t="str">
            <v>A</v>
          </cell>
        </row>
      </sheetData>
      <sheetData sheetId="7373">
        <row r="9">
          <cell r="A9" t="str">
            <v>A</v>
          </cell>
        </row>
      </sheetData>
      <sheetData sheetId="7374">
        <row r="9">
          <cell r="A9" t="str">
            <v>A</v>
          </cell>
        </row>
      </sheetData>
      <sheetData sheetId="7375">
        <row r="9">
          <cell r="A9" t="str">
            <v>A</v>
          </cell>
        </row>
      </sheetData>
      <sheetData sheetId="7376">
        <row r="9">
          <cell r="A9" t="str">
            <v>A</v>
          </cell>
        </row>
      </sheetData>
      <sheetData sheetId="7377">
        <row r="9">
          <cell r="A9" t="str">
            <v>A</v>
          </cell>
        </row>
      </sheetData>
      <sheetData sheetId="7378">
        <row r="9">
          <cell r="A9" t="str">
            <v>A</v>
          </cell>
        </row>
      </sheetData>
      <sheetData sheetId="7379">
        <row r="9">
          <cell r="A9" t="str">
            <v>A</v>
          </cell>
        </row>
      </sheetData>
      <sheetData sheetId="7380">
        <row r="9">
          <cell r="A9" t="str">
            <v>A</v>
          </cell>
        </row>
      </sheetData>
      <sheetData sheetId="7381">
        <row r="9">
          <cell r="A9" t="str">
            <v>A</v>
          </cell>
        </row>
      </sheetData>
      <sheetData sheetId="7382">
        <row r="9">
          <cell r="A9" t="str">
            <v>A</v>
          </cell>
        </row>
      </sheetData>
      <sheetData sheetId="7383">
        <row r="9">
          <cell r="A9" t="str">
            <v>A</v>
          </cell>
        </row>
      </sheetData>
      <sheetData sheetId="7384">
        <row r="9">
          <cell r="A9" t="str">
            <v>A</v>
          </cell>
        </row>
      </sheetData>
      <sheetData sheetId="7385">
        <row r="9">
          <cell r="A9" t="str">
            <v>A</v>
          </cell>
        </row>
      </sheetData>
      <sheetData sheetId="7386">
        <row r="9">
          <cell r="A9" t="str">
            <v>A</v>
          </cell>
        </row>
      </sheetData>
      <sheetData sheetId="7387">
        <row r="9">
          <cell r="A9" t="str">
            <v>A</v>
          </cell>
        </row>
      </sheetData>
      <sheetData sheetId="7388">
        <row r="9">
          <cell r="A9" t="str">
            <v>A</v>
          </cell>
        </row>
      </sheetData>
      <sheetData sheetId="7389">
        <row r="9">
          <cell r="A9" t="str">
            <v>A</v>
          </cell>
        </row>
      </sheetData>
      <sheetData sheetId="7390">
        <row r="9">
          <cell r="A9" t="str">
            <v>A</v>
          </cell>
        </row>
      </sheetData>
      <sheetData sheetId="7391">
        <row r="9">
          <cell r="A9" t="str">
            <v>A</v>
          </cell>
        </row>
      </sheetData>
      <sheetData sheetId="7392">
        <row r="9">
          <cell r="A9" t="str">
            <v>A</v>
          </cell>
        </row>
      </sheetData>
      <sheetData sheetId="7393">
        <row r="9">
          <cell r="A9" t="str">
            <v>A</v>
          </cell>
        </row>
      </sheetData>
      <sheetData sheetId="7394">
        <row r="9">
          <cell r="A9" t="str">
            <v>A</v>
          </cell>
        </row>
      </sheetData>
      <sheetData sheetId="7395">
        <row r="9">
          <cell r="A9" t="str">
            <v>A</v>
          </cell>
        </row>
      </sheetData>
      <sheetData sheetId="7396">
        <row r="9">
          <cell r="A9" t="str">
            <v>A</v>
          </cell>
        </row>
      </sheetData>
      <sheetData sheetId="7397">
        <row r="9">
          <cell r="A9" t="str">
            <v>A</v>
          </cell>
        </row>
      </sheetData>
      <sheetData sheetId="7398">
        <row r="9">
          <cell r="A9" t="str">
            <v>A</v>
          </cell>
        </row>
      </sheetData>
      <sheetData sheetId="7399">
        <row r="9">
          <cell r="A9" t="str">
            <v>A</v>
          </cell>
        </row>
      </sheetData>
      <sheetData sheetId="7400">
        <row r="9">
          <cell r="A9" t="str">
            <v>A</v>
          </cell>
        </row>
      </sheetData>
      <sheetData sheetId="7401">
        <row r="9">
          <cell r="A9" t="str">
            <v>A</v>
          </cell>
        </row>
      </sheetData>
      <sheetData sheetId="7402">
        <row r="9">
          <cell r="A9" t="str">
            <v>A</v>
          </cell>
        </row>
      </sheetData>
      <sheetData sheetId="7403">
        <row r="9">
          <cell r="A9" t="str">
            <v>A</v>
          </cell>
        </row>
      </sheetData>
      <sheetData sheetId="7404">
        <row r="9">
          <cell r="A9" t="str">
            <v>A</v>
          </cell>
        </row>
      </sheetData>
      <sheetData sheetId="7405">
        <row r="9">
          <cell r="A9" t="str">
            <v>A</v>
          </cell>
        </row>
      </sheetData>
      <sheetData sheetId="7406">
        <row r="9">
          <cell r="A9" t="str">
            <v>A</v>
          </cell>
        </row>
      </sheetData>
      <sheetData sheetId="7407">
        <row r="9">
          <cell r="A9" t="str">
            <v>A</v>
          </cell>
        </row>
      </sheetData>
      <sheetData sheetId="7408">
        <row r="9">
          <cell r="A9" t="str">
            <v>A</v>
          </cell>
        </row>
      </sheetData>
      <sheetData sheetId="7409">
        <row r="9">
          <cell r="A9" t="str">
            <v>A</v>
          </cell>
        </row>
      </sheetData>
      <sheetData sheetId="7410">
        <row r="9">
          <cell r="A9" t="str">
            <v>A</v>
          </cell>
        </row>
      </sheetData>
      <sheetData sheetId="7411">
        <row r="9">
          <cell r="A9" t="str">
            <v>A</v>
          </cell>
        </row>
      </sheetData>
      <sheetData sheetId="7412">
        <row r="9">
          <cell r="A9" t="str">
            <v>A</v>
          </cell>
        </row>
      </sheetData>
      <sheetData sheetId="7413">
        <row r="9">
          <cell r="A9" t="str">
            <v>A</v>
          </cell>
        </row>
      </sheetData>
      <sheetData sheetId="7414">
        <row r="9">
          <cell r="A9" t="str">
            <v>A</v>
          </cell>
        </row>
      </sheetData>
      <sheetData sheetId="7415">
        <row r="9">
          <cell r="A9" t="str">
            <v>A</v>
          </cell>
        </row>
      </sheetData>
      <sheetData sheetId="7416">
        <row r="9">
          <cell r="A9" t="str">
            <v>A</v>
          </cell>
        </row>
      </sheetData>
      <sheetData sheetId="7417">
        <row r="9">
          <cell r="A9" t="str">
            <v>A</v>
          </cell>
        </row>
      </sheetData>
      <sheetData sheetId="7418">
        <row r="9">
          <cell r="A9" t="str">
            <v>A</v>
          </cell>
        </row>
      </sheetData>
      <sheetData sheetId="7419">
        <row r="9">
          <cell r="A9" t="str">
            <v>A</v>
          </cell>
        </row>
      </sheetData>
      <sheetData sheetId="7420">
        <row r="9">
          <cell r="A9" t="str">
            <v>A</v>
          </cell>
        </row>
      </sheetData>
      <sheetData sheetId="7421">
        <row r="9">
          <cell r="A9" t="str">
            <v>A</v>
          </cell>
        </row>
      </sheetData>
      <sheetData sheetId="7422">
        <row r="9">
          <cell r="A9" t="str">
            <v>A</v>
          </cell>
        </row>
      </sheetData>
      <sheetData sheetId="7423">
        <row r="9">
          <cell r="A9" t="str">
            <v>A</v>
          </cell>
        </row>
      </sheetData>
      <sheetData sheetId="7424">
        <row r="9">
          <cell r="A9" t="str">
            <v>A</v>
          </cell>
        </row>
      </sheetData>
      <sheetData sheetId="7425">
        <row r="9">
          <cell r="A9" t="str">
            <v>A</v>
          </cell>
        </row>
      </sheetData>
      <sheetData sheetId="7426">
        <row r="9">
          <cell r="A9" t="str">
            <v>A</v>
          </cell>
        </row>
      </sheetData>
      <sheetData sheetId="7427">
        <row r="9">
          <cell r="A9" t="str">
            <v>A</v>
          </cell>
        </row>
      </sheetData>
      <sheetData sheetId="7428">
        <row r="9">
          <cell r="A9" t="str">
            <v>A</v>
          </cell>
        </row>
      </sheetData>
      <sheetData sheetId="7429">
        <row r="9">
          <cell r="A9" t="str">
            <v>A</v>
          </cell>
        </row>
      </sheetData>
      <sheetData sheetId="7430">
        <row r="9">
          <cell r="A9" t="str">
            <v>A</v>
          </cell>
        </row>
      </sheetData>
      <sheetData sheetId="7431">
        <row r="9">
          <cell r="A9" t="str">
            <v>A</v>
          </cell>
        </row>
      </sheetData>
      <sheetData sheetId="7432">
        <row r="9">
          <cell r="A9" t="str">
            <v>A</v>
          </cell>
        </row>
      </sheetData>
      <sheetData sheetId="7433">
        <row r="9">
          <cell r="A9" t="str">
            <v>A</v>
          </cell>
        </row>
      </sheetData>
      <sheetData sheetId="7434">
        <row r="9">
          <cell r="A9" t="str">
            <v>A</v>
          </cell>
        </row>
      </sheetData>
      <sheetData sheetId="7435">
        <row r="9">
          <cell r="A9" t="str">
            <v>A</v>
          </cell>
        </row>
      </sheetData>
      <sheetData sheetId="7436">
        <row r="9">
          <cell r="A9" t="str">
            <v>A</v>
          </cell>
        </row>
      </sheetData>
      <sheetData sheetId="7437">
        <row r="9">
          <cell r="A9" t="str">
            <v>A</v>
          </cell>
        </row>
      </sheetData>
      <sheetData sheetId="7438">
        <row r="9">
          <cell r="A9" t="str">
            <v>A</v>
          </cell>
        </row>
      </sheetData>
      <sheetData sheetId="7439">
        <row r="9">
          <cell r="A9" t="str">
            <v>A</v>
          </cell>
        </row>
      </sheetData>
      <sheetData sheetId="7440">
        <row r="9">
          <cell r="A9" t="str">
            <v>A</v>
          </cell>
        </row>
      </sheetData>
      <sheetData sheetId="7441">
        <row r="9">
          <cell r="A9" t="str">
            <v>A</v>
          </cell>
        </row>
      </sheetData>
      <sheetData sheetId="7442">
        <row r="9">
          <cell r="A9" t="str">
            <v>A</v>
          </cell>
        </row>
      </sheetData>
      <sheetData sheetId="7443">
        <row r="9">
          <cell r="A9" t="str">
            <v>A</v>
          </cell>
        </row>
      </sheetData>
      <sheetData sheetId="7444">
        <row r="9">
          <cell r="A9" t="str">
            <v>A</v>
          </cell>
        </row>
      </sheetData>
      <sheetData sheetId="7445">
        <row r="9">
          <cell r="A9" t="str">
            <v>A</v>
          </cell>
        </row>
      </sheetData>
      <sheetData sheetId="7446">
        <row r="9">
          <cell r="A9" t="str">
            <v>A</v>
          </cell>
        </row>
      </sheetData>
      <sheetData sheetId="7447">
        <row r="9">
          <cell r="A9" t="str">
            <v>A</v>
          </cell>
        </row>
      </sheetData>
      <sheetData sheetId="7448">
        <row r="9">
          <cell r="A9" t="str">
            <v>A</v>
          </cell>
        </row>
      </sheetData>
      <sheetData sheetId="7449">
        <row r="9">
          <cell r="A9" t="str">
            <v>A</v>
          </cell>
        </row>
      </sheetData>
      <sheetData sheetId="7450">
        <row r="9">
          <cell r="A9" t="str">
            <v>A</v>
          </cell>
        </row>
      </sheetData>
      <sheetData sheetId="7451">
        <row r="9">
          <cell r="A9" t="str">
            <v>A</v>
          </cell>
        </row>
      </sheetData>
      <sheetData sheetId="7452">
        <row r="9">
          <cell r="A9" t="str">
            <v>A</v>
          </cell>
        </row>
      </sheetData>
      <sheetData sheetId="7453">
        <row r="9">
          <cell r="A9" t="str">
            <v>A</v>
          </cell>
        </row>
      </sheetData>
      <sheetData sheetId="7454">
        <row r="9">
          <cell r="A9" t="str">
            <v>A</v>
          </cell>
        </row>
      </sheetData>
      <sheetData sheetId="7455">
        <row r="9">
          <cell r="A9" t="str">
            <v>A</v>
          </cell>
        </row>
      </sheetData>
      <sheetData sheetId="7456">
        <row r="9">
          <cell r="A9" t="str">
            <v>A</v>
          </cell>
        </row>
      </sheetData>
      <sheetData sheetId="7457">
        <row r="9">
          <cell r="A9" t="str">
            <v>A</v>
          </cell>
        </row>
      </sheetData>
      <sheetData sheetId="7458">
        <row r="9">
          <cell r="A9" t="str">
            <v>A</v>
          </cell>
        </row>
      </sheetData>
      <sheetData sheetId="7459">
        <row r="9">
          <cell r="A9" t="str">
            <v>A</v>
          </cell>
        </row>
      </sheetData>
      <sheetData sheetId="7460">
        <row r="9">
          <cell r="A9" t="str">
            <v>A</v>
          </cell>
        </row>
      </sheetData>
      <sheetData sheetId="7461">
        <row r="9">
          <cell r="A9" t="str">
            <v>A</v>
          </cell>
        </row>
      </sheetData>
      <sheetData sheetId="7462">
        <row r="9">
          <cell r="A9" t="str">
            <v>A</v>
          </cell>
        </row>
      </sheetData>
      <sheetData sheetId="7463">
        <row r="9">
          <cell r="A9" t="str">
            <v>A</v>
          </cell>
        </row>
      </sheetData>
      <sheetData sheetId="7464">
        <row r="9">
          <cell r="A9" t="str">
            <v>A</v>
          </cell>
        </row>
      </sheetData>
      <sheetData sheetId="7465">
        <row r="9">
          <cell r="A9" t="str">
            <v>A</v>
          </cell>
        </row>
      </sheetData>
      <sheetData sheetId="7466">
        <row r="9">
          <cell r="A9" t="str">
            <v>A</v>
          </cell>
        </row>
      </sheetData>
      <sheetData sheetId="7467">
        <row r="9">
          <cell r="A9" t="str">
            <v>A</v>
          </cell>
        </row>
      </sheetData>
      <sheetData sheetId="7468">
        <row r="9">
          <cell r="A9" t="str">
            <v>A</v>
          </cell>
        </row>
      </sheetData>
      <sheetData sheetId="7469">
        <row r="9">
          <cell r="A9" t="str">
            <v>A</v>
          </cell>
        </row>
      </sheetData>
      <sheetData sheetId="7470">
        <row r="9">
          <cell r="A9" t="str">
            <v>A</v>
          </cell>
        </row>
      </sheetData>
      <sheetData sheetId="7471">
        <row r="9">
          <cell r="A9" t="str">
            <v>A</v>
          </cell>
        </row>
      </sheetData>
      <sheetData sheetId="7472">
        <row r="9">
          <cell r="A9" t="str">
            <v>A</v>
          </cell>
        </row>
      </sheetData>
      <sheetData sheetId="7473">
        <row r="9">
          <cell r="A9" t="str">
            <v>A</v>
          </cell>
        </row>
      </sheetData>
      <sheetData sheetId="7474">
        <row r="9">
          <cell r="A9" t="str">
            <v>A</v>
          </cell>
        </row>
      </sheetData>
      <sheetData sheetId="7475">
        <row r="9">
          <cell r="A9" t="str">
            <v>A</v>
          </cell>
        </row>
      </sheetData>
      <sheetData sheetId="7476">
        <row r="9">
          <cell r="A9" t="str">
            <v>A</v>
          </cell>
        </row>
      </sheetData>
      <sheetData sheetId="7477">
        <row r="9">
          <cell r="A9" t="str">
            <v>A</v>
          </cell>
        </row>
      </sheetData>
      <sheetData sheetId="7478">
        <row r="9">
          <cell r="A9" t="str">
            <v>A</v>
          </cell>
        </row>
      </sheetData>
      <sheetData sheetId="7479">
        <row r="9">
          <cell r="A9" t="str">
            <v>A</v>
          </cell>
        </row>
      </sheetData>
      <sheetData sheetId="7480">
        <row r="9">
          <cell r="A9" t="str">
            <v>A</v>
          </cell>
        </row>
      </sheetData>
      <sheetData sheetId="7481">
        <row r="9">
          <cell r="A9" t="str">
            <v>A</v>
          </cell>
        </row>
      </sheetData>
      <sheetData sheetId="7482">
        <row r="9">
          <cell r="A9" t="str">
            <v>A</v>
          </cell>
        </row>
      </sheetData>
      <sheetData sheetId="7483">
        <row r="9">
          <cell r="A9" t="str">
            <v>A</v>
          </cell>
        </row>
      </sheetData>
      <sheetData sheetId="7484">
        <row r="9">
          <cell r="A9" t="str">
            <v>A</v>
          </cell>
        </row>
      </sheetData>
      <sheetData sheetId="7485">
        <row r="9">
          <cell r="A9" t="str">
            <v>A</v>
          </cell>
        </row>
      </sheetData>
      <sheetData sheetId="7486">
        <row r="9">
          <cell r="A9" t="str">
            <v>A</v>
          </cell>
        </row>
      </sheetData>
      <sheetData sheetId="7487">
        <row r="9">
          <cell r="A9" t="str">
            <v>A</v>
          </cell>
        </row>
      </sheetData>
      <sheetData sheetId="7488">
        <row r="9">
          <cell r="A9" t="str">
            <v>A</v>
          </cell>
        </row>
      </sheetData>
      <sheetData sheetId="7489">
        <row r="9">
          <cell r="A9" t="str">
            <v>A</v>
          </cell>
        </row>
      </sheetData>
      <sheetData sheetId="7490">
        <row r="9">
          <cell r="A9" t="str">
            <v>A</v>
          </cell>
        </row>
      </sheetData>
      <sheetData sheetId="7491">
        <row r="9">
          <cell r="A9" t="str">
            <v>A</v>
          </cell>
        </row>
      </sheetData>
      <sheetData sheetId="7492">
        <row r="9">
          <cell r="A9" t="str">
            <v>A</v>
          </cell>
        </row>
      </sheetData>
      <sheetData sheetId="7493">
        <row r="9">
          <cell r="A9" t="str">
            <v>A</v>
          </cell>
        </row>
      </sheetData>
      <sheetData sheetId="7494">
        <row r="9">
          <cell r="A9" t="str">
            <v>A</v>
          </cell>
        </row>
      </sheetData>
      <sheetData sheetId="7495">
        <row r="9">
          <cell r="A9" t="str">
            <v>A</v>
          </cell>
        </row>
      </sheetData>
      <sheetData sheetId="7496">
        <row r="9">
          <cell r="A9" t="str">
            <v>A</v>
          </cell>
        </row>
      </sheetData>
      <sheetData sheetId="7497">
        <row r="9">
          <cell r="A9" t="str">
            <v>A</v>
          </cell>
        </row>
      </sheetData>
      <sheetData sheetId="7498">
        <row r="9">
          <cell r="A9" t="str">
            <v>A</v>
          </cell>
        </row>
      </sheetData>
      <sheetData sheetId="7499">
        <row r="9">
          <cell r="A9" t="str">
            <v>A</v>
          </cell>
        </row>
      </sheetData>
      <sheetData sheetId="7500">
        <row r="9">
          <cell r="A9" t="str">
            <v>A</v>
          </cell>
        </row>
      </sheetData>
      <sheetData sheetId="7501">
        <row r="9">
          <cell r="A9" t="str">
            <v>A</v>
          </cell>
        </row>
      </sheetData>
      <sheetData sheetId="7502">
        <row r="9">
          <cell r="A9" t="str">
            <v>A</v>
          </cell>
        </row>
      </sheetData>
      <sheetData sheetId="7503">
        <row r="9">
          <cell r="A9" t="str">
            <v>A</v>
          </cell>
        </row>
      </sheetData>
      <sheetData sheetId="7504">
        <row r="9">
          <cell r="A9" t="str">
            <v>A</v>
          </cell>
        </row>
      </sheetData>
      <sheetData sheetId="7505">
        <row r="9">
          <cell r="A9" t="str">
            <v>A</v>
          </cell>
        </row>
      </sheetData>
      <sheetData sheetId="7506">
        <row r="9">
          <cell r="A9" t="str">
            <v>A</v>
          </cell>
        </row>
      </sheetData>
      <sheetData sheetId="7507">
        <row r="9">
          <cell r="A9" t="str">
            <v>A</v>
          </cell>
        </row>
      </sheetData>
      <sheetData sheetId="7508">
        <row r="9">
          <cell r="A9" t="str">
            <v>A</v>
          </cell>
        </row>
      </sheetData>
      <sheetData sheetId="7509">
        <row r="9">
          <cell r="A9" t="str">
            <v>A</v>
          </cell>
        </row>
      </sheetData>
      <sheetData sheetId="7510">
        <row r="9">
          <cell r="A9" t="str">
            <v>A</v>
          </cell>
        </row>
      </sheetData>
      <sheetData sheetId="7511">
        <row r="9">
          <cell r="A9" t="str">
            <v>A</v>
          </cell>
        </row>
      </sheetData>
      <sheetData sheetId="7512">
        <row r="9">
          <cell r="A9" t="str">
            <v>A</v>
          </cell>
        </row>
      </sheetData>
      <sheetData sheetId="7513">
        <row r="9">
          <cell r="A9" t="str">
            <v>A</v>
          </cell>
        </row>
      </sheetData>
      <sheetData sheetId="7514">
        <row r="9">
          <cell r="A9" t="str">
            <v>A</v>
          </cell>
        </row>
      </sheetData>
      <sheetData sheetId="7515">
        <row r="9">
          <cell r="A9" t="str">
            <v>A</v>
          </cell>
        </row>
      </sheetData>
      <sheetData sheetId="7516">
        <row r="9">
          <cell r="A9" t="str">
            <v>A</v>
          </cell>
        </row>
      </sheetData>
      <sheetData sheetId="7517">
        <row r="9">
          <cell r="A9" t="str">
            <v>A</v>
          </cell>
        </row>
      </sheetData>
      <sheetData sheetId="7518">
        <row r="9">
          <cell r="A9" t="str">
            <v>A</v>
          </cell>
        </row>
      </sheetData>
      <sheetData sheetId="7519">
        <row r="9">
          <cell r="A9" t="str">
            <v>A</v>
          </cell>
        </row>
      </sheetData>
      <sheetData sheetId="7520">
        <row r="9">
          <cell r="A9" t="str">
            <v>A</v>
          </cell>
        </row>
      </sheetData>
      <sheetData sheetId="7521">
        <row r="9">
          <cell r="A9" t="str">
            <v>A</v>
          </cell>
        </row>
      </sheetData>
      <sheetData sheetId="7522">
        <row r="9">
          <cell r="A9" t="str">
            <v>A</v>
          </cell>
        </row>
      </sheetData>
      <sheetData sheetId="7523">
        <row r="9">
          <cell r="A9" t="str">
            <v>A</v>
          </cell>
        </row>
      </sheetData>
      <sheetData sheetId="7524">
        <row r="9">
          <cell r="A9" t="str">
            <v>A</v>
          </cell>
        </row>
      </sheetData>
      <sheetData sheetId="7525">
        <row r="9">
          <cell r="A9" t="str">
            <v>A</v>
          </cell>
        </row>
      </sheetData>
      <sheetData sheetId="7526">
        <row r="9">
          <cell r="A9" t="str">
            <v>A</v>
          </cell>
        </row>
      </sheetData>
      <sheetData sheetId="7527">
        <row r="9">
          <cell r="A9" t="str">
            <v>A</v>
          </cell>
        </row>
      </sheetData>
      <sheetData sheetId="7528">
        <row r="9">
          <cell r="A9" t="str">
            <v>A</v>
          </cell>
        </row>
      </sheetData>
      <sheetData sheetId="7529">
        <row r="9">
          <cell r="A9" t="str">
            <v>A</v>
          </cell>
        </row>
      </sheetData>
      <sheetData sheetId="7530">
        <row r="9">
          <cell r="A9" t="str">
            <v>A</v>
          </cell>
        </row>
      </sheetData>
      <sheetData sheetId="7531">
        <row r="9">
          <cell r="A9" t="str">
            <v>A</v>
          </cell>
        </row>
      </sheetData>
      <sheetData sheetId="7532">
        <row r="9">
          <cell r="A9" t="str">
            <v>A</v>
          </cell>
        </row>
      </sheetData>
      <sheetData sheetId="7533">
        <row r="9">
          <cell r="A9" t="str">
            <v>A</v>
          </cell>
        </row>
      </sheetData>
      <sheetData sheetId="7534">
        <row r="9">
          <cell r="A9" t="str">
            <v>A</v>
          </cell>
        </row>
      </sheetData>
      <sheetData sheetId="7535">
        <row r="9">
          <cell r="A9" t="str">
            <v>A</v>
          </cell>
        </row>
      </sheetData>
      <sheetData sheetId="7536">
        <row r="9">
          <cell r="A9" t="str">
            <v>A</v>
          </cell>
        </row>
      </sheetData>
      <sheetData sheetId="7537">
        <row r="9">
          <cell r="A9" t="str">
            <v>A</v>
          </cell>
        </row>
      </sheetData>
      <sheetData sheetId="7538">
        <row r="9">
          <cell r="A9" t="str">
            <v>A</v>
          </cell>
        </row>
      </sheetData>
      <sheetData sheetId="7539">
        <row r="9">
          <cell r="A9" t="str">
            <v>A</v>
          </cell>
        </row>
      </sheetData>
      <sheetData sheetId="7540">
        <row r="9">
          <cell r="A9" t="str">
            <v>A</v>
          </cell>
        </row>
      </sheetData>
      <sheetData sheetId="7541">
        <row r="9">
          <cell r="A9" t="str">
            <v>A</v>
          </cell>
        </row>
      </sheetData>
      <sheetData sheetId="7542">
        <row r="9">
          <cell r="A9" t="str">
            <v>A</v>
          </cell>
        </row>
      </sheetData>
      <sheetData sheetId="7543">
        <row r="9">
          <cell r="A9" t="str">
            <v>A</v>
          </cell>
        </row>
      </sheetData>
      <sheetData sheetId="7544">
        <row r="9">
          <cell r="A9" t="str">
            <v>A</v>
          </cell>
        </row>
      </sheetData>
      <sheetData sheetId="7545">
        <row r="9">
          <cell r="A9" t="str">
            <v>A</v>
          </cell>
        </row>
      </sheetData>
      <sheetData sheetId="7546">
        <row r="9">
          <cell r="A9" t="str">
            <v>A</v>
          </cell>
        </row>
      </sheetData>
      <sheetData sheetId="7547">
        <row r="9">
          <cell r="A9" t="str">
            <v>A</v>
          </cell>
        </row>
      </sheetData>
      <sheetData sheetId="7548">
        <row r="9">
          <cell r="A9" t="str">
            <v>A</v>
          </cell>
        </row>
      </sheetData>
      <sheetData sheetId="7549">
        <row r="9">
          <cell r="A9" t="str">
            <v>A</v>
          </cell>
        </row>
      </sheetData>
      <sheetData sheetId="7550">
        <row r="9">
          <cell r="A9" t="str">
            <v>A</v>
          </cell>
        </row>
      </sheetData>
      <sheetData sheetId="7551">
        <row r="9">
          <cell r="A9" t="str">
            <v>A</v>
          </cell>
        </row>
      </sheetData>
      <sheetData sheetId="7552">
        <row r="9">
          <cell r="A9" t="str">
            <v>A</v>
          </cell>
        </row>
      </sheetData>
      <sheetData sheetId="7553">
        <row r="9">
          <cell r="A9" t="str">
            <v>A</v>
          </cell>
        </row>
      </sheetData>
      <sheetData sheetId="7554">
        <row r="9">
          <cell r="A9" t="str">
            <v>A</v>
          </cell>
        </row>
      </sheetData>
      <sheetData sheetId="7555">
        <row r="9">
          <cell r="A9" t="str">
            <v>A</v>
          </cell>
        </row>
      </sheetData>
      <sheetData sheetId="7556">
        <row r="9">
          <cell r="A9" t="str">
            <v>A</v>
          </cell>
        </row>
      </sheetData>
      <sheetData sheetId="7557">
        <row r="9">
          <cell r="A9" t="str">
            <v>A</v>
          </cell>
        </row>
      </sheetData>
      <sheetData sheetId="7558">
        <row r="9">
          <cell r="A9" t="str">
            <v>A</v>
          </cell>
        </row>
      </sheetData>
      <sheetData sheetId="7559">
        <row r="9">
          <cell r="A9" t="str">
            <v>A</v>
          </cell>
        </row>
      </sheetData>
      <sheetData sheetId="7560">
        <row r="9">
          <cell r="A9" t="str">
            <v>A</v>
          </cell>
        </row>
      </sheetData>
      <sheetData sheetId="7561">
        <row r="9">
          <cell r="A9" t="str">
            <v>A</v>
          </cell>
        </row>
      </sheetData>
      <sheetData sheetId="7562">
        <row r="9">
          <cell r="A9" t="str">
            <v>A</v>
          </cell>
        </row>
      </sheetData>
      <sheetData sheetId="7563">
        <row r="9">
          <cell r="A9" t="str">
            <v>A</v>
          </cell>
        </row>
      </sheetData>
      <sheetData sheetId="7564">
        <row r="9">
          <cell r="A9" t="str">
            <v>A</v>
          </cell>
        </row>
      </sheetData>
      <sheetData sheetId="7565">
        <row r="9">
          <cell r="A9" t="str">
            <v>A</v>
          </cell>
        </row>
      </sheetData>
      <sheetData sheetId="7566">
        <row r="9">
          <cell r="A9" t="str">
            <v>A</v>
          </cell>
        </row>
      </sheetData>
      <sheetData sheetId="7567">
        <row r="9">
          <cell r="A9" t="str">
            <v>A</v>
          </cell>
        </row>
      </sheetData>
      <sheetData sheetId="7568">
        <row r="9">
          <cell r="A9" t="str">
            <v>A</v>
          </cell>
        </row>
      </sheetData>
      <sheetData sheetId="7569">
        <row r="9">
          <cell r="A9" t="str">
            <v>A</v>
          </cell>
        </row>
      </sheetData>
      <sheetData sheetId="7570">
        <row r="9">
          <cell r="A9" t="str">
            <v>A</v>
          </cell>
        </row>
      </sheetData>
      <sheetData sheetId="7571">
        <row r="9">
          <cell r="A9" t="str">
            <v>A</v>
          </cell>
        </row>
      </sheetData>
      <sheetData sheetId="7572">
        <row r="9">
          <cell r="A9" t="str">
            <v>A</v>
          </cell>
        </row>
      </sheetData>
      <sheetData sheetId="7573">
        <row r="9">
          <cell r="A9" t="str">
            <v>A</v>
          </cell>
        </row>
      </sheetData>
      <sheetData sheetId="7574">
        <row r="9">
          <cell r="A9" t="str">
            <v>A</v>
          </cell>
        </row>
      </sheetData>
      <sheetData sheetId="7575">
        <row r="9">
          <cell r="A9" t="str">
            <v>A</v>
          </cell>
        </row>
      </sheetData>
      <sheetData sheetId="7576">
        <row r="9">
          <cell r="A9" t="str">
            <v>A</v>
          </cell>
        </row>
      </sheetData>
      <sheetData sheetId="7577">
        <row r="9">
          <cell r="A9" t="str">
            <v>A</v>
          </cell>
        </row>
      </sheetData>
      <sheetData sheetId="7578">
        <row r="9">
          <cell r="A9" t="str">
            <v>A</v>
          </cell>
        </row>
      </sheetData>
      <sheetData sheetId="7579">
        <row r="9">
          <cell r="A9" t="str">
            <v>A</v>
          </cell>
        </row>
      </sheetData>
      <sheetData sheetId="7580">
        <row r="9">
          <cell r="A9" t="str">
            <v>A</v>
          </cell>
        </row>
      </sheetData>
      <sheetData sheetId="7581">
        <row r="9">
          <cell r="A9" t="str">
            <v>A</v>
          </cell>
        </row>
      </sheetData>
      <sheetData sheetId="7582">
        <row r="9">
          <cell r="A9" t="str">
            <v>A</v>
          </cell>
        </row>
      </sheetData>
      <sheetData sheetId="7583">
        <row r="9">
          <cell r="A9" t="str">
            <v>A</v>
          </cell>
        </row>
      </sheetData>
      <sheetData sheetId="7584">
        <row r="9">
          <cell r="A9" t="str">
            <v>A</v>
          </cell>
        </row>
      </sheetData>
      <sheetData sheetId="7585">
        <row r="9">
          <cell r="A9" t="str">
            <v>A</v>
          </cell>
        </row>
      </sheetData>
      <sheetData sheetId="7586">
        <row r="9">
          <cell r="A9" t="str">
            <v>A</v>
          </cell>
        </row>
      </sheetData>
      <sheetData sheetId="7587">
        <row r="9">
          <cell r="A9" t="str">
            <v>A</v>
          </cell>
        </row>
      </sheetData>
      <sheetData sheetId="7588">
        <row r="9">
          <cell r="A9" t="str">
            <v>A</v>
          </cell>
        </row>
      </sheetData>
      <sheetData sheetId="7589">
        <row r="9">
          <cell r="A9" t="str">
            <v>A</v>
          </cell>
        </row>
      </sheetData>
      <sheetData sheetId="7590">
        <row r="9">
          <cell r="A9" t="str">
            <v>A</v>
          </cell>
        </row>
      </sheetData>
      <sheetData sheetId="7591">
        <row r="9">
          <cell r="A9" t="str">
            <v>A</v>
          </cell>
        </row>
      </sheetData>
      <sheetData sheetId="7592">
        <row r="9">
          <cell r="A9" t="str">
            <v>A</v>
          </cell>
        </row>
      </sheetData>
      <sheetData sheetId="7593">
        <row r="9">
          <cell r="A9" t="str">
            <v>A</v>
          </cell>
        </row>
      </sheetData>
      <sheetData sheetId="7594">
        <row r="9">
          <cell r="A9" t="str">
            <v>A</v>
          </cell>
        </row>
      </sheetData>
      <sheetData sheetId="7595">
        <row r="9">
          <cell r="A9" t="str">
            <v>A</v>
          </cell>
        </row>
      </sheetData>
      <sheetData sheetId="7596">
        <row r="9">
          <cell r="A9" t="str">
            <v>A</v>
          </cell>
        </row>
      </sheetData>
      <sheetData sheetId="7597">
        <row r="9">
          <cell r="A9" t="str">
            <v>A</v>
          </cell>
        </row>
      </sheetData>
      <sheetData sheetId="7598">
        <row r="9">
          <cell r="A9" t="str">
            <v>A</v>
          </cell>
        </row>
      </sheetData>
      <sheetData sheetId="7599">
        <row r="9">
          <cell r="A9" t="str">
            <v>A</v>
          </cell>
        </row>
      </sheetData>
      <sheetData sheetId="7600">
        <row r="9">
          <cell r="A9" t="str">
            <v>A</v>
          </cell>
        </row>
      </sheetData>
      <sheetData sheetId="7601">
        <row r="9">
          <cell r="A9" t="str">
            <v>A</v>
          </cell>
        </row>
      </sheetData>
      <sheetData sheetId="7602">
        <row r="9">
          <cell r="A9" t="str">
            <v>A</v>
          </cell>
        </row>
      </sheetData>
      <sheetData sheetId="7603">
        <row r="9">
          <cell r="A9" t="str">
            <v>A</v>
          </cell>
        </row>
      </sheetData>
      <sheetData sheetId="7604">
        <row r="9">
          <cell r="A9" t="str">
            <v>A</v>
          </cell>
        </row>
      </sheetData>
      <sheetData sheetId="7605">
        <row r="9">
          <cell r="A9" t="str">
            <v>A</v>
          </cell>
        </row>
      </sheetData>
      <sheetData sheetId="7606">
        <row r="9">
          <cell r="A9" t="str">
            <v>A</v>
          </cell>
        </row>
      </sheetData>
      <sheetData sheetId="7607">
        <row r="9">
          <cell r="A9" t="str">
            <v>A</v>
          </cell>
        </row>
      </sheetData>
      <sheetData sheetId="7608">
        <row r="9">
          <cell r="A9" t="str">
            <v>A</v>
          </cell>
        </row>
      </sheetData>
      <sheetData sheetId="7609">
        <row r="9">
          <cell r="A9" t="str">
            <v>A</v>
          </cell>
        </row>
      </sheetData>
      <sheetData sheetId="7610">
        <row r="9">
          <cell r="A9" t="str">
            <v>A</v>
          </cell>
        </row>
      </sheetData>
      <sheetData sheetId="7611">
        <row r="9">
          <cell r="A9" t="str">
            <v>A</v>
          </cell>
        </row>
      </sheetData>
      <sheetData sheetId="7612">
        <row r="9">
          <cell r="A9" t="str">
            <v>A</v>
          </cell>
        </row>
      </sheetData>
      <sheetData sheetId="7613">
        <row r="9">
          <cell r="A9" t="str">
            <v>A</v>
          </cell>
        </row>
      </sheetData>
      <sheetData sheetId="7614">
        <row r="9">
          <cell r="A9" t="str">
            <v>A</v>
          </cell>
        </row>
      </sheetData>
      <sheetData sheetId="7615">
        <row r="9">
          <cell r="A9" t="str">
            <v>A</v>
          </cell>
        </row>
      </sheetData>
      <sheetData sheetId="7616">
        <row r="9">
          <cell r="A9" t="str">
            <v>A</v>
          </cell>
        </row>
      </sheetData>
      <sheetData sheetId="7617">
        <row r="9">
          <cell r="A9" t="str">
            <v>A</v>
          </cell>
        </row>
      </sheetData>
      <sheetData sheetId="7618">
        <row r="9">
          <cell r="A9" t="str">
            <v>A</v>
          </cell>
        </row>
      </sheetData>
      <sheetData sheetId="7619">
        <row r="9">
          <cell r="A9" t="str">
            <v>A</v>
          </cell>
        </row>
      </sheetData>
      <sheetData sheetId="7620">
        <row r="9">
          <cell r="A9" t="str">
            <v>A</v>
          </cell>
        </row>
      </sheetData>
      <sheetData sheetId="7621">
        <row r="9">
          <cell r="A9" t="str">
            <v>A</v>
          </cell>
        </row>
      </sheetData>
      <sheetData sheetId="7622">
        <row r="9">
          <cell r="A9" t="str">
            <v>A</v>
          </cell>
        </row>
      </sheetData>
      <sheetData sheetId="7623">
        <row r="9">
          <cell r="A9" t="str">
            <v>A</v>
          </cell>
        </row>
      </sheetData>
      <sheetData sheetId="7624">
        <row r="9">
          <cell r="A9" t="str">
            <v>A</v>
          </cell>
        </row>
      </sheetData>
      <sheetData sheetId="7625">
        <row r="9">
          <cell r="A9" t="str">
            <v>A</v>
          </cell>
        </row>
      </sheetData>
      <sheetData sheetId="7626">
        <row r="9">
          <cell r="A9" t="str">
            <v>A</v>
          </cell>
        </row>
      </sheetData>
      <sheetData sheetId="7627">
        <row r="9">
          <cell r="A9" t="str">
            <v>A</v>
          </cell>
        </row>
      </sheetData>
      <sheetData sheetId="7628">
        <row r="9">
          <cell r="A9" t="str">
            <v>A</v>
          </cell>
        </row>
      </sheetData>
      <sheetData sheetId="7629">
        <row r="9">
          <cell r="A9" t="str">
            <v>A</v>
          </cell>
        </row>
      </sheetData>
      <sheetData sheetId="7630">
        <row r="9">
          <cell r="A9" t="str">
            <v>A</v>
          </cell>
        </row>
      </sheetData>
      <sheetData sheetId="7631">
        <row r="9">
          <cell r="A9" t="str">
            <v>A</v>
          </cell>
        </row>
      </sheetData>
      <sheetData sheetId="7632">
        <row r="9">
          <cell r="A9" t="str">
            <v>A</v>
          </cell>
        </row>
      </sheetData>
      <sheetData sheetId="7633">
        <row r="9">
          <cell r="A9" t="str">
            <v>A</v>
          </cell>
        </row>
      </sheetData>
      <sheetData sheetId="7634">
        <row r="9">
          <cell r="A9" t="str">
            <v>A</v>
          </cell>
        </row>
      </sheetData>
      <sheetData sheetId="7635">
        <row r="9">
          <cell r="A9" t="str">
            <v>A</v>
          </cell>
        </row>
      </sheetData>
      <sheetData sheetId="7636">
        <row r="9">
          <cell r="A9" t="str">
            <v>A</v>
          </cell>
        </row>
      </sheetData>
      <sheetData sheetId="7637">
        <row r="9">
          <cell r="A9" t="str">
            <v>A</v>
          </cell>
        </row>
      </sheetData>
      <sheetData sheetId="7638">
        <row r="9">
          <cell r="A9" t="str">
            <v>A</v>
          </cell>
        </row>
      </sheetData>
      <sheetData sheetId="7639">
        <row r="9">
          <cell r="A9" t="str">
            <v>A</v>
          </cell>
        </row>
      </sheetData>
      <sheetData sheetId="7640">
        <row r="9">
          <cell r="A9" t="str">
            <v>A</v>
          </cell>
        </row>
      </sheetData>
      <sheetData sheetId="7641">
        <row r="9">
          <cell r="A9" t="str">
            <v>A</v>
          </cell>
        </row>
      </sheetData>
      <sheetData sheetId="7642">
        <row r="9">
          <cell r="A9" t="str">
            <v>A</v>
          </cell>
        </row>
      </sheetData>
      <sheetData sheetId="7643">
        <row r="9">
          <cell r="A9" t="str">
            <v>A</v>
          </cell>
        </row>
      </sheetData>
      <sheetData sheetId="7644">
        <row r="9">
          <cell r="A9" t="str">
            <v>A</v>
          </cell>
        </row>
      </sheetData>
      <sheetData sheetId="7645">
        <row r="9">
          <cell r="A9" t="str">
            <v>A</v>
          </cell>
        </row>
      </sheetData>
      <sheetData sheetId="7646">
        <row r="9">
          <cell r="A9" t="str">
            <v>A</v>
          </cell>
        </row>
      </sheetData>
      <sheetData sheetId="7647">
        <row r="9">
          <cell r="A9" t="str">
            <v>A</v>
          </cell>
        </row>
      </sheetData>
      <sheetData sheetId="7648">
        <row r="9">
          <cell r="A9" t="str">
            <v>A</v>
          </cell>
        </row>
      </sheetData>
      <sheetData sheetId="7649">
        <row r="9">
          <cell r="A9" t="str">
            <v>A</v>
          </cell>
        </row>
      </sheetData>
      <sheetData sheetId="7650">
        <row r="9">
          <cell r="A9" t="str">
            <v>A</v>
          </cell>
        </row>
      </sheetData>
      <sheetData sheetId="7651">
        <row r="9">
          <cell r="A9" t="str">
            <v>A</v>
          </cell>
        </row>
      </sheetData>
      <sheetData sheetId="7652">
        <row r="9">
          <cell r="A9" t="str">
            <v>A</v>
          </cell>
        </row>
      </sheetData>
      <sheetData sheetId="7653">
        <row r="9">
          <cell r="A9" t="str">
            <v>A</v>
          </cell>
        </row>
      </sheetData>
      <sheetData sheetId="7654">
        <row r="9">
          <cell r="A9" t="str">
            <v>A</v>
          </cell>
        </row>
      </sheetData>
      <sheetData sheetId="7655">
        <row r="9">
          <cell r="A9" t="str">
            <v>A</v>
          </cell>
        </row>
      </sheetData>
      <sheetData sheetId="7656">
        <row r="9">
          <cell r="A9" t="str">
            <v>A</v>
          </cell>
        </row>
      </sheetData>
      <sheetData sheetId="7657">
        <row r="9">
          <cell r="A9" t="str">
            <v>A</v>
          </cell>
        </row>
      </sheetData>
      <sheetData sheetId="7658">
        <row r="9">
          <cell r="A9" t="str">
            <v>A</v>
          </cell>
        </row>
      </sheetData>
      <sheetData sheetId="7659">
        <row r="9">
          <cell r="A9" t="str">
            <v>A</v>
          </cell>
        </row>
      </sheetData>
      <sheetData sheetId="7660">
        <row r="9">
          <cell r="A9" t="str">
            <v>A</v>
          </cell>
        </row>
      </sheetData>
      <sheetData sheetId="7661">
        <row r="9">
          <cell r="A9" t="str">
            <v>A</v>
          </cell>
        </row>
      </sheetData>
      <sheetData sheetId="7662">
        <row r="9">
          <cell r="A9" t="str">
            <v>A</v>
          </cell>
        </row>
      </sheetData>
      <sheetData sheetId="7663">
        <row r="9">
          <cell r="A9" t="str">
            <v>A</v>
          </cell>
        </row>
      </sheetData>
      <sheetData sheetId="7664">
        <row r="9">
          <cell r="A9" t="str">
            <v>A</v>
          </cell>
        </row>
      </sheetData>
      <sheetData sheetId="7665">
        <row r="9">
          <cell r="A9" t="str">
            <v>A</v>
          </cell>
        </row>
      </sheetData>
      <sheetData sheetId="7666">
        <row r="9">
          <cell r="A9" t="str">
            <v>A</v>
          </cell>
        </row>
      </sheetData>
      <sheetData sheetId="7667">
        <row r="9">
          <cell r="A9" t="str">
            <v>A</v>
          </cell>
        </row>
      </sheetData>
      <sheetData sheetId="7668">
        <row r="9">
          <cell r="A9" t="str">
            <v>A</v>
          </cell>
        </row>
      </sheetData>
      <sheetData sheetId="7669">
        <row r="9">
          <cell r="A9" t="str">
            <v>A</v>
          </cell>
        </row>
      </sheetData>
      <sheetData sheetId="7670">
        <row r="9">
          <cell r="A9" t="str">
            <v>A</v>
          </cell>
        </row>
      </sheetData>
      <sheetData sheetId="7671">
        <row r="9">
          <cell r="A9" t="str">
            <v>A</v>
          </cell>
        </row>
      </sheetData>
      <sheetData sheetId="7672">
        <row r="9">
          <cell r="A9" t="str">
            <v>A</v>
          </cell>
        </row>
      </sheetData>
      <sheetData sheetId="7673">
        <row r="9">
          <cell r="A9" t="str">
            <v>A</v>
          </cell>
        </row>
      </sheetData>
      <sheetData sheetId="7674">
        <row r="9">
          <cell r="A9" t="str">
            <v>A</v>
          </cell>
        </row>
      </sheetData>
      <sheetData sheetId="7675">
        <row r="9">
          <cell r="A9" t="str">
            <v>A</v>
          </cell>
        </row>
      </sheetData>
      <sheetData sheetId="7676">
        <row r="9">
          <cell r="A9" t="str">
            <v>A</v>
          </cell>
        </row>
      </sheetData>
      <sheetData sheetId="7677">
        <row r="9">
          <cell r="A9" t="str">
            <v>A</v>
          </cell>
        </row>
      </sheetData>
      <sheetData sheetId="7678">
        <row r="9">
          <cell r="A9" t="str">
            <v>A</v>
          </cell>
        </row>
      </sheetData>
      <sheetData sheetId="7679">
        <row r="9">
          <cell r="A9" t="str">
            <v>A</v>
          </cell>
        </row>
      </sheetData>
      <sheetData sheetId="7680">
        <row r="9">
          <cell r="A9" t="str">
            <v>A</v>
          </cell>
        </row>
      </sheetData>
      <sheetData sheetId="7681">
        <row r="9">
          <cell r="A9" t="str">
            <v>A</v>
          </cell>
        </row>
      </sheetData>
      <sheetData sheetId="7682">
        <row r="9">
          <cell r="A9" t="str">
            <v>A</v>
          </cell>
        </row>
      </sheetData>
      <sheetData sheetId="7683">
        <row r="9">
          <cell r="A9" t="str">
            <v>A</v>
          </cell>
        </row>
      </sheetData>
      <sheetData sheetId="7684">
        <row r="9">
          <cell r="A9" t="str">
            <v>A</v>
          </cell>
        </row>
      </sheetData>
      <sheetData sheetId="7685">
        <row r="9">
          <cell r="A9" t="str">
            <v>A</v>
          </cell>
        </row>
      </sheetData>
      <sheetData sheetId="7686">
        <row r="9">
          <cell r="A9" t="str">
            <v>A</v>
          </cell>
        </row>
      </sheetData>
      <sheetData sheetId="7687">
        <row r="9">
          <cell r="A9" t="str">
            <v>A</v>
          </cell>
        </row>
      </sheetData>
      <sheetData sheetId="7688">
        <row r="9">
          <cell r="A9" t="str">
            <v>A</v>
          </cell>
        </row>
      </sheetData>
      <sheetData sheetId="7689">
        <row r="9">
          <cell r="A9" t="str">
            <v>A</v>
          </cell>
        </row>
      </sheetData>
      <sheetData sheetId="7690">
        <row r="9">
          <cell r="A9" t="str">
            <v>A</v>
          </cell>
        </row>
      </sheetData>
      <sheetData sheetId="7691">
        <row r="9">
          <cell r="A9" t="str">
            <v>A</v>
          </cell>
        </row>
      </sheetData>
      <sheetData sheetId="7692">
        <row r="9">
          <cell r="A9" t="str">
            <v>A</v>
          </cell>
        </row>
      </sheetData>
      <sheetData sheetId="7693">
        <row r="9">
          <cell r="A9" t="str">
            <v>A</v>
          </cell>
        </row>
      </sheetData>
      <sheetData sheetId="7694">
        <row r="9">
          <cell r="A9" t="str">
            <v>A</v>
          </cell>
        </row>
      </sheetData>
      <sheetData sheetId="7695">
        <row r="9">
          <cell r="A9" t="str">
            <v>A</v>
          </cell>
        </row>
      </sheetData>
      <sheetData sheetId="7696">
        <row r="9">
          <cell r="A9" t="str">
            <v>A</v>
          </cell>
        </row>
      </sheetData>
      <sheetData sheetId="7697">
        <row r="9">
          <cell r="A9" t="str">
            <v>A</v>
          </cell>
        </row>
      </sheetData>
      <sheetData sheetId="7698">
        <row r="9">
          <cell r="A9" t="str">
            <v>A</v>
          </cell>
        </row>
      </sheetData>
      <sheetData sheetId="7699">
        <row r="9">
          <cell r="A9" t="str">
            <v>A</v>
          </cell>
        </row>
      </sheetData>
      <sheetData sheetId="7700">
        <row r="9">
          <cell r="A9" t="str">
            <v>A</v>
          </cell>
        </row>
      </sheetData>
      <sheetData sheetId="7701">
        <row r="9">
          <cell r="A9" t="str">
            <v>A</v>
          </cell>
        </row>
      </sheetData>
      <sheetData sheetId="7702">
        <row r="9">
          <cell r="A9" t="str">
            <v>A</v>
          </cell>
        </row>
      </sheetData>
      <sheetData sheetId="7703">
        <row r="9">
          <cell r="A9" t="str">
            <v>A</v>
          </cell>
        </row>
      </sheetData>
      <sheetData sheetId="7704">
        <row r="9">
          <cell r="A9" t="str">
            <v>A</v>
          </cell>
        </row>
      </sheetData>
      <sheetData sheetId="7705">
        <row r="9">
          <cell r="A9" t="str">
            <v>A</v>
          </cell>
        </row>
      </sheetData>
      <sheetData sheetId="7706">
        <row r="9">
          <cell r="A9" t="str">
            <v>A</v>
          </cell>
        </row>
      </sheetData>
      <sheetData sheetId="7707">
        <row r="9">
          <cell r="A9" t="str">
            <v>A</v>
          </cell>
        </row>
      </sheetData>
      <sheetData sheetId="7708">
        <row r="9">
          <cell r="A9" t="str">
            <v>A</v>
          </cell>
        </row>
      </sheetData>
      <sheetData sheetId="7709">
        <row r="9">
          <cell r="A9" t="str">
            <v>A</v>
          </cell>
        </row>
      </sheetData>
      <sheetData sheetId="7710">
        <row r="9">
          <cell r="A9" t="str">
            <v>A</v>
          </cell>
        </row>
      </sheetData>
      <sheetData sheetId="7711">
        <row r="9">
          <cell r="A9" t="str">
            <v>A</v>
          </cell>
        </row>
      </sheetData>
      <sheetData sheetId="7712">
        <row r="9">
          <cell r="A9" t="str">
            <v>A</v>
          </cell>
        </row>
      </sheetData>
      <sheetData sheetId="7713">
        <row r="9">
          <cell r="A9" t="str">
            <v>A</v>
          </cell>
        </row>
      </sheetData>
      <sheetData sheetId="7714">
        <row r="9">
          <cell r="A9" t="str">
            <v>A</v>
          </cell>
        </row>
      </sheetData>
      <sheetData sheetId="7715">
        <row r="9">
          <cell r="A9" t="str">
            <v>A</v>
          </cell>
        </row>
      </sheetData>
      <sheetData sheetId="7716">
        <row r="9">
          <cell r="A9" t="str">
            <v>A</v>
          </cell>
        </row>
      </sheetData>
      <sheetData sheetId="7717">
        <row r="9">
          <cell r="A9" t="str">
            <v>A</v>
          </cell>
        </row>
      </sheetData>
      <sheetData sheetId="7718">
        <row r="9">
          <cell r="A9" t="str">
            <v>A</v>
          </cell>
        </row>
      </sheetData>
      <sheetData sheetId="7719">
        <row r="9">
          <cell r="A9" t="str">
            <v>A</v>
          </cell>
        </row>
      </sheetData>
      <sheetData sheetId="7720">
        <row r="9">
          <cell r="A9" t="str">
            <v>A</v>
          </cell>
        </row>
      </sheetData>
      <sheetData sheetId="7721">
        <row r="9">
          <cell r="A9" t="str">
            <v>A</v>
          </cell>
        </row>
      </sheetData>
      <sheetData sheetId="7722">
        <row r="9">
          <cell r="A9" t="str">
            <v>A</v>
          </cell>
        </row>
      </sheetData>
      <sheetData sheetId="7723">
        <row r="9">
          <cell r="A9" t="str">
            <v>A</v>
          </cell>
        </row>
      </sheetData>
      <sheetData sheetId="7724">
        <row r="9">
          <cell r="A9" t="str">
            <v>A</v>
          </cell>
        </row>
      </sheetData>
      <sheetData sheetId="7725">
        <row r="9">
          <cell r="A9" t="str">
            <v>A</v>
          </cell>
        </row>
      </sheetData>
      <sheetData sheetId="7726">
        <row r="9">
          <cell r="A9" t="str">
            <v>A</v>
          </cell>
        </row>
      </sheetData>
      <sheetData sheetId="7727">
        <row r="9">
          <cell r="A9" t="str">
            <v>A</v>
          </cell>
        </row>
      </sheetData>
      <sheetData sheetId="7728">
        <row r="9">
          <cell r="A9" t="str">
            <v>A</v>
          </cell>
        </row>
      </sheetData>
      <sheetData sheetId="7729">
        <row r="9">
          <cell r="A9" t="str">
            <v>A</v>
          </cell>
        </row>
      </sheetData>
      <sheetData sheetId="7730">
        <row r="9">
          <cell r="A9" t="str">
            <v>A</v>
          </cell>
        </row>
      </sheetData>
      <sheetData sheetId="7731">
        <row r="9">
          <cell r="A9" t="str">
            <v>A</v>
          </cell>
        </row>
      </sheetData>
      <sheetData sheetId="7732">
        <row r="9">
          <cell r="A9" t="str">
            <v>A</v>
          </cell>
        </row>
      </sheetData>
      <sheetData sheetId="7733">
        <row r="9">
          <cell r="A9" t="str">
            <v>A</v>
          </cell>
        </row>
      </sheetData>
      <sheetData sheetId="7734">
        <row r="9">
          <cell r="A9" t="str">
            <v>A</v>
          </cell>
        </row>
      </sheetData>
      <sheetData sheetId="7735">
        <row r="9">
          <cell r="A9" t="str">
            <v>A</v>
          </cell>
        </row>
      </sheetData>
      <sheetData sheetId="7736">
        <row r="9">
          <cell r="A9" t="str">
            <v>A</v>
          </cell>
        </row>
      </sheetData>
      <sheetData sheetId="7737">
        <row r="9">
          <cell r="A9" t="str">
            <v>A</v>
          </cell>
        </row>
      </sheetData>
      <sheetData sheetId="7738">
        <row r="9">
          <cell r="A9" t="str">
            <v>A</v>
          </cell>
        </row>
      </sheetData>
      <sheetData sheetId="7739">
        <row r="9">
          <cell r="A9" t="str">
            <v>A</v>
          </cell>
        </row>
      </sheetData>
      <sheetData sheetId="7740">
        <row r="9">
          <cell r="A9" t="str">
            <v>A</v>
          </cell>
        </row>
      </sheetData>
      <sheetData sheetId="7741">
        <row r="9">
          <cell r="A9" t="str">
            <v>A</v>
          </cell>
        </row>
      </sheetData>
      <sheetData sheetId="7742">
        <row r="9">
          <cell r="A9" t="str">
            <v>A</v>
          </cell>
        </row>
      </sheetData>
      <sheetData sheetId="7743">
        <row r="9">
          <cell r="A9" t="str">
            <v>A</v>
          </cell>
        </row>
      </sheetData>
      <sheetData sheetId="7744">
        <row r="9">
          <cell r="A9" t="str">
            <v>A</v>
          </cell>
        </row>
      </sheetData>
      <sheetData sheetId="7745">
        <row r="9">
          <cell r="A9" t="str">
            <v>A</v>
          </cell>
        </row>
      </sheetData>
      <sheetData sheetId="7746">
        <row r="9">
          <cell r="A9" t="str">
            <v>A</v>
          </cell>
        </row>
      </sheetData>
      <sheetData sheetId="7747">
        <row r="9">
          <cell r="A9" t="str">
            <v>A</v>
          </cell>
        </row>
      </sheetData>
      <sheetData sheetId="7748">
        <row r="9">
          <cell r="A9" t="str">
            <v>A</v>
          </cell>
        </row>
      </sheetData>
      <sheetData sheetId="7749">
        <row r="9">
          <cell r="A9" t="str">
            <v>A</v>
          </cell>
        </row>
      </sheetData>
      <sheetData sheetId="7750">
        <row r="9">
          <cell r="A9" t="str">
            <v>A</v>
          </cell>
        </row>
      </sheetData>
      <sheetData sheetId="7751">
        <row r="9">
          <cell r="A9" t="str">
            <v>A</v>
          </cell>
        </row>
      </sheetData>
      <sheetData sheetId="7752">
        <row r="9">
          <cell r="A9" t="str">
            <v>A</v>
          </cell>
        </row>
      </sheetData>
      <sheetData sheetId="7753">
        <row r="9">
          <cell r="A9" t="str">
            <v>A</v>
          </cell>
        </row>
      </sheetData>
      <sheetData sheetId="7754">
        <row r="9">
          <cell r="A9" t="str">
            <v>A</v>
          </cell>
        </row>
      </sheetData>
      <sheetData sheetId="7755">
        <row r="9">
          <cell r="A9" t="str">
            <v>A</v>
          </cell>
        </row>
      </sheetData>
      <sheetData sheetId="7756">
        <row r="9">
          <cell r="A9" t="str">
            <v>A</v>
          </cell>
        </row>
      </sheetData>
      <sheetData sheetId="7757">
        <row r="9">
          <cell r="A9" t="str">
            <v>A</v>
          </cell>
        </row>
      </sheetData>
      <sheetData sheetId="7758">
        <row r="9">
          <cell r="A9" t="str">
            <v>A</v>
          </cell>
        </row>
      </sheetData>
      <sheetData sheetId="7759">
        <row r="9">
          <cell r="A9" t="str">
            <v>A</v>
          </cell>
        </row>
      </sheetData>
      <sheetData sheetId="7760">
        <row r="9">
          <cell r="A9" t="str">
            <v>A</v>
          </cell>
        </row>
      </sheetData>
      <sheetData sheetId="7761">
        <row r="9">
          <cell r="A9" t="str">
            <v>A</v>
          </cell>
        </row>
      </sheetData>
      <sheetData sheetId="7762">
        <row r="9">
          <cell r="A9" t="str">
            <v>A</v>
          </cell>
        </row>
      </sheetData>
      <sheetData sheetId="7763">
        <row r="9">
          <cell r="A9" t="str">
            <v>A</v>
          </cell>
        </row>
      </sheetData>
      <sheetData sheetId="7764">
        <row r="9">
          <cell r="A9" t="str">
            <v>A</v>
          </cell>
        </row>
      </sheetData>
      <sheetData sheetId="7765">
        <row r="9">
          <cell r="A9" t="str">
            <v>A</v>
          </cell>
        </row>
      </sheetData>
      <sheetData sheetId="7766">
        <row r="9">
          <cell r="A9" t="str">
            <v>A</v>
          </cell>
        </row>
      </sheetData>
      <sheetData sheetId="7767">
        <row r="9">
          <cell r="A9" t="str">
            <v>A</v>
          </cell>
        </row>
      </sheetData>
      <sheetData sheetId="7768">
        <row r="9">
          <cell r="A9" t="str">
            <v>A</v>
          </cell>
        </row>
      </sheetData>
      <sheetData sheetId="7769">
        <row r="9">
          <cell r="A9" t="str">
            <v>A</v>
          </cell>
        </row>
      </sheetData>
      <sheetData sheetId="7770">
        <row r="9">
          <cell r="A9" t="str">
            <v>A</v>
          </cell>
        </row>
      </sheetData>
      <sheetData sheetId="7771">
        <row r="9">
          <cell r="A9" t="str">
            <v>A</v>
          </cell>
        </row>
      </sheetData>
      <sheetData sheetId="7772">
        <row r="9">
          <cell r="A9" t="str">
            <v>A</v>
          </cell>
        </row>
      </sheetData>
      <sheetData sheetId="7773">
        <row r="9">
          <cell r="A9" t="str">
            <v>A</v>
          </cell>
        </row>
      </sheetData>
      <sheetData sheetId="7774">
        <row r="9">
          <cell r="A9" t="str">
            <v>A</v>
          </cell>
        </row>
      </sheetData>
      <sheetData sheetId="7775">
        <row r="9">
          <cell r="A9" t="str">
            <v>A</v>
          </cell>
        </row>
      </sheetData>
      <sheetData sheetId="7776">
        <row r="9">
          <cell r="A9" t="str">
            <v>A</v>
          </cell>
        </row>
      </sheetData>
      <sheetData sheetId="7777">
        <row r="9">
          <cell r="A9" t="str">
            <v>A</v>
          </cell>
        </row>
      </sheetData>
      <sheetData sheetId="7778">
        <row r="9">
          <cell r="A9" t="str">
            <v>A</v>
          </cell>
        </row>
      </sheetData>
      <sheetData sheetId="7779">
        <row r="9">
          <cell r="A9" t="str">
            <v>A</v>
          </cell>
        </row>
      </sheetData>
      <sheetData sheetId="7780">
        <row r="9">
          <cell r="A9" t="str">
            <v>A</v>
          </cell>
        </row>
      </sheetData>
      <sheetData sheetId="7781">
        <row r="9">
          <cell r="A9" t="str">
            <v>A</v>
          </cell>
        </row>
      </sheetData>
      <sheetData sheetId="7782">
        <row r="9">
          <cell r="A9" t="str">
            <v>A</v>
          </cell>
        </row>
      </sheetData>
      <sheetData sheetId="7783">
        <row r="9">
          <cell r="A9" t="str">
            <v>A</v>
          </cell>
        </row>
      </sheetData>
      <sheetData sheetId="7784">
        <row r="9">
          <cell r="A9" t="str">
            <v>A</v>
          </cell>
        </row>
      </sheetData>
      <sheetData sheetId="7785">
        <row r="9">
          <cell r="A9" t="str">
            <v>A</v>
          </cell>
        </row>
      </sheetData>
      <sheetData sheetId="7786">
        <row r="9">
          <cell r="A9" t="str">
            <v>A</v>
          </cell>
        </row>
      </sheetData>
      <sheetData sheetId="7787">
        <row r="9">
          <cell r="A9" t="str">
            <v>A</v>
          </cell>
        </row>
      </sheetData>
      <sheetData sheetId="7788">
        <row r="9">
          <cell r="A9" t="str">
            <v>A</v>
          </cell>
        </row>
      </sheetData>
      <sheetData sheetId="7789">
        <row r="9">
          <cell r="A9" t="str">
            <v>A</v>
          </cell>
        </row>
      </sheetData>
      <sheetData sheetId="7790">
        <row r="9">
          <cell r="A9" t="str">
            <v>A</v>
          </cell>
        </row>
      </sheetData>
      <sheetData sheetId="7791">
        <row r="9">
          <cell r="A9" t="str">
            <v>A</v>
          </cell>
        </row>
      </sheetData>
      <sheetData sheetId="7792">
        <row r="9">
          <cell r="A9" t="str">
            <v>A</v>
          </cell>
        </row>
      </sheetData>
      <sheetData sheetId="7793">
        <row r="9">
          <cell r="A9" t="str">
            <v>A</v>
          </cell>
        </row>
      </sheetData>
      <sheetData sheetId="7794">
        <row r="9">
          <cell r="A9" t="str">
            <v>A</v>
          </cell>
        </row>
      </sheetData>
      <sheetData sheetId="7795">
        <row r="9">
          <cell r="A9" t="str">
            <v>A</v>
          </cell>
        </row>
      </sheetData>
      <sheetData sheetId="7796">
        <row r="9">
          <cell r="A9" t="str">
            <v>A</v>
          </cell>
        </row>
      </sheetData>
      <sheetData sheetId="7797">
        <row r="9">
          <cell r="A9" t="str">
            <v>A</v>
          </cell>
        </row>
      </sheetData>
      <sheetData sheetId="7798">
        <row r="9">
          <cell r="A9" t="str">
            <v>A</v>
          </cell>
        </row>
      </sheetData>
      <sheetData sheetId="7799">
        <row r="9">
          <cell r="A9" t="str">
            <v>A</v>
          </cell>
        </row>
      </sheetData>
      <sheetData sheetId="7800">
        <row r="9">
          <cell r="A9" t="str">
            <v>A</v>
          </cell>
        </row>
      </sheetData>
      <sheetData sheetId="7801">
        <row r="9">
          <cell r="A9" t="str">
            <v>A</v>
          </cell>
        </row>
      </sheetData>
      <sheetData sheetId="7802">
        <row r="9">
          <cell r="A9" t="str">
            <v>A</v>
          </cell>
        </row>
      </sheetData>
      <sheetData sheetId="7803">
        <row r="9">
          <cell r="A9" t="str">
            <v>A</v>
          </cell>
        </row>
      </sheetData>
      <sheetData sheetId="7804">
        <row r="9">
          <cell r="A9" t="str">
            <v>A</v>
          </cell>
        </row>
      </sheetData>
      <sheetData sheetId="7805">
        <row r="9">
          <cell r="A9" t="str">
            <v>A</v>
          </cell>
        </row>
      </sheetData>
      <sheetData sheetId="7806">
        <row r="9">
          <cell r="A9" t="str">
            <v>A</v>
          </cell>
        </row>
      </sheetData>
      <sheetData sheetId="7807">
        <row r="9">
          <cell r="A9" t="str">
            <v>A</v>
          </cell>
        </row>
      </sheetData>
      <sheetData sheetId="7808">
        <row r="9">
          <cell r="A9" t="str">
            <v>A</v>
          </cell>
        </row>
      </sheetData>
      <sheetData sheetId="7809">
        <row r="9">
          <cell r="A9" t="str">
            <v>A</v>
          </cell>
        </row>
      </sheetData>
      <sheetData sheetId="7810">
        <row r="9">
          <cell r="A9" t="str">
            <v>A</v>
          </cell>
        </row>
      </sheetData>
      <sheetData sheetId="7811">
        <row r="9">
          <cell r="A9" t="str">
            <v>A</v>
          </cell>
        </row>
      </sheetData>
      <sheetData sheetId="7812">
        <row r="9">
          <cell r="A9" t="str">
            <v>A</v>
          </cell>
        </row>
      </sheetData>
      <sheetData sheetId="7813">
        <row r="9">
          <cell r="A9" t="str">
            <v>A</v>
          </cell>
        </row>
      </sheetData>
      <sheetData sheetId="7814">
        <row r="9">
          <cell r="A9" t="str">
            <v>A</v>
          </cell>
        </row>
      </sheetData>
      <sheetData sheetId="7815">
        <row r="9">
          <cell r="A9" t="str">
            <v>A</v>
          </cell>
        </row>
      </sheetData>
      <sheetData sheetId="7816">
        <row r="9">
          <cell r="A9" t="str">
            <v>A</v>
          </cell>
        </row>
      </sheetData>
      <sheetData sheetId="7817">
        <row r="9">
          <cell r="A9" t="str">
            <v>A</v>
          </cell>
        </row>
      </sheetData>
      <sheetData sheetId="7818">
        <row r="9">
          <cell r="A9" t="str">
            <v>A</v>
          </cell>
        </row>
      </sheetData>
      <sheetData sheetId="7819">
        <row r="9">
          <cell r="A9" t="str">
            <v>A</v>
          </cell>
        </row>
      </sheetData>
      <sheetData sheetId="7820">
        <row r="9">
          <cell r="A9" t="str">
            <v>A</v>
          </cell>
        </row>
      </sheetData>
      <sheetData sheetId="7821">
        <row r="9">
          <cell r="A9" t="str">
            <v>A</v>
          </cell>
        </row>
      </sheetData>
      <sheetData sheetId="7822">
        <row r="9">
          <cell r="A9" t="str">
            <v>A</v>
          </cell>
        </row>
      </sheetData>
      <sheetData sheetId="7823">
        <row r="9">
          <cell r="A9" t="str">
            <v>A</v>
          </cell>
        </row>
      </sheetData>
      <sheetData sheetId="7824">
        <row r="9">
          <cell r="A9" t="str">
            <v>A</v>
          </cell>
        </row>
      </sheetData>
      <sheetData sheetId="7825">
        <row r="9">
          <cell r="A9" t="str">
            <v>A</v>
          </cell>
        </row>
      </sheetData>
      <sheetData sheetId="7826">
        <row r="9">
          <cell r="A9" t="str">
            <v>A</v>
          </cell>
        </row>
      </sheetData>
      <sheetData sheetId="7827">
        <row r="9">
          <cell r="A9" t="str">
            <v>A</v>
          </cell>
        </row>
      </sheetData>
      <sheetData sheetId="7828">
        <row r="9">
          <cell r="A9" t="str">
            <v>A</v>
          </cell>
        </row>
      </sheetData>
      <sheetData sheetId="7829">
        <row r="9">
          <cell r="A9" t="str">
            <v>A</v>
          </cell>
        </row>
      </sheetData>
      <sheetData sheetId="7830">
        <row r="9">
          <cell r="A9" t="str">
            <v>A</v>
          </cell>
        </row>
      </sheetData>
      <sheetData sheetId="7831">
        <row r="9">
          <cell r="A9" t="str">
            <v>A</v>
          </cell>
        </row>
      </sheetData>
      <sheetData sheetId="7832">
        <row r="9">
          <cell r="A9" t="str">
            <v>A</v>
          </cell>
        </row>
      </sheetData>
      <sheetData sheetId="7833">
        <row r="9">
          <cell r="A9" t="str">
            <v>A</v>
          </cell>
        </row>
      </sheetData>
      <sheetData sheetId="7834">
        <row r="9">
          <cell r="A9" t="str">
            <v>A</v>
          </cell>
        </row>
      </sheetData>
      <sheetData sheetId="7835">
        <row r="9">
          <cell r="A9" t="str">
            <v>A</v>
          </cell>
        </row>
      </sheetData>
      <sheetData sheetId="7836">
        <row r="9">
          <cell r="A9" t="str">
            <v>A</v>
          </cell>
        </row>
      </sheetData>
      <sheetData sheetId="7837">
        <row r="9">
          <cell r="A9" t="str">
            <v>A</v>
          </cell>
        </row>
      </sheetData>
      <sheetData sheetId="7838">
        <row r="9">
          <cell r="A9" t="str">
            <v>A</v>
          </cell>
        </row>
      </sheetData>
      <sheetData sheetId="7839">
        <row r="9">
          <cell r="A9" t="str">
            <v>A</v>
          </cell>
        </row>
      </sheetData>
      <sheetData sheetId="7840">
        <row r="9">
          <cell r="A9" t="str">
            <v>A</v>
          </cell>
        </row>
      </sheetData>
      <sheetData sheetId="7841">
        <row r="9">
          <cell r="A9" t="str">
            <v>A</v>
          </cell>
        </row>
      </sheetData>
      <sheetData sheetId="7842">
        <row r="9">
          <cell r="A9" t="str">
            <v>A</v>
          </cell>
        </row>
      </sheetData>
      <sheetData sheetId="7843">
        <row r="9">
          <cell r="A9" t="str">
            <v>A</v>
          </cell>
        </row>
      </sheetData>
      <sheetData sheetId="7844">
        <row r="9">
          <cell r="A9" t="str">
            <v>A</v>
          </cell>
        </row>
      </sheetData>
      <sheetData sheetId="7845">
        <row r="9">
          <cell r="A9" t="str">
            <v>A</v>
          </cell>
        </row>
      </sheetData>
      <sheetData sheetId="7846">
        <row r="9">
          <cell r="A9" t="str">
            <v>A</v>
          </cell>
        </row>
      </sheetData>
      <sheetData sheetId="7847">
        <row r="9">
          <cell r="A9" t="str">
            <v>A</v>
          </cell>
        </row>
      </sheetData>
      <sheetData sheetId="7848">
        <row r="9">
          <cell r="A9" t="str">
            <v>A</v>
          </cell>
        </row>
      </sheetData>
      <sheetData sheetId="7849">
        <row r="9">
          <cell r="A9" t="str">
            <v>A</v>
          </cell>
        </row>
      </sheetData>
      <sheetData sheetId="7850">
        <row r="9">
          <cell r="A9" t="str">
            <v>A</v>
          </cell>
        </row>
      </sheetData>
      <sheetData sheetId="7851">
        <row r="9">
          <cell r="A9" t="str">
            <v>A</v>
          </cell>
        </row>
      </sheetData>
      <sheetData sheetId="7852">
        <row r="9">
          <cell r="A9" t="str">
            <v>A</v>
          </cell>
        </row>
      </sheetData>
      <sheetData sheetId="7853">
        <row r="9">
          <cell r="A9" t="str">
            <v>A</v>
          </cell>
        </row>
      </sheetData>
      <sheetData sheetId="7854">
        <row r="9">
          <cell r="A9" t="str">
            <v>A</v>
          </cell>
        </row>
      </sheetData>
      <sheetData sheetId="7855">
        <row r="9">
          <cell r="A9" t="str">
            <v>A</v>
          </cell>
        </row>
      </sheetData>
      <sheetData sheetId="7856">
        <row r="9">
          <cell r="A9" t="str">
            <v>A</v>
          </cell>
        </row>
      </sheetData>
      <sheetData sheetId="7857">
        <row r="9">
          <cell r="A9" t="str">
            <v>A</v>
          </cell>
        </row>
      </sheetData>
      <sheetData sheetId="7858">
        <row r="9">
          <cell r="A9" t="str">
            <v>A</v>
          </cell>
        </row>
      </sheetData>
      <sheetData sheetId="7859">
        <row r="9">
          <cell r="A9" t="str">
            <v>A</v>
          </cell>
        </row>
      </sheetData>
      <sheetData sheetId="7860">
        <row r="9">
          <cell r="A9" t="str">
            <v>A</v>
          </cell>
        </row>
      </sheetData>
      <sheetData sheetId="7861">
        <row r="9">
          <cell r="A9" t="str">
            <v>A</v>
          </cell>
        </row>
      </sheetData>
      <sheetData sheetId="7862">
        <row r="9">
          <cell r="A9" t="str">
            <v>A</v>
          </cell>
        </row>
      </sheetData>
      <sheetData sheetId="7863">
        <row r="9">
          <cell r="A9" t="str">
            <v>A</v>
          </cell>
        </row>
      </sheetData>
      <sheetData sheetId="7864">
        <row r="9">
          <cell r="A9" t="str">
            <v>A</v>
          </cell>
        </row>
      </sheetData>
      <sheetData sheetId="7865">
        <row r="9">
          <cell r="A9" t="str">
            <v>A</v>
          </cell>
        </row>
      </sheetData>
      <sheetData sheetId="7866">
        <row r="9">
          <cell r="A9" t="str">
            <v>A</v>
          </cell>
        </row>
      </sheetData>
      <sheetData sheetId="7867">
        <row r="9">
          <cell r="A9" t="str">
            <v>A</v>
          </cell>
        </row>
      </sheetData>
      <sheetData sheetId="7868">
        <row r="9">
          <cell r="A9" t="str">
            <v>A</v>
          </cell>
        </row>
      </sheetData>
      <sheetData sheetId="7869">
        <row r="9">
          <cell r="A9" t="str">
            <v>A</v>
          </cell>
        </row>
      </sheetData>
      <sheetData sheetId="7870">
        <row r="9">
          <cell r="A9" t="str">
            <v>A</v>
          </cell>
        </row>
      </sheetData>
      <sheetData sheetId="7871">
        <row r="9">
          <cell r="A9" t="str">
            <v>A</v>
          </cell>
        </row>
      </sheetData>
      <sheetData sheetId="7872">
        <row r="9">
          <cell r="A9" t="str">
            <v>A</v>
          </cell>
        </row>
      </sheetData>
      <sheetData sheetId="7873">
        <row r="9">
          <cell r="A9" t="str">
            <v>A</v>
          </cell>
        </row>
      </sheetData>
      <sheetData sheetId="7874">
        <row r="9">
          <cell r="A9" t="str">
            <v>A</v>
          </cell>
        </row>
      </sheetData>
      <sheetData sheetId="7875">
        <row r="9">
          <cell r="A9" t="str">
            <v>A</v>
          </cell>
        </row>
      </sheetData>
      <sheetData sheetId="7876">
        <row r="9">
          <cell r="A9" t="str">
            <v>A</v>
          </cell>
        </row>
      </sheetData>
      <sheetData sheetId="7877">
        <row r="9">
          <cell r="A9" t="str">
            <v>A</v>
          </cell>
        </row>
      </sheetData>
      <sheetData sheetId="7878">
        <row r="9">
          <cell r="A9" t="str">
            <v>A</v>
          </cell>
        </row>
      </sheetData>
      <sheetData sheetId="7879">
        <row r="9">
          <cell r="A9" t="str">
            <v>A</v>
          </cell>
        </row>
      </sheetData>
      <sheetData sheetId="7880">
        <row r="9">
          <cell r="A9" t="str">
            <v>A</v>
          </cell>
        </row>
      </sheetData>
      <sheetData sheetId="7881">
        <row r="9">
          <cell r="A9" t="str">
            <v>A</v>
          </cell>
        </row>
      </sheetData>
      <sheetData sheetId="7882">
        <row r="9">
          <cell r="A9" t="str">
            <v>A</v>
          </cell>
        </row>
      </sheetData>
      <sheetData sheetId="7883">
        <row r="9">
          <cell r="A9" t="str">
            <v>A</v>
          </cell>
        </row>
      </sheetData>
      <sheetData sheetId="7884">
        <row r="9">
          <cell r="A9" t="str">
            <v>A</v>
          </cell>
        </row>
      </sheetData>
      <sheetData sheetId="7885">
        <row r="9">
          <cell r="A9" t="str">
            <v>A</v>
          </cell>
        </row>
      </sheetData>
      <sheetData sheetId="7886">
        <row r="9">
          <cell r="A9" t="str">
            <v>A</v>
          </cell>
        </row>
      </sheetData>
      <sheetData sheetId="7887">
        <row r="9">
          <cell r="A9" t="str">
            <v>A</v>
          </cell>
        </row>
      </sheetData>
      <sheetData sheetId="7888">
        <row r="9">
          <cell r="A9" t="str">
            <v>A</v>
          </cell>
        </row>
      </sheetData>
      <sheetData sheetId="7889">
        <row r="9">
          <cell r="A9" t="str">
            <v>A</v>
          </cell>
        </row>
      </sheetData>
      <sheetData sheetId="7890">
        <row r="9">
          <cell r="A9" t="str">
            <v>A</v>
          </cell>
        </row>
      </sheetData>
      <sheetData sheetId="7891">
        <row r="9">
          <cell r="A9" t="str">
            <v>A</v>
          </cell>
        </row>
      </sheetData>
      <sheetData sheetId="7892">
        <row r="9">
          <cell r="A9" t="str">
            <v>A</v>
          </cell>
        </row>
      </sheetData>
      <sheetData sheetId="7893">
        <row r="9">
          <cell r="A9" t="str">
            <v>A</v>
          </cell>
        </row>
      </sheetData>
      <sheetData sheetId="7894">
        <row r="9">
          <cell r="A9" t="str">
            <v>A</v>
          </cell>
        </row>
      </sheetData>
      <sheetData sheetId="7895">
        <row r="9">
          <cell r="A9" t="str">
            <v>A</v>
          </cell>
        </row>
      </sheetData>
      <sheetData sheetId="7896">
        <row r="9">
          <cell r="A9" t="str">
            <v>A</v>
          </cell>
        </row>
      </sheetData>
      <sheetData sheetId="7897">
        <row r="9">
          <cell r="A9" t="str">
            <v>A</v>
          </cell>
        </row>
      </sheetData>
      <sheetData sheetId="7898">
        <row r="9">
          <cell r="A9" t="str">
            <v>A</v>
          </cell>
        </row>
      </sheetData>
      <sheetData sheetId="7899">
        <row r="9">
          <cell r="A9" t="str">
            <v>A</v>
          </cell>
        </row>
      </sheetData>
      <sheetData sheetId="7900">
        <row r="9">
          <cell r="A9" t="str">
            <v>A</v>
          </cell>
        </row>
      </sheetData>
      <sheetData sheetId="7901">
        <row r="9">
          <cell r="A9" t="str">
            <v>A</v>
          </cell>
        </row>
      </sheetData>
      <sheetData sheetId="7902">
        <row r="9">
          <cell r="A9" t="str">
            <v>A</v>
          </cell>
        </row>
      </sheetData>
      <sheetData sheetId="7903">
        <row r="9">
          <cell r="A9" t="str">
            <v>A</v>
          </cell>
        </row>
      </sheetData>
      <sheetData sheetId="7904">
        <row r="9">
          <cell r="A9" t="str">
            <v>A</v>
          </cell>
        </row>
      </sheetData>
      <sheetData sheetId="7905">
        <row r="9">
          <cell r="A9" t="str">
            <v>A</v>
          </cell>
        </row>
      </sheetData>
      <sheetData sheetId="7906">
        <row r="9">
          <cell r="A9" t="str">
            <v>A</v>
          </cell>
        </row>
      </sheetData>
      <sheetData sheetId="7907">
        <row r="9">
          <cell r="A9" t="str">
            <v>A</v>
          </cell>
        </row>
      </sheetData>
      <sheetData sheetId="7908">
        <row r="9">
          <cell r="A9" t="str">
            <v>A</v>
          </cell>
        </row>
      </sheetData>
      <sheetData sheetId="7909">
        <row r="9">
          <cell r="A9" t="str">
            <v>A</v>
          </cell>
        </row>
      </sheetData>
      <sheetData sheetId="7910">
        <row r="9">
          <cell r="A9" t="str">
            <v>A</v>
          </cell>
        </row>
      </sheetData>
      <sheetData sheetId="7911">
        <row r="9">
          <cell r="A9" t="str">
            <v>A</v>
          </cell>
        </row>
      </sheetData>
      <sheetData sheetId="7912">
        <row r="9">
          <cell r="A9" t="str">
            <v>A</v>
          </cell>
        </row>
      </sheetData>
      <sheetData sheetId="7913">
        <row r="9">
          <cell r="A9" t="str">
            <v>A</v>
          </cell>
        </row>
      </sheetData>
      <sheetData sheetId="7914">
        <row r="9">
          <cell r="A9" t="str">
            <v>A</v>
          </cell>
        </row>
      </sheetData>
      <sheetData sheetId="7915">
        <row r="9">
          <cell r="A9" t="str">
            <v>A</v>
          </cell>
        </row>
      </sheetData>
      <sheetData sheetId="7916">
        <row r="9">
          <cell r="A9" t="str">
            <v>A</v>
          </cell>
        </row>
      </sheetData>
      <sheetData sheetId="7917">
        <row r="9">
          <cell r="A9" t="str">
            <v>A</v>
          </cell>
        </row>
      </sheetData>
      <sheetData sheetId="7918">
        <row r="9">
          <cell r="A9" t="str">
            <v>A</v>
          </cell>
        </row>
      </sheetData>
      <sheetData sheetId="7919">
        <row r="9">
          <cell r="A9" t="str">
            <v>A</v>
          </cell>
        </row>
      </sheetData>
      <sheetData sheetId="7920">
        <row r="9">
          <cell r="A9" t="str">
            <v>A</v>
          </cell>
        </row>
      </sheetData>
      <sheetData sheetId="7921">
        <row r="9">
          <cell r="A9" t="str">
            <v>A</v>
          </cell>
        </row>
      </sheetData>
      <sheetData sheetId="7922">
        <row r="9">
          <cell r="A9" t="str">
            <v>A</v>
          </cell>
        </row>
      </sheetData>
      <sheetData sheetId="7923">
        <row r="9">
          <cell r="A9" t="str">
            <v>A</v>
          </cell>
        </row>
      </sheetData>
      <sheetData sheetId="7924">
        <row r="9">
          <cell r="A9" t="str">
            <v>A</v>
          </cell>
        </row>
      </sheetData>
      <sheetData sheetId="7925">
        <row r="9">
          <cell r="A9" t="str">
            <v>A</v>
          </cell>
        </row>
      </sheetData>
      <sheetData sheetId="7926">
        <row r="9">
          <cell r="A9" t="str">
            <v>A</v>
          </cell>
        </row>
      </sheetData>
      <sheetData sheetId="7927">
        <row r="9">
          <cell r="A9" t="str">
            <v>A</v>
          </cell>
        </row>
      </sheetData>
      <sheetData sheetId="7928">
        <row r="9">
          <cell r="A9" t="str">
            <v>A</v>
          </cell>
        </row>
      </sheetData>
      <sheetData sheetId="7929">
        <row r="9">
          <cell r="A9" t="str">
            <v>A</v>
          </cell>
        </row>
      </sheetData>
      <sheetData sheetId="7930">
        <row r="9">
          <cell r="A9" t="str">
            <v>A</v>
          </cell>
        </row>
      </sheetData>
      <sheetData sheetId="7931">
        <row r="9">
          <cell r="A9" t="str">
            <v>A</v>
          </cell>
        </row>
      </sheetData>
      <sheetData sheetId="7932">
        <row r="9">
          <cell r="A9" t="str">
            <v>A</v>
          </cell>
        </row>
      </sheetData>
      <sheetData sheetId="7933">
        <row r="9">
          <cell r="A9" t="str">
            <v>A</v>
          </cell>
        </row>
      </sheetData>
      <sheetData sheetId="7934">
        <row r="9">
          <cell r="A9" t="str">
            <v>A</v>
          </cell>
        </row>
      </sheetData>
      <sheetData sheetId="7935">
        <row r="9">
          <cell r="A9" t="str">
            <v>A</v>
          </cell>
        </row>
      </sheetData>
      <sheetData sheetId="7936">
        <row r="9">
          <cell r="A9" t="str">
            <v>A</v>
          </cell>
        </row>
      </sheetData>
      <sheetData sheetId="7937">
        <row r="9">
          <cell r="A9" t="str">
            <v>A</v>
          </cell>
        </row>
      </sheetData>
      <sheetData sheetId="7938">
        <row r="9">
          <cell r="A9" t="str">
            <v>A</v>
          </cell>
        </row>
      </sheetData>
      <sheetData sheetId="7939">
        <row r="9">
          <cell r="A9" t="str">
            <v>A</v>
          </cell>
        </row>
      </sheetData>
      <sheetData sheetId="7940">
        <row r="9">
          <cell r="A9" t="str">
            <v>A</v>
          </cell>
        </row>
      </sheetData>
      <sheetData sheetId="7941">
        <row r="9">
          <cell r="A9" t="str">
            <v>A</v>
          </cell>
        </row>
      </sheetData>
      <sheetData sheetId="7942">
        <row r="9">
          <cell r="A9" t="str">
            <v>A</v>
          </cell>
        </row>
      </sheetData>
      <sheetData sheetId="7943">
        <row r="9">
          <cell r="A9" t="str">
            <v>A</v>
          </cell>
        </row>
      </sheetData>
      <sheetData sheetId="7944">
        <row r="9">
          <cell r="A9" t="str">
            <v>A</v>
          </cell>
        </row>
      </sheetData>
      <sheetData sheetId="7945">
        <row r="9">
          <cell r="A9" t="str">
            <v>A</v>
          </cell>
        </row>
      </sheetData>
      <sheetData sheetId="7946">
        <row r="9">
          <cell r="A9" t="str">
            <v>A</v>
          </cell>
        </row>
      </sheetData>
      <sheetData sheetId="7947">
        <row r="9">
          <cell r="A9" t="str">
            <v>A</v>
          </cell>
        </row>
      </sheetData>
      <sheetData sheetId="7948">
        <row r="9">
          <cell r="A9" t="str">
            <v>A</v>
          </cell>
        </row>
      </sheetData>
      <sheetData sheetId="7949">
        <row r="9">
          <cell r="A9" t="str">
            <v>A</v>
          </cell>
        </row>
      </sheetData>
      <sheetData sheetId="7950">
        <row r="9">
          <cell r="A9" t="str">
            <v>A</v>
          </cell>
        </row>
      </sheetData>
      <sheetData sheetId="7951">
        <row r="9">
          <cell r="A9" t="str">
            <v>A</v>
          </cell>
        </row>
      </sheetData>
      <sheetData sheetId="7952">
        <row r="9">
          <cell r="A9" t="str">
            <v>A</v>
          </cell>
        </row>
      </sheetData>
      <sheetData sheetId="7953">
        <row r="9">
          <cell r="A9" t="str">
            <v>A</v>
          </cell>
        </row>
      </sheetData>
      <sheetData sheetId="7954">
        <row r="9">
          <cell r="A9" t="str">
            <v>A</v>
          </cell>
        </row>
      </sheetData>
      <sheetData sheetId="7955">
        <row r="9">
          <cell r="A9" t="str">
            <v>A</v>
          </cell>
        </row>
      </sheetData>
      <sheetData sheetId="7956">
        <row r="9">
          <cell r="A9" t="str">
            <v>A</v>
          </cell>
        </row>
      </sheetData>
      <sheetData sheetId="7957">
        <row r="9">
          <cell r="A9" t="str">
            <v>A</v>
          </cell>
        </row>
      </sheetData>
      <sheetData sheetId="7958">
        <row r="9">
          <cell r="A9" t="str">
            <v>A</v>
          </cell>
        </row>
      </sheetData>
      <sheetData sheetId="7959">
        <row r="9">
          <cell r="A9" t="str">
            <v>A</v>
          </cell>
        </row>
      </sheetData>
      <sheetData sheetId="7960">
        <row r="9">
          <cell r="A9" t="str">
            <v>A</v>
          </cell>
        </row>
      </sheetData>
      <sheetData sheetId="7961">
        <row r="9">
          <cell r="A9" t="str">
            <v>A</v>
          </cell>
        </row>
      </sheetData>
      <sheetData sheetId="7962">
        <row r="9">
          <cell r="A9" t="str">
            <v>A</v>
          </cell>
        </row>
      </sheetData>
      <sheetData sheetId="7963">
        <row r="9">
          <cell r="A9" t="str">
            <v>A</v>
          </cell>
        </row>
      </sheetData>
      <sheetData sheetId="7964">
        <row r="9">
          <cell r="A9" t="str">
            <v>A</v>
          </cell>
        </row>
      </sheetData>
      <sheetData sheetId="7965">
        <row r="9">
          <cell r="A9" t="str">
            <v>A</v>
          </cell>
        </row>
      </sheetData>
      <sheetData sheetId="7966">
        <row r="9">
          <cell r="A9" t="str">
            <v>A</v>
          </cell>
        </row>
      </sheetData>
      <sheetData sheetId="7967">
        <row r="9">
          <cell r="A9" t="str">
            <v>A</v>
          </cell>
        </row>
      </sheetData>
      <sheetData sheetId="7968">
        <row r="9">
          <cell r="A9" t="str">
            <v>A</v>
          </cell>
        </row>
      </sheetData>
      <sheetData sheetId="7969">
        <row r="9">
          <cell r="A9" t="str">
            <v>A</v>
          </cell>
        </row>
      </sheetData>
      <sheetData sheetId="7970">
        <row r="9">
          <cell r="A9" t="str">
            <v>A</v>
          </cell>
        </row>
      </sheetData>
      <sheetData sheetId="7971">
        <row r="9">
          <cell r="A9" t="str">
            <v>A</v>
          </cell>
        </row>
      </sheetData>
      <sheetData sheetId="7972">
        <row r="9">
          <cell r="A9" t="str">
            <v>A</v>
          </cell>
        </row>
      </sheetData>
      <sheetData sheetId="7973">
        <row r="9">
          <cell r="A9" t="str">
            <v>A</v>
          </cell>
        </row>
      </sheetData>
      <sheetData sheetId="7974">
        <row r="9">
          <cell r="A9" t="str">
            <v>A</v>
          </cell>
        </row>
      </sheetData>
      <sheetData sheetId="7975">
        <row r="9">
          <cell r="A9" t="str">
            <v>A</v>
          </cell>
        </row>
      </sheetData>
      <sheetData sheetId="7976">
        <row r="9">
          <cell r="A9" t="str">
            <v>A</v>
          </cell>
        </row>
      </sheetData>
      <sheetData sheetId="7977">
        <row r="9">
          <cell r="A9" t="str">
            <v>A</v>
          </cell>
        </row>
      </sheetData>
      <sheetData sheetId="7978">
        <row r="9">
          <cell r="A9" t="str">
            <v>A</v>
          </cell>
        </row>
      </sheetData>
      <sheetData sheetId="7979">
        <row r="9">
          <cell r="A9" t="str">
            <v>A</v>
          </cell>
        </row>
      </sheetData>
      <sheetData sheetId="7980">
        <row r="9">
          <cell r="A9" t="str">
            <v>A</v>
          </cell>
        </row>
      </sheetData>
      <sheetData sheetId="7981">
        <row r="9">
          <cell r="A9" t="str">
            <v>A</v>
          </cell>
        </row>
      </sheetData>
      <sheetData sheetId="7982">
        <row r="9">
          <cell r="A9" t="str">
            <v>A</v>
          </cell>
        </row>
      </sheetData>
      <sheetData sheetId="7983">
        <row r="9">
          <cell r="A9" t="str">
            <v>A</v>
          </cell>
        </row>
      </sheetData>
      <sheetData sheetId="7984">
        <row r="9">
          <cell r="A9" t="str">
            <v>A</v>
          </cell>
        </row>
      </sheetData>
      <sheetData sheetId="7985">
        <row r="9">
          <cell r="A9" t="str">
            <v>A</v>
          </cell>
        </row>
      </sheetData>
      <sheetData sheetId="7986">
        <row r="9">
          <cell r="A9" t="str">
            <v>A</v>
          </cell>
        </row>
      </sheetData>
      <sheetData sheetId="7987">
        <row r="9">
          <cell r="A9" t="str">
            <v>A</v>
          </cell>
        </row>
      </sheetData>
      <sheetData sheetId="7988">
        <row r="9">
          <cell r="A9" t="str">
            <v>A</v>
          </cell>
        </row>
      </sheetData>
      <sheetData sheetId="7989">
        <row r="9">
          <cell r="A9" t="str">
            <v>A</v>
          </cell>
        </row>
      </sheetData>
      <sheetData sheetId="7990">
        <row r="9">
          <cell r="A9" t="str">
            <v>A</v>
          </cell>
        </row>
      </sheetData>
      <sheetData sheetId="7991">
        <row r="9">
          <cell r="A9" t="str">
            <v>A</v>
          </cell>
        </row>
      </sheetData>
      <sheetData sheetId="7992">
        <row r="9">
          <cell r="A9" t="str">
            <v>A</v>
          </cell>
        </row>
      </sheetData>
      <sheetData sheetId="7993">
        <row r="9">
          <cell r="A9" t="str">
            <v>A</v>
          </cell>
        </row>
      </sheetData>
      <sheetData sheetId="7994">
        <row r="9">
          <cell r="A9" t="str">
            <v>A</v>
          </cell>
        </row>
      </sheetData>
      <sheetData sheetId="7995">
        <row r="9">
          <cell r="A9" t="str">
            <v>A</v>
          </cell>
        </row>
      </sheetData>
      <sheetData sheetId="7996">
        <row r="9">
          <cell r="A9" t="str">
            <v>A</v>
          </cell>
        </row>
      </sheetData>
      <sheetData sheetId="7997">
        <row r="9">
          <cell r="A9" t="str">
            <v>A</v>
          </cell>
        </row>
      </sheetData>
      <sheetData sheetId="7998">
        <row r="9">
          <cell r="A9" t="str">
            <v>A</v>
          </cell>
        </row>
      </sheetData>
      <sheetData sheetId="7999">
        <row r="9">
          <cell r="A9" t="str">
            <v>A</v>
          </cell>
        </row>
      </sheetData>
      <sheetData sheetId="8000">
        <row r="9">
          <cell r="A9" t="str">
            <v>A</v>
          </cell>
        </row>
      </sheetData>
      <sheetData sheetId="8001">
        <row r="9">
          <cell r="A9" t="str">
            <v>A</v>
          </cell>
        </row>
      </sheetData>
      <sheetData sheetId="8002">
        <row r="9">
          <cell r="A9" t="str">
            <v>A</v>
          </cell>
        </row>
      </sheetData>
      <sheetData sheetId="8003">
        <row r="9">
          <cell r="A9" t="str">
            <v>A</v>
          </cell>
        </row>
      </sheetData>
      <sheetData sheetId="8004">
        <row r="9">
          <cell r="A9" t="str">
            <v>A</v>
          </cell>
        </row>
      </sheetData>
      <sheetData sheetId="8005">
        <row r="9">
          <cell r="A9" t="str">
            <v>A</v>
          </cell>
        </row>
      </sheetData>
      <sheetData sheetId="8006">
        <row r="9">
          <cell r="A9" t="str">
            <v>A</v>
          </cell>
        </row>
      </sheetData>
      <sheetData sheetId="8007">
        <row r="9">
          <cell r="A9" t="str">
            <v>A</v>
          </cell>
        </row>
      </sheetData>
      <sheetData sheetId="8008">
        <row r="9">
          <cell r="A9" t="str">
            <v>A</v>
          </cell>
        </row>
      </sheetData>
      <sheetData sheetId="8009">
        <row r="9">
          <cell r="A9" t="str">
            <v>A</v>
          </cell>
        </row>
      </sheetData>
      <sheetData sheetId="8010">
        <row r="9">
          <cell r="A9" t="str">
            <v>A</v>
          </cell>
        </row>
      </sheetData>
      <sheetData sheetId="8011">
        <row r="9">
          <cell r="A9" t="str">
            <v>A</v>
          </cell>
        </row>
      </sheetData>
      <sheetData sheetId="8012">
        <row r="9">
          <cell r="A9" t="str">
            <v>A</v>
          </cell>
        </row>
      </sheetData>
      <sheetData sheetId="8013">
        <row r="9">
          <cell r="A9" t="str">
            <v>A</v>
          </cell>
        </row>
      </sheetData>
      <sheetData sheetId="8014">
        <row r="9">
          <cell r="A9" t="str">
            <v>A</v>
          </cell>
        </row>
      </sheetData>
      <sheetData sheetId="8015">
        <row r="9">
          <cell r="A9" t="str">
            <v>A</v>
          </cell>
        </row>
      </sheetData>
      <sheetData sheetId="8016">
        <row r="9">
          <cell r="A9" t="str">
            <v>A</v>
          </cell>
        </row>
      </sheetData>
      <sheetData sheetId="8017">
        <row r="9">
          <cell r="A9" t="str">
            <v>A</v>
          </cell>
        </row>
      </sheetData>
      <sheetData sheetId="8018">
        <row r="9">
          <cell r="A9" t="str">
            <v>A</v>
          </cell>
        </row>
      </sheetData>
      <sheetData sheetId="8019">
        <row r="9">
          <cell r="A9" t="str">
            <v>A</v>
          </cell>
        </row>
      </sheetData>
      <sheetData sheetId="8020">
        <row r="9">
          <cell r="A9" t="str">
            <v>A</v>
          </cell>
        </row>
      </sheetData>
      <sheetData sheetId="8021">
        <row r="9">
          <cell r="A9" t="str">
            <v>A</v>
          </cell>
        </row>
      </sheetData>
      <sheetData sheetId="8022">
        <row r="9">
          <cell r="A9" t="str">
            <v>A</v>
          </cell>
        </row>
      </sheetData>
      <sheetData sheetId="8023">
        <row r="9">
          <cell r="A9" t="str">
            <v>A</v>
          </cell>
        </row>
      </sheetData>
      <sheetData sheetId="8024">
        <row r="9">
          <cell r="A9" t="str">
            <v>A</v>
          </cell>
        </row>
      </sheetData>
      <sheetData sheetId="8025">
        <row r="9">
          <cell r="A9" t="str">
            <v>A</v>
          </cell>
        </row>
      </sheetData>
      <sheetData sheetId="8026">
        <row r="9">
          <cell r="A9" t="str">
            <v>A</v>
          </cell>
        </row>
      </sheetData>
      <sheetData sheetId="8027">
        <row r="9">
          <cell r="A9" t="str">
            <v>A</v>
          </cell>
        </row>
      </sheetData>
      <sheetData sheetId="8028">
        <row r="9">
          <cell r="A9" t="str">
            <v>A</v>
          </cell>
        </row>
      </sheetData>
      <sheetData sheetId="8029">
        <row r="9">
          <cell r="A9" t="str">
            <v>A</v>
          </cell>
        </row>
      </sheetData>
      <sheetData sheetId="8030">
        <row r="9">
          <cell r="A9" t="str">
            <v>A</v>
          </cell>
        </row>
      </sheetData>
      <sheetData sheetId="8031">
        <row r="9">
          <cell r="A9" t="str">
            <v>A</v>
          </cell>
        </row>
      </sheetData>
      <sheetData sheetId="8032">
        <row r="9">
          <cell r="A9" t="str">
            <v>A</v>
          </cell>
        </row>
      </sheetData>
      <sheetData sheetId="8033">
        <row r="9">
          <cell r="A9" t="str">
            <v>A</v>
          </cell>
        </row>
      </sheetData>
      <sheetData sheetId="8034">
        <row r="9">
          <cell r="A9" t="str">
            <v>A</v>
          </cell>
        </row>
      </sheetData>
      <sheetData sheetId="8035">
        <row r="9">
          <cell r="A9" t="str">
            <v>A</v>
          </cell>
        </row>
      </sheetData>
      <sheetData sheetId="8036">
        <row r="9">
          <cell r="A9" t="str">
            <v>A</v>
          </cell>
        </row>
      </sheetData>
      <sheetData sheetId="8037">
        <row r="9">
          <cell r="A9" t="str">
            <v>A</v>
          </cell>
        </row>
      </sheetData>
      <sheetData sheetId="8038">
        <row r="9">
          <cell r="A9" t="str">
            <v>A</v>
          </cell>
        </row>
      </sheetData>
      <sheetData sheetId="8039">
        <row r="9">
          <cell r="A9" t="str">
            <v>A</v>
          </cell>
        </row>
      </sheetData>
      <sheetData sheetId="8040">
        <row r="9">
          <cell r="A9" t="str">
            <v>A</v>
          </cell>
        </row>
      </sheetData>
      <sheetData sheetId="8041">
        <row r="9">
          <cell r="A9" t="str">
            <v>A</v>
          </cell>
        </row>
      </sheetData>
      <sheetData sheetId="8042">
        <row r="9">
          <cell r="A9" t="str">
            <v>A</v>
          </cell>
        </row>
      </sheetData>
      <sheetData sheetId="8043">
        <row r="9">
          <cell r="A9" t="str">
            <v>A</v>
          </cell>
        </row>
      </sheetData>
      <sheetData sheetId="8044">
        <row r="9">
          <cell r="A9" t="str">
            <v>A</v>
          </cell>
        </row>
      </sheetData>
      <sheetData sheetId="8045">
        <row r="9">
          <cell r="A9" t="str">
            <v>A</v>
          </cell>
        </row>
      </sheetData>
      <sheetData sheetId="8046">
        <row r="9">
          <cell r="A9" t="str">
            <v>A</v>
          </cell>
        </row>
      </sheetData>
      <sheetData sheetId="8047">
        <row r="9">
          <cell r="A9" t="str">
            <v>A</v>
          </cell>
        </row>
      </sheetData>
      <sheetData sheetId="8048">
        <row r="9">
          <cell r="A9" t="str">
            <v>A</v>
          </cell>
        </row>
      </sheetData>
      <sheetData sheetId="8049">
        <row r="9">
          <cell r="A9" t="str">
            <v>A</v>
          </cell>
        </row>
      </sheetData>
      <sheetData sheetId="8050">
        <row r="9">
          <cell r="A9" t="str">
            <v>A</v>
          </cell>
        </row>
      </sheetData>
      <sheetData sheetId="8051">
        <row r="9">
          <cell r="A9" t="str">
            <v>A</v>
          </cell>
        </row>
      </sheetData>
      <sheetData sheetId="8052">
        <row r="9">
          <cell r="A9" t="str">
            <v>A</v>
          </cell>
        </row>
      </sheetData>
      <sheetData sheetId="8053">
        <row r="9">
          <cell r="A9" t="str">
            <v>A</v>
          </cell>
        </row>
      </sheetData>
      <sheetData sheetId="8054">
        <row r="9">
          <cell r="A9" t="str">
            <v>A</v>
          </cell>
        </row>
      </sheetData>
      <sheetData sheetId="8055">
        <row r="9">
          <cell r="A9" t="str">
            <v>A</v>
          </cell>
        </row>
      </sheetData>
      <sheetData sheetId="8056">
        <row r="9">
          <cell r="A9" t="str">
            <v>A</v>
          </cell>
        </row>
      </sheetData>
      <sheetData sheetId="8057">
        <row r="9">
          <cell r="A9" t="str">
            <v>A</v>
          </cell>
        </row>
      </sheetData>
      <sheetData sheetId="8058">
        <row r="9">
          <cell r="A9" t="str">
            <v>A</v>
          </cell>
        </row>
      </sheetData>
      <sheetData sheetId="8059">
        <row r="9">
          <cell r="A9" t="str">
            <v>A</v>
          </cell>
        </row>
      </sheetData>
      <sheetData sheetId="8060">
        <row r="9">
          <cell r="A9" t="str">
            <v>A</v>
          </cell>
        </row>
      </sheetData>
      <sheetData sheetId="8061">
        <row r="9">
          <cell r="A9" t="str">
            <v>A</v>
          </cell>
        </row>
      </sheetData>
      <sheetData sheetId="8062">
        <row r="9">
          <cell r="A9" t="str">
            <v>A</v>
          </cell>
        </row>
      </sheetData>
      <sheetData sheetId="8063">
        <row r="9">
          <cell r="A9" t="str">
            <v>A</v>
          </cell>
        </row>
      </sheetData>
      <sheetData sheetId="8064">
        <row r="9">
          <cell r="A9" t="str">
            <v>A</v>
          </cell>
        </row>
      </sheetData>
      <sheetData sheetId="8065">
        <row r="9">
          <cell r="A9" t="str">
            <v>A</v>
          </cell>
        </row>
      </sheetData>
      <sheetData sheetId="8066">
        <row r="9">
          <cell r="A9" t="str">
            <v>A</v>
          </cell>
        </row>
      </sheetData>
      <sheetData sheetId="8067">
        <row r="9">
          <cell r="A9" t="str">
            <v>A</v>
          </cell>
        </row>
      </sheetData>
      <sheetData sheetId="8068">
        <row r="9">
          <cell r="A9" t="str">
            <v>A</v>
          </cell>
        </row>
      </sheetData>
      <sheetData sheetId="8069">
        <row r="9">
          <cell r="A9" t="str">
            <v>A</v>
          </cell>
        </row>
      </sheetData>
      <sheetData sheetId="8070">
        <row r="9">
          <cell r="A9" t="str">
            <v>A</v>
          </cell>
        </row>
      </sheetData>
      <sheetData sheetId="8071">
        <row r="9">
          <cell r="A9" t="str">
            <v>A</v>
          </cell>
        </row>
      </sheetData>
      <sheetData sheetId="8072">
        <row r="9">
          <cell r="A9" t="str">
            <v>A</v>
          </cell>
        </row>
      </sheetData>
      <sheetData sheetId="8073">
        <row r="9">
          <cell r="A9" t="str">
            <v>A</v>
          </cell>
        </row>
      </sheetData>
      <sheetData sheetId="8074" refreshError="1"/>
      <sheetData sheetId="8075" refreshError="1"/>
      <sheetData sheetId="8076" refreshError="1"/>
      <sheetData sheetId="8077" refreshError="1"/>
      <sheetData sheetId="8078" refreshError="1"/>
      <sheetData sheetId="8079" refreshError="1"/>
      <sheetData sheetId="8080" refreshError="1"/>
      <sheetData sheetId="8081" refreshError="1"/>
      <sheetData sheetId="8082" refreshError="1"/>
      <sheetData sheetId="8083" refreshError="1"/>
      <sheetData sheetId="8084" refreshError="1"/>
      <sheetData sheetId="8085" refreshError="1"/>
      <sheetData sheetId="8086" refreshError="1"/>
      <sheetData sheetId="8087" refreshError="1"/>
      <sheetData sheetId="8088" refreshError="1"/>
      <sheetData sheetId="8089" refreshError="1"/>
      <sheetData sheetId="8090" refreshError="1"/>
      <sheetData sheetId="8091" refreshError="1"/>
      <sheetData sheetId="8092" refreshError="1"/>
      <sheetData sheetId="8093" refreshError="1"/>
      <sheetData sheetId="8094" refreshError="1"/>
      <sheetData sheetId="8095" refreshError="1"/>
      <sheetData sheetId="8096" refreshError="1"/>
      <sheetData sheetId="8097" refreshError="1"/>
      <sheetData sheetId="8098" refreshError="1"/>
      <sheetData sheetId="8099" refreshError="1"/>
      <sheetData sheetId="8100" refreshError="1"/>
      <sheetData sheetId="8101" refreshError="1"/>
      <sheetData sheetId="8102" refreshError="1"/>
      <sheetData sheetId="8103" refreshError="1"/>
      <sheetData sheetId="8104" refreshError="1"/>
      <sheetData sheetId="8105">
        <row r="9">
          <cell r="A9" t="str">
            <v>A</v>
          </cell>
        </row>
      </sheetData>
      <sheetData sheetId="8106">
        <row r="9">
          <cell r="A9" t="str">
            <v>A</v>
          </cell>
        </row>
      </sheetData>
      <sheetData sheetId="8107">
        <row r="9">
          <cell r="A9" t="str">
            <v>A</v>
          </cell>
        </row>
      </sheetData>
      <sheetData sheetId="8108"/>
      <sheetData sheetId="8109"/>
      <sheetData sheetId="8110"/>
      <sheetData sheetId="8111"/>
      <sheetData sheetId="8112"/>
      <sheetData sheetId="8113"/>
      <sheetData sheetId="8114"/>
      <sheetData sheetId="8115"/>
      <sheetData sheetId="8116"/>
      <sheetData sheetId="8117"/>
      <sheetData sheetId="8118"/>
      <sheetData sheetId="8119"/>
      <sheetData sheetId="8120"/>
      <sheetData sheetId="8121"/>
      <sheetData sheetId="8122"/>
      <sheetData sheetId="8123"/>
      <sheetData sheetId="8124"/>
      <sheetData sheetId="8125"/>
      <sheetData sheetId="8126"/>
      <sheetData sheetId="8127"/>
      <sheetData sheetId="8128"/>
      <sheetData sheetId="8129"/>
      <sheetData sheetId="8130"/>
      <sheetData sheetId="8131"/>
      <sheetData sheetId="8132"/>
      <sheetData sheetId="8133"/>
      <sheetData sheetId="8134"/>
      <sheetData sheetId="8135"/>
      <sheetData sheetId="8136"/>
      <sheetData sheetId="8137">
        <row r="9">
          <cell r="A9" t="str">
            <v>A</v>
          </cell>
        </row>
      </sheetData>
      <sheetData sheetId="8138">
        <row r="9">
          <cell r="A9" t="str">
            <v>A</v>
          </cell>
        </row>
      </sheetData>
      <sheetData sheetId="8139">
        <row r="9">
          <cell r="A9" t="str">
            <v>A</v>
          </cell>
        </row>
      </sheetData>
      <sheetData sheetId="8140"/>
      <sheetData sheetId="8141"/>
      <sheetData sheetId="8142"/>
      <sheetData sheetId="8143"/>
      <sheetData sheetId="8144"/>
      <sheetData sheetId="8145"/>
      <sheetData sheetId="8146"/>
      <sheetData sheetId="8147"/>
      <sheetData sheetId="8148"/>
      <sheetData sheetId="8149"/>
      <sheetData sheetId="8150"/>
      <sheetData sheetId="8151"/>
      <sheetData sheetId="8152"/>
      <sheetData sheetId="8153"/>
      <sheetData sheetId="8154"/>
      <sheetData sheetId="8155"/>
      <sheetData sheetId="8156"/>
      <sheetData sheetId="8157"/>
      <sheetData sheetId="8158"/>
      <sheetData sheetId="8159"/>
      <sheetData sheetId="8160"/>
      <sheetData sheetId="8161"/>
      <sheetData sheetId="8162"/>
      <sheetData sheetId="8163"/>
      <sheetData sheetId="8164"/>
      <sheetData sheetId="8165"/>
      <sheetData sheetId="8166"/>
      <sheetData sheetId="8167"/>
      <sheetData sheetId="8168"/>
      <sheetData sheetId="8169"/>
      <sheetData sheetId="8170"/>
      <sheetData sheetId="8171"/>
      <sheetData sheetId="8172"/>
      <sheetData sheetId="8173"/>
      <sheetData sheetId="8174"/>
      <sheetData sheetId="8175"/>
      <sheetData sheetId="8176"/>
      <sheetData sheetId="8177"/>
      <sheetData sheetId="8178"/>
      <sheetData sheetId="8179"/>
      <sheetData sheetId="8180"/>
      <sheetData sheetId="8181"/>
      <sheetData sheetId="8182"/>
      <sheetData sheetId="8183"/>
      <sheetData sheetId="8184"/>
      <sheetData sheetId="8185"/>
      <sheetData sheetId="8186"/>
      <sheetData sheetId="8187"/>
      <sheetData sheetId="8188"/>
      <sheetData sheetId="8189"/>
      <sheetData sheetId="8190"/>
      <sheetData sheetId="8191"/>
      <sheetData sheetId="8192"/>
      <sheetData sheetId="8193"/>
      <sheetData sheetId="8194"/>
      <sheetData sheetId="8195"/>
      <sheetData sheetId="8196"/>
      <sheetData sheetId="8197"/>
      <sheetData sheetId="8198"/>
      <sheetData sheetId="8199"/>
      <sheetData sheetId="8200"/>
      <sheetData sheetId="8201"/>
      <sheetData sheetId="8202"/>
      <sheetData sheetId="8203"/>
      <sheetData sheetId="8204"/>
      <sheetData sheetId="8205"/>
      <sheetData sheetId="8206"/>
      <sheetData sheetId="8207"/>
      <sheetData sheetId="8208"/>
      <sheetData sheetId="8209"/>
      <sheetData sheetId="8210"/>
      <sheetData sheetId="8211"/>
      <sheetData sheetId="8212"/>
      <sheetData sheetId="8213"/>
      <sheetData sheetId="8214"/>
      <sheetData sheetId="8215"/>
      <sheetData sheetId="8216"/>
      <sheetData sheetId="8217"/>
      <sheetData sheetId="8218"/>
      <sheetData sheetId="8219"/>
      <sheetData sheetId="8220"/>
      <sheetData sheetId="8221"/>
      <sheetData sheetId="8222"/>
      <sheetData sheetId="8223"/>
      <sheetData sheetId="8224"/>
      <sheetData sheetId="8225"/>
      <sheetData sheetId="8226"/>
      <sheetData sheetId="8227"/>
      <sheetData sheetId="8228"/>
      <sheetData sheetId="8229"/>
      <sheetData sheetId="8230"/>
      <sheetData sheetId="8231"/>
      <sheetData sheetId="8232"/>
      <sheetData sheetId="8233"/>
      <sheetData sheetId="8234"/>
      <sheetData sheetId="8235"/>
      <sheetData sheetId="8236"/>
      <sheetData sheetId="8237"/>
      <sheetData sheetId="8238"/>
      <sheetData sheetId="8239"/>
      <sheetData sheetId="8240"/>
      <sheetData sheetId="8241"/>
      <sheetData sheetId="8242"/>
      <sheetData sheetId="8243"/>
      <sheetData sheetId="8244"/>
      <sheetData sheetId="8245"/>
      <sheetData sheetId="8246"/>
      <sheetData sheetId="8247"/>
      <sheetData sheetId="8248"/>
      <sheetData sheetId="8249"/>
      <sheetData sheetId="8250"/>
      <sheetData sheetId="8251"/>
      <sheetData sheetId="8252"/>
      <sheetData sheetId="8253"/>
      <sheetData sheetId="8254"/>
      <sheetData sheetId="8255"/>
      <sheetData sheetId="8256"/>
      <sheetData sheetId="8257"/>
      <sheetData sheetId="8258"/>
      <sheetData sheetId="8259"/>
      <sheetData sheetId="8260"/>
      <sheetData sheetId="8261"/>
      <sheetData sheetId="8262"/>
      <sheetData sheetId="8263"/>
      <sheetData sheetId="8264"/>
      <sheetData sheetId="8265"/>
      <sheetData sheetId="8266"/>
      <sheetData sheetId="8267"/>
      <sheetData sheetId="8268"/>
      <sheetData sheetId="8269"/>
      <sheetData sheetId="8270"/>
      <sheetData sheetId="8271"/>
      <sheetData sheetId="8272"/>
      <sheetData sheetId="8273"/>
      <sheetData sheetId="8274"/>
      <sheetData sheetId="8275"/>
      <sheetData sheetId="8276"/>
      <sheetData sheetId="8277"/>
      <sheetData sheetId="8278"/>
      <sheetData sheetId="8279"/>
      <sheetData sheetId="8280"/>
      <sheetData sheetId="8281"/>
      <sheetData sheetId="8282"/>
      <sheetData sheetId="8283"/>
      <sheetData sheetId="8284"/>
      <sheetData sheetId="8285"/>
      <sheetData sheetId="8286"/>
      <sheetData sheetId="8287"/>
      <sheetData sheetId="8288"/>
      <sheetData sheetId="8289"/>
      <sheetData sheetId="8290"/>
      <sheetData sheetId="8291"/>
      <sheetData sheetId="8292"/>
      <sheetData sheetId="8293"/>
      <sheetData sheetId="8294"/>
      <sheetData sheetId="8295"/>
      <sheetData sheetId="8296"/>
      <sheetData sheetId="8297"/>
      <sheetData sheetId="8298"/>
      <sheetData sheetId="8299"/>
      <sheetData sheetId="8300"/>
      <sheetData sheetId="8301"/>
      <sheetData sheetId="8302"/>
      <sheetData sheetId="8303"/>
      <sheetData sheetId="8304"/>
      <sheetData sheetId="8305"/>
      <sheetData sheetId="8306"/>
      <sheetData sheetId="8307"/>
      <sheetData sheetId="8308"/>
      <sheetData sheetId="8309"/>
      <sheetData sheetId="8310"/>
      <sheetData sheetId="8311"/>
      <sheetData sheetId="8312"/>
      <sheetData sheetId="8313"/>
      <sheetData sheetId="8314"/>
      <sheetData sheetId="8315"/>
      <sheetData sheetId="8316"/>
      <sheetData sheetId="8317"/>
      <sheetData sheetId="8318"/>
      <sheetData sheetId="8319"/>
      <sheetData sheetId="8320"/>
      <sheetData sheetId="8321"/>
      <sheetData sheetId="8322"/>
      <sheetData sheetId="8323"/>
      <sheetData sheetId="8324"/>
      <sheetData sheetId="8325"/>
      <sheetData sheetId="8326"/>
      <sheetData sheetId="8327"/>
      <sheetData sheetId="8328"/>
      <sheetData sheetId="8329"/>
      <sheetData sheetId="8330"/>
      <sheetData sheetId="8331"/>
      <sheetData sheetId="8332"/>
      <sheetData sheetId="8333"/>
      <sheetData sheetId="8334"/>
      <sheetData sheetId="8335"/>
      <sheetData sheetId="8336"/>
      <sheetData sheetId="8337"/>
      <sheetData sheetId="8338"/>
      <sheetData sheetId="8339"/>
      <sheetData sheetId="8340"/>
      <sheetData sheetId="8341"/>
      <sheetData sheetId="8342"/>
      <sheetData sheetId="8343"/>
      <sheetData sheetId="8344"/>
      <sheetData sheetId="8345"/>
      <sheetData sheetId="8346"/>
      <sheetData sheetId="8347"/>
      <sheetData sheetId="8348"/>
      <sheetData sheetId="8349"/>
      <sheetData sheetId="8350"/>
      <sheetData sheetId="8351"/>
      <sheetData sheetId="8352"/>
      <sheetData sheetId="8353"/>
      <sheetData sheetId="8354"/>
      <sheetData sheetId="8355"/>
      <sheetData sheetId="8356"/>
      <sheetData sheetId="8357"/>
      <sheetData sheetId="8358"/>
      <sheetData sheetId="8359"/>
      <sheetData sheetId="8360"/>
      <sheetData sheetId="8361"/>
      <sheetData sheetId="8362"/>
      <sheetData sheetId="8363"/>
      <sheetData sheetId="8364"/>
      <sheetData sheetId="8365"/>
      <sheetData sheetId="8366"/>
      <sheetData sheetId="8367"/>
      <sheetData sheetId="8368"/>
      <sheetData sheetId="8369"/>
      <sheetData sheetId="8370"/>
      <sheetData sheetId="8371"/>
      <sheetData sheetId="8372"/>
      <sheetData sheetId="8373"/>
      <sheetData sheetId="8374"/>
      <sheetData sheetId="8375"/>
      <sheetData sheetId="8376"/>
      <sheetData sheetId="8377"/>
      <sheetData sheetId="8378"/>
      <sheetData sheetId="8379"/>
      <sheetData sheetId="8380"/>
      <sheetData sheetId="8381"/>
      <sheetData sheetId="8382"/>
      <sheetData sheetId="8383"/>
      <sheetData sheetId="8384"/>
      <sheetData sheetId="8385"/>
      <sheetData sheetId="8386"/>
      <sheetData sheetId="8387"/>
      <sheetData sheetId="8388"/>
      <sheetData sheetId="8389"/>
      <sheetData sheetId="8390"/>
      <sheetData sheetId="8391"/>
      <sheetData sheetId="8392"/>
      <sheetData sheetId="8393"/>
      <sheetData sheetId="8394"/>
      <sheetData sheetId="8395"/>
      <sheetData sheetId="8396"/>
      <sheetData sheetId="8397"/>
      <sheetData sheetId="8398"/>
      <sheetData sheetId="8399"/>
      <sheetData sheetId="8400"/>
      <sheetData sheetId="8401"/>
      <sheetData sheetId="8402"/>
      <sheetData sheetId="8403"/>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sheetData sheetId="8417"/>
      <sheetData sheetId="8418"/>
      <sheetData sheetId="8419"/>
      <sheetData sheetId="8420"/>
      <sheetData sheetId="8421"/>
      <sheetData sheetId="8422"/>
      <sheetData sheetId="8423"/>
      <sheetData sheetId="8424"/>
      <sheetData sheetId="8425"/>
      <sheetData sheetId="8426"/>
      <sheetData sheetId="8427"/>
      <sheetData sheetId="8428"/>
      <sheetData sheetId="8429"/>
      <sheetData sheetId="8430"/>
      <sheetData sheetId="8431"/>
      <sheetData sheetId="8432"/>
      <sheetData sheetId="8433"/>
      <sheetData sheetId="8434"/>
      <sheetData sheetId="8435"/>
      <sheetData sheetId="8436"/>
      <sheetData sheetId="8437"/>
      <sheetData sheetId="8438"/>
      <sheetData sheetId="8439"/>
      <sheetData sheetId="8440"/>
      <sheetData sheetId="8441"/>
      <sheetData sheetId="8442"/>
      <sheetData sheetId="8443"/>
      <sheetData sheetId="8444"/>
      <sheetData sheetId="8445"/>
      <sheetData sheetId="8446"/>
      <sheetData sheetId="8447"/>
      <sheetData sheetId="8448"/>
      <sheetData sheetId="8449"/>
      <sheetData sheetId="8450"/>
      <sheetData sheetId="8451"/>
      <sheetData sheetId="8452"/>
      <sheetData sheetId="8453"/>
      <sheetData sheetId="8454"/>
      <sheetData sheetId="8455"/>
      <sheetData sheetId="8456"/>
      <sheetData sheetId="8457"/>
      <sheetData sheetId="8458"/>
      <sheetData sheetId="8459"/>
      <sheetData sheetId="8460"/>
      <sheetData sheetId="8461"/>
      <sheetData sheetId="8462"/>
      <sheetData sheetId="8463"/>
      <sheetData sheetId="8464"/>
      <sheetData sheetId="8465"/>
      <sheetData sheetId="8466"/>
      <sheetData sheetId="8467"/>
      <sheetData sheetId="8468"/>
      <sheetData sheetId="8469"/>
      <sheetData sheetId="8470"/>
      <sheetData sheetId="8471"/>
      <sheetData sheetId="8472"/>
      <sheetData sheetId="8473"/>
      <sheetData sheetId="8474"/>
      <sheetData sheetId="8475"/>
      <sheetData sheetId="8476"/>
      <sheetData sheetId="8477"/>
      <sheetData sheetId="8478"/>
      <sheetData sheetId="8479"/>
      <sheetData sheetId="8480"/>
      <sheetData sheetId="8481"/>
      <sheetData sheetId="8482"/>
      <sheetData sheetId="8483"/>
      <sheetData sheetId="8484" refreshError="1"/>
      <sheetData sheetId="8485" refreshError="1"/>
      <sheetData sheetId="8486" refreshError="1"/>
      <sheetData sheetId="8487" refreshError="1"/>
      <sheetData sheetId="8488" refreshError="1"/>
      <sheetData sheetId="8489" refreshError="1"/>
      <sheetData sheetId="8490" refreshError="1"/>
      <sheetData sheetId="8491" refreshError="1"/>
      <sheetData sheetId="8492" refreshError="1"/>
      <sheetData sheetId="8493" refreshError="1"/>
      <sheetData sheetId="8494" refreshError="1"/>
      <sheetData sheetId="8495" refreshError="1"/>
      <sheetData sheetId="8496" refreshError="1"/>
      <sheetData sheetId="8497" refreshError="1"/>
      <sheetData sheetId="8498" refreshError="1"/>
      <sheetData sheetId="8499" refreshError="1"/>
      <sheetData sheetId="8500" refreshError="1"/>
      <sheetData sheetId="8501" refreshError="1"/>
      <sheetData sheetId="8502" refreshError="1"/>
      <sheetData sheetId="8503" refreshError="1"/>
      <sheetData sheetId="8504" refreshError="1"/>
      <sheetData sheetId="8505" refreshError="1"/>
      <sheetData sheetId="8506" refreshError="1"/>
      <sheetData sheetId="8507" refreshError="1"/>
      <sheetData sheetId="8508" refreshError="1"/>
      <sheetData sheetId="8509" refreshError="1"/>
      <sheetData sheetId="8510" refreshError="1"/>
      <sheetData sheetId="8511" refreshError="1"/>
      <sheetData sheetId="8512" refreshError="1"/>
      <sheetData sheetId="8513" refreshError="1"/>
      <sheetData sheetId="8514" refreshError="1"/>
      <sheetData sheetId="8515" refreshError="1"/>
      <sheetData sheetId="8516" refreshError="1"/>
      <sheetData sheetId="8517" refreshError="1"/>
      <sheetData sheetId="8518" refreshError="1"/>
      <sheetData sheetId="8519" refreshError="1"/>
      <sheetData sheetId="8520" refreshError="1"/>
      <sheetData sheetId="8521" refreshError="1"/>
      <sheetData sheetId="8522" refreshError="1"/>
      <sheetData sheetId="8523" refreshError="1"/>
      <sheetData sheetId="8524" refreshError="1"/>
      <sheetData sheetId="8525" refreshError="1"/>
      <sheetData sheetId="8526" refreshError="1"/>
      <sheetData sheetId="8527" refreshError="1"/>
      <sheetData sheetId="8528" refreshError="1"/>
      <sheetData sheetId="8529" refreshError="1"/>
      <sheetData sheetId="8530" refreshError="1"/>
      <sheetData sheetId="8531" refreshError="1"/>
      <sheetData sheetId="8532" refreshError="1"/>
      <sheetData sheetId="8533" refreshError="1"/>
      <sheetData sheetId="8534" refreshError="1"/>
      <sheetData sheetId="8535" refreshError="1"/>
      <sheetData sheetId="8536" refreshError="1"/>
      <sheetData sheetId="8537" refreshError="1"/>
      <sheetData sheetId="8538" refreshError="1"/>
      <sheetData sheetId="8539" refreshError="1"/>
      <sheetData sheetId="8540" refreshError="1"/>
      <sheetData sheetId="8541" refreshError="1"/>
      <sheetData sheetId="8542" refreshError="1"/>
      <sheetData sheetId="8543" refreshError="1"/>
      <sheetData sheetId="8544" refreshError="1"/>
      <sheetData sheetId="8545" refreshError="1"/>
      <sheetData sheetId="8546" refreshError="1"/>
      <sheetData sheetId="8547" refreshError="1"/>
      <sheetData sheetId="8548" refreshError="1"/>
      <sheetData sheetId="8549" refreshError="1"/>
      <sheetData sheetId="8550" refreshError="1"/>
      <sheetData sheetId="8551" refreshError="1"/>
      <sheetData sheetId="8552" refreshError="1"/>
      <sheetData sheetId="8553" refreshError="1"/>
      <sheetData sheetId="8554" refreshError="1"/>
      <sheetData sheetId="8555" refreshError="1"/>
      <sheetData sheetId="8556" refreshError="1"/>
      <sheetData sheetId="8557" refreshError="1"/>
      <sheetData sheetId="8558" refreshError="1"/>
      <sheetData sheetId="8559" refreshError="1"/>
      <sheetData sheetId="8560" refreshError="1"/>
      <sheetData sheetId="8561" refreshError="1"/>
      <sheetData sheetId="8562" refreshError="1"/>
      <sheetData sheetId="8563" refreshError="1"/>
      <sheetData sheetId="8564" refreshError="1"/>
      <sheetData sheetId="8565" refreshError="1"/>
      <sheetData sheetId="8566" refreshError="1"/>
      <sheetData sheetId="8567" refreshError="1"/>
      <sheetData sheetId="8568" refreshError="1"/>
      <sheetData sheetId="8569" refreshError="1"/>
      <sheetData sheetId="8570" refreshError="1"/>
      <sheetData sheetId="8571" refreshError="1"/>
      <sheetData sheetId="8572" refreshError="1"/>
      <sheetData sheetId="8573" refreshError="1"/>
      <sheetData sheetId="8574" refreshError="1"/>
      <sheetData sheetId="8575" refreshError="1"/>
      <sheetData sheetId="8576" refreshError="1"/>
      <sheetData sheetId="8577" refreshError="1"/>
      <sheetData sheetId="8578" refreshError="1"/>
      <sheetData sheetId="8579" refreshError="1"/>
      <sheetData sheetId="8580" refreshError="1"/>
      <sheetData sheetId="8581" refreshError="1"/>
      <sheetData sheetId="8582" refreshError="1"/>
      <sheetData sheetId="8583" refreshError="1"/>
      <sheetData sheetId="8584" refreshError="1"/>
      <sheetData sheetId="8585" refreshError="1"/>
      <sheetData sheetId="8586" refreshError="1"/>
      <sheetData sheetId="8587" refreshError="1"/>
      <sheetData sheetId="8588" refreshError="1"/>
      <sheetData sheetId="8589" refreshError="1"/>
      <sheetData sheetId="8590" refreshError="1"/>
      <sheetData sheetId="8591" refreshError="1"/>
      <sheetData sheetId="8592" refreshError="1"/>
      <sheetData sheetId="8593" refreshError="1"/>
      <sheetData sheetId="8594" refreshError="1"/>
      <sheetData sheetId="8595" refreshError="1"/>
      <sheetData sheetId="8596" refreshError="1"/>
      <sheetData sheetId="8597" refreshError="1"/>
      <sheetData sheetId="8598" refreshError="1"/>
      <sheetData sheetId="8599" refreshError="1"/>
      <sheetData sheetId="8600" refreshError="1"/>
      <sheetData sheetId="8601" refreshError="1"/>
      <sheetData sheetId="8602" refreshError="1"/>
      <sheetData sheetId="8603" refreshError="1"/>
      <sheetData sheetId="8604" refreshError="1"/>
      <sheetData sheetId="8605" refreshError="1"/>
      <sheetData sheetId="8606" refreshError="1"/>
      <sheetData sheetId="8607" refreshError="1"/>
      <sheetData sheetId="8608" refreshError="1"/>
      <sheetData sheetId="8609" refreshError="1"/>
      <sheetData sheetId="8610" refreshError="1"/>
      <sheetData sheetId="8611" refreshError="1"/>
      <sheetData sheetId="8612" refreshError="1"/>
      <sheetData sheetId="8613" refreshError="1"/>
      <sheetData sheetId="8614" refreshError="1"/>
      <sheetData sheetId="8615" refreshError="1"/>
      <sheetData sheetId="8616" refreshError="1"/>
      <sheetData sheetId="8617" refreshError="1"/>
      <sheetData sheetId="8618" refreshError="1"/>
      <sheetData sheetId="8619" refreshError="1"/>
      <sheetData sheetId="8620" refreshError="1"/>
      <sheetData sheetId="8621" refreshError="1"/>
      <sheetData sheetId="8622" refreshError="1"/>
      <sheetData sheetId="8623" refreshError="1"/>
      <sheetData sheetId="8624" refreshError="1"/>
      <sheetData sheetId="8625" refreshError="1"/>
      <sheetData sheetId="8626" refreshError="1"/>
      <sheetData sheetId="8627" refreshError="1"/>
      <sheetData sheetId="8628" refreshError="1"/>
      <sheetData sheetId="8629" refreshError="1"/>
      <sheetData sheetId="8630" refreshError="1"/>
      <sheetData sheetId="8631" refreshError="1"/>
      <sheetData sheetId="8632" refreshError="1"/>
      <sheetData sheetId="8633" refreshError="1"/>
      <sheetData sheetId="8634" refreshError="1"/>
      <sheetData sheetId="8635" refreshError="1"/>
      <sheetData sheetId="8636" refreshError="1"/>
      <sheetData sheetId="8637" refreshError="1"/>
      <sheetData sheetId="8638" refreshError="1"/>
      <sheetData sheetId="8639" refreshError="1"/>
      <sheetData sheetId="8640" refreshError="1"/>
      <sheetData sheetId="8641" refreshError="1"/>
      <sheetData sheetId="8642" refreshError="1"/>
      <sheetData sheetId="8643" refreshError="1"/>
      <sheetData sheetId="8644" refreshError="1"/>
      <sheetData sheetId="8645" refreshError="1"/>
      <sheetData sheetId="8646" refreshError="1"/>
      <sheetData sheetId="8647" refreshError="1"/>
      <sheetData sheetId="8648" refreshError="1"/>
      <sheetData sheetId="8649" refreshError="1"/>
      <sheetData sheetId="8650" refreshError="1"/>
      <sheetData sheetId="8651" refreshError="1"/>
      <sheetData sheetId="8652" refreshError="1"/>
      <sheetData sheetId="8653" refreshError="1"/>
      <sheetData sheetId="8654" refreshError="1"/>
      <sheetData sheetId="8655" refreshError="1"/>
      <sheetData sheetId="8656" refreshError="1"/>
      <sheetData sheetId="8657" refreshError="1"/>
      <sheetData sheetId="8658" refreshError="1"/>
      <sheetData sheetId="8659" refreshError="1"/>
      <sheetData sheetId="8660" refreshError="1"/>
      <sheetData sheetId="8661" refreshError="1"/>
      <sheetData sheetId="8662" refreshError="1"/>
      <sheetData sheetId="8663" refreshError="1"/>
      <sheetData sheetId="8664" refreshError="1"/>
      <sheetData sheetId="8665" refreshError="1"/>
      <sheetData sheetId="8666" refreshError="1"/>
      <sheetData sheetId="8667" refreshError="1"/>
      <sheetData sheetId="8668" refreshError="1"/>
      <sheetData sheetId="8669" refreshError="1"/>
      <sheetData sheetId="8670" refreshError="1"/>
      <sheetData sheetId="8671" refreshError="1"/>
      <sheetData sheetId="8672" refreshError="1"/>
      <sheetData sheetId="8673" refreshError="1"/>
      <sheetData sheetId="8674" refreshError="1"/>
      <sheetData sheetId="8675" refreshError="1"/>
      <sheetData sheetId="8676" refreshError="1"/>
      <sheetData sheetId="8677" refreshError="1"/>
      <sheetData sheetId="8678" refreshError="1"/>
      <sheetData sheetId="8679" refreshError="1"/>
      <sheetData sheetId="8680" refreshError="1"/>
      <sheetData sheetId="8681" refreshError="1"/>
      <sheetData sheetId="8682" refreshError="1"/>
      <sheetData sheetId="8683" refreshError="1"/>
      <sheetData sheetId="8684" refreshError="1"/>
      <sheetData sheetId="8685" refreshError="1"/>
      <sheetData sheetId="8686" refreshError="1"/>
      <sheetData sheetId="8687" refreshError="1"/>
      <sheetData sheetId="8688" refreshError="1"/>
      <sheetData sheetId="8689" refreshError="1"/>
      <sheetData sheetId="8690" refreshError="1"/>
      <sheetData sheetId="8691" refreshError="1"/>
      <sheetData sheetId="8692" refreshError="1"/>
      <sheetData sheetId="8693" refreshError="1"/>
      <sheetData sheetId="8694" refreshError="1"/>
      <sheetData sheetId="8695" refreshError="1"/>
      <sheetData sheetId="8696" refreshError="1"/>
      <sheetData sheetId="8697" refreshError="1"/>
      <sheetData sheetId="8698" refreshError="1"/>
      <sheetData sheetId="8699" refreshError="1"/>
      <sheetData sheetId="8700" refreshError="1"/>
      <sheetData sheetId="8701" refreshError="1"/>
      <sheetData sheetId="8702" refreshError="1"/>
      <sheetData sheetId="8703" refreshError="1"/>
      <sheetData sheetId="8704" refreshError="1"/>
      <sheetData sheetId="8705" refreshError="1"/>
      <sheetData sheetId="8706" refreshError="1"/>
      <sheetData sheetId="8707" refreshError="1"/>
      <sheetData sheetId="8708" refreshError="1"/>
      <sheetData sheetId="8709" refreshError="1"/>
      <sheetData sheetId="8710" refreshError="1"/>
      <sheetData sheetId="8711" refreshError="1"/>
      <sheetData sheetId="8712" refreshError="1"/>
      <sheetData sheetId="8713" refreshError="1"/>
      <sheetData sheetId="8714" refreshError="1"/>
      <sheetData sheetId="8715" refreshError="1"/>
      <sheetData sheetId="8716" refreshError="1"/>
      <sheetData sheetId="8717" refreshError="1"/>
      <sheetData sheetId="8718" refreshError="1"/>
      <sheetData sheetId="8719" refreshError="1"/>
      <sheetData sheetId="8720" refreshError="1"/>
      <sheetData sheetId="8721" refreshError="1"/>
      <sheetData sheetId="8722" refreshError="1"/>
      <sheetData sheetId="8723" refreshError="1"/>
      <sheetData sheetId="8724" refreshError="1"/>
      <sheetData sheetId="8725" refreshError="1"/>
      <sheetData sheetId="8726" refreshError="1"/>
      <sheetData sheetId="8727" refreshError="1"/>
      <sheetData sheetId="8728" refreshError="1"/>
      <sheetData sheetId="8729" refreshError="1"/>
      <sheetData sheetId="8730" refreshError="1"/>
      <sheetData sheetId="8731" refreshError="1"/>
      <sheetData sheetId="8732" refreshError="1"/>
      <sheetData sheetId="8733" refreshError="1"/>
      <sheetData sheetId="8734" refreshError="1"/>
      <sheetData sheetId="8735" refreshError="1"/>
      <sheetData sheetId="8736" refreshError="1"/>
      <sheetData sheetId="8737" refreshError="1"/>
      <sheetData sheetId="8738" refreshError="1"/>
      <sheetData sheetId="8739" refreshError="1"/>
      <sheetData sheetId="8740" refreshError="1"/>
      <sheetData sheetId="8741" refreshError="1"/>
      <sheetData sheetId="8742" refreshError="1"/>
      <sheetData sheetId="8743" refreshError="1"/>
      <sheetData sheetId="8744" refreshError="1"/>
      <sheetData sheetId="8745" refreshError="1"/>
      <sheetData sheetId="8746" refreshError="1"/>
      <sheetData sheetId="8747" refreshError="1"/>
      <sheetData sheetId="8748" refreshError="1"/>
      <sheetData sheetId="8749" refreshError="1"/>
      <sheetData sheetId="8750" refreshError="1"/>
      <sheetData sheetId="8751" refreshError="1"/>
      <sheetData sheetId="8752" refreshError="1"/>
      <sheetData sheetId="8753" refreshError="1"/>
      <sheetData sheetId="8754" refreshError="1"/>
      <sheetData sheetId="8755" refreshError="1"/>
      <sheetData sheetId="8756" refreshError="1"/>
      <sheetData sheetId="8757" refreshError="1"/>
      <sheetData sheetId="8758" refreshError="1"/>
      <sheetData sheetId="8759" refreshError="1"/>
      <sheetData sheetId="8760" refreshError="1"/>
      <sheetData sheetId="8761" refreshError="1"/>
      <sheetData sheetId="8762" refreshError="1"/>
      <sheetData sheetId="8763" refreshError="1"/>
      <sheetData sheetId="8764" refreshError="1"/>
      <sheetData sheetId="8765" refreshError="1"/>
      <sheetData sheetId="8766" refreshError="1"/>
      <sheetData sheetId="8767" refreshError="1"/>
      <sheetData sheetId="8768" refreshError="1"/>
      <sheetData sheetId="8769" refreshError="1"/>
      <sheetData sheetId="8770" refreshError="1"/>
      <sheetData sheetId="8771" refreshError="1"/>
      <sheetData sheetId="8772" refreshError="1"/>
      <sheetData sheetId="8773" refreshError="1"/>
      <sheetData sheetId="8774" refreshError="1"/>
      <sheetData sheetId="8775" refreshError="1"/>
      <sheetData sheetId="8776" refreshError="1"/>
      <sheetData sheetId="8777" refreshError="1"/>
      <sheetData sheetId="8778" refreshError="1"/>
      <sheetData sheetId="8779" refreshError="1"/>
      <sheetData sheetId="8780" refreshError="1"/>
      <sheetData sheetId="8781" refreshError="1"/>
      <sheetData sheetId="8782" refreshError="1"/>
      <sheetData sheetId="8783" refreshError="1"/>
      <sheetData sheetId="8784" refreshError="1"/>
      <sheetData sheetId="8785" refreshError="1"/>
      <sheetData sheetId="8786" refreshError="1"/>
      <sheetData sheetId="8787" refreshError="1"/>
      <sheetData sheetId="8788" refreshError="1"/>
      <sheetData sheetId="8789" refreshError="1"/>
      <sheetData sheetId="8790" refreshError="1"/>
      <sheetData sheetId="8791" refreshError="1"/>
      <sheetData sheetId="8792" refreshError="1"/>
      <sheetData sheetId="8793" refreshError="1"/>
      <sheetData sheetId="8794" refreshError="1"/>
      <sheetData sheetId="8795" refreshError="1"/>
      <sheetData sheetId="8796" refreshError="1"/>
      <sheetData sheetId="8797" refreshError="1"/>
      <sheetData sheetId="8798" refreshError="1"/>
      <sheetData sheetId="8799" refreshError="1"/>
      <sheetData sheetId="8800" refreshError="1"/>
      <sheetData sheetId="8801" refreshError="1"/>
      <sheetData sheetId="8802" refreshError="1"/>
      <sheetData sheetId="8803" refreshError="1"/>
      <sheetData sheetId="8804" refreshError="1"/>
      <sheetData sheetId="8805" refreshError="1"/>
      <sheetData sheetId="8806" refreshError="1"/>
      <sheetData sheetId="8807" refreshError="1"/>
      <sheetData sheetId="8808" refreshError="1"/>
      <sheetData sheetId="8809" refreshError="1"/>
      <sheetData sheetId="8810" refreshError="1"/>
      <sheetData sheetId="8811" refreshError="1"/>
      <sheetData sheetId="8812" refreshError="1"/>
      <sheetData sheetId="8813" refreshError="1"/>
      <sheetData sheetId="8814" refreshError="1"/>
      <sheetData sheetId="8815" refreshError="1"/>
      <sheetData sheetId="8816" refreshError="1"/>
      <sheetData sheetId="8817" refreshError="1"/>
      <sheetData sheetId="8818" refreshError="1"/>
      <sheetData sheetId="8819" refreshError="1"/>
      <sheetData sheetId="8820" refreshError="1"/>
      <sheetData sheetId="8821" refreshError="1"/>
      <sheetData sheetId="8822" refreshError="1"/>
      <sheetData sheetId="8823" refreshError="1"/>
      <sheetData sheetId="8824" refreshError="1"/>
      <sheetData sheetId="8825" refreshError="1"/>
      <sheetData sheetId="8826" refreshError="1"/>
      <sheetData sheetId="8827" refreshError="1"/>
      <sheetData sheetId="8828" refreshError="1"/>
      <sheetData sheetId="8829" refreshError="1"/>
      <sheetData sheetId="8830" refreshError="1"/>
      <sheetData sheetId="8831" refreshError="1"/>
      <sheetData sheetId="8832" refreshError="1"/>
      <sheetData sheetId="8833" refreshError="1"/>
      <sheetData sheetId="8834" refreshError="1"/>
      <sheetData sheetId="8835" refreshError="1"/>
      <sheetData sheetId="8836" refreshError="1"/>
      <sheetData sheetId="8837" refreshError="1"/>
      <sheetData sheetId="8838" refreshError="1"/>
      <sheetData sheetId="8839" refreshError="1"/>
      <sheetData sheetId="8840" refreshError="1"/>
      <sheetData sheetId="8841" refreshError="1"/>
      <sheetData sheetId="8842" refreshError="1"/>
      <sheetData sheetId="8843" refreshError="1"/>
      <sheetData sheetId="8844" refreshError="1"/>
      <sheetData sheetId="8845" refreshError="1"/>
      <sheetData sheetId="8846" refreshError="1"/>
      <sheetData sheetId="8847" refreshError="1"/>
      <sheetData sheetId="8848" refreshError="1"/>
      <sheetData sheetId="8849" refreshError="1"/>
      <sheetData sheetId="8850" refreshError="1"/>
      <sheetData sheetId="8851" refreshError="1"/>
      <sheetData sheetId="8852" refreshError="1"/>
      <sheetData sheetId="8853" refreshError="1"/>
      <sheetData sheetId="8854" refreshError="1"/>
      <sheetData sheetId="8855" refreshError="1"/>
      <sheetData sheetId="8856" refreshError="1"/>
      <sheetData sheetId="8857" refreshError="1"/>
      <sheetData sheetId="8858" refreshError="1"/>
      <sheetData sheetId="8859" refreshError="1"/>
      <sheetData sheetId="8860" refreshError="1"/>
      <sheetData sheetId="8861" refreshError="1"/>
      <sheetData sheetId="8862" refreshError="1"/>
      <sheetData sheetId="8863" refreshError="1"/>
      <sheetData sheetId="8864" refreshError="1"/>
      <sheetData sheetId="8865" refreshError="1"/>
      <sheetData sheetId="8866" refreshError="1"/>
      <sheetData sheetId="8867" refreshError="1"/>
      <sheetData sheetId="8868" refreshError="1"/>
      <sheetData sheetId="8869">
        <row r="4">
          <cell r="A4" t="str">
            <v>BẢNG TÍNH TOÁN, ĐO BÓC KHỐI LƯỢNG HOÀN THÀNH ĐƯA VÀO QUYẾT TOÁN</v>
          </cell>
        </row>
      </sheetData>
      <sheetData sheetId="8870">
        <row r="4">
          <cell r="A4" t="str">
            <v>BẢNG TÍNH TOÁN, ĐO BÓC KHỐI LƯỢNG HOÀN THÀNH ĐƯA VÀO QUYẾT TOÁN</v>
          </cell>
        </row>
      </sheetData>
      <sheetData sheetId="8871" refreshError="1"/>
      <sheetData sheetId="8872" refreshError="1"/>
      <sheetData sheetId="8873" refreshError="1"/>
      <sheetData sheetId="8874" refreshError="1"/>
      <sheetData sheetId="8875" refreshError="1"/>
      <sheetData sheetId="8876" refreshError="1"/>
      <sheetData sheetId="8877" refreshError="1"/>
      <sheetData sheetId="8878" refreshError="1"/>
      <sheetData sheetId="8879" refreshError="1"/>
      <sheetData sheetId="8880" refreshError="1"/>
      <sheetData sheetId="8881" refreshError="1"/>
      <sheetData sheetId="8882" refreshError="1"/>
      <sheetData sheetId="8883" refreshError="1"/>
      <sheetData sheetId="8884" refreshError="1"/>
      <sheetData sheetId="8885" refreshError="1"/>
      <sheetData sheetId="8886" refreshError="1"/>
      <sheetData sheetId="8887" refreshError="1"/>
      <sheetData sheetId="8888" refreshError="1"/>
      <sheetData sheetId="8889" refreshError="1"/>
      <sheetData sheetId="8890" refreshError="1"/>
      <sheetData sheetId="8891" refreshError="1"/>
      <sheetData sheetId="8892" refreshError="1"/>
      <sheetData sheetId="8893" refreshError="1"/>
      <sheetData sheetId="8894" refreshError="1"/>
      <sheetData sheetId="8895" refreshError="1"/>
      <sheetData sheetId="8896" refreshError="1"/>
      <sheetData sheetId="8897" refreshError="1"/>
      <sheetData sheetId="8898" refreshError="1"/>
      <sheetData sheetId="8899" refreshError="1"/>
      <sheetData sheetId="8900" refreshError="1"/>
      <sheetData sheetId="8901" refreshError="1"/>
      <sheetData sheetId="8902" refreshError="1"/>
      <sheetData sheetId="8903" refreshError="1"/>
      <sheetData sheetId="8904" refreshError="1"/>
      <sheetData sheetId="8905" refreshError="1"/>
      <sheetData sheetId="8906" refreshError="1"/>
      <sheetData sheetId="8907" refreshError="1"/>
      <sheetData sheetId="8908" refreshError="1"/>
      <sheetData sheetId="8909" refreshError="1"/>
      <sheetData sheetId="8910" refreshError="1"/>
      <sheetData sheetId="8911" refreshError="1"/>
      <sheetData sheetId="8912" refreshError="1"/>
      <sheetData sheetId="8913" refreshError="1"/>
      <sheetData sheetId="8914" refreshError="1"/>
      <sheetData sheetId="8915" refreshError="1"/>
      <sheetData sheetId="8916" refreshError="1"/>
      <sheetData sheetId="8917" refreshError="1"/>
      <sheetData sheetId="8918" refreshError="1"/>
      <sheetData sheetId="8919" refreshError="1"/>
      <sheetData sheetId="8920" refreshError="1"/>
      <sheetData sheetId="8921" refreshError="1"/>
      <sheetData sheetId="8922" refreshError="1"/>
      <sheetData sheetId="8923" refreshError="1"/>
      <sheetData sheetId="8924" refreshError="1"/>
      <sheetData sheetId="8925" refreshError="1"/>
      <sheetData sheetId="8926" refreshError="1"/>
      <sheetData sheetId="8927"/>
      <sheetData sheetId="8928" refreshError="1"/>
      <sheetData sheetId="8929" refreshError="1"/>
      <sheetData sheetId="89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L den HT"/>
      <sheetName val="Gia giao VL den HT"/>
      <sheetName val="XL4Poppy"/>
      <sheetName val="dongia (2)"/>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4Poppy"/>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Gia VL den HT"/>
      <sheetName val="SL"/>
      <sheetName val="dongia (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149-2"/>
      <sheetName val="TTDZ22"/>
      <sheetName val="Tonf hop du toan"/>
      <sheetName val="Xuly Data"/>
      <sheetName val="Sheet1"/>
      <sheetName val="Gia VL den HT"/>
      <sheetName val="#REF"/>
      <sheetName val="Sheet2"/>
      <sheetName val="Sheet3"/>
      <sheetName val="Khoi_luong_HD_tang"/>
      <sheetName val="Khoi_luong_HD_giam"/>
      <sheetName val="Khoi_luong_phat_sinh_HD"/>
      <sheetName val="Khoi_luong"/>
      <sheetName val="Khoi_luong_chi_tiet"/>
      <sheetName val="Tong_hop_du_toan"/>
      <sheetName val="Du_toan_chi_tiet"/>
      <sheetName val="Don_gia_chi_tiet"/>
      <sheetName val="Vat_lieu"/>
      <sheetName val="Bang_gia_vat_lieu"/>
      <sheetName val="Cap_phoi_vua"/>
      <sheetName val="Bang_gia_thiet_bi"/>
      <sheetName val="DG "/>
      <sheetName val="Data"/>
      <sheetName val="TGLD"/>
      <sheetName val="CBKHKT"/>
      <sheetName val="LDTN"/>
      <sheetName val="CNKT"/>
      <sheetName val="Sheet5"/>
      <sheetName val="Sheet6"/>
      <sheetName val="Sheet7"/>
      <sheetName val="Chart1"/>
      <sheetName val="Chart2"/>
      <sheetName val="cap so lao dong"/>
      <sheetName val="Sheet9"/>
      <sheetName val="Sheet10"/>
      <sheetName val="Sheet11"/>
      <sheetName val="Sheet12"/>
      <sheetName val="Sheet13"/>
      <sheetName val="Sheet14"/>
      <sheetName val="Sheet16"/>
      <sheetName val="Sheet15"/>
      <sheetName val="dongia (2)"/>
      <sheetName val="DG7606TBA"/>
      <sheetName val="Input"/>
      <sheetName val="THKP"/>
      <sheetName val="TNHC"/>
      <sheetName val="DSPK"/>
      <sheetName val="khung ten TD"/>
      <sheetName val="tra-vat-lieu"/>
      <sheetName val="TH TB+XD"/>
      <sheetName val="BXLDL"/>
      <sheetName val="_x0000__x0000__x0000__x0000__x0000__x0000__x0000__x0000_"/>
      <sheetName val="HelpMe"/>
      <sheetName val="Chiet tinh"/>
      <sheetName val="CT -THVLNC"/>
      <sheetName val="Khoan cong truong Tan De"/>
      <sheetName val="M 67"/>
      <sheetName val="VuaBT"/>
      <sheetName val="PhaDoMong"/>
      <sheetName val="MTP"/>
      <sheetName val="MTP1"/>
      <sheetName val="Tonf_hop_du_toan"/>
      <sheetName val="dongia_(2)"/>
      <sheetName val="Khoi_luong_HD_tang1"/>
      <sheetName val="Khoi_luong_HD_giam1"/>
      <sheetName val="Khoi_luong_phat_sinh_HD1"/>
      <sheetName val="Khoi_luong1"/>
      <sheetName val="Khoi_luong_chi_tiet1"/>
      <sheetName val="Tong_hop_du_toan1"/>
      <sheetName val="Du_toan_chi_tiet1"/>
      <sheetName val="Don_gia_chi_tiet1"/>
      <sheetName val="Vat_lieu1"/>
      <sheetName val="Bang_gia_vat_lieu1"/>
      <sheetName val="Cap_phoi_vua1"/>
      <sheetName val="Bang_gia_thiet_bi1"/>
      <sheetName val="Tonf_hop_du_toan1"/>
      <sheetName val="Khoi_luong_HD_tang2"/>
      <sheetName val="Khoi_luong_HD_giam2"/>
      <sheetName val="Khoi_luong_phat_sinh_HD2"/>
      <sheetName val="Khoi_luong2"/>
      <sheetName val="Khoi_luong_chi_tiet2"/>
      <sheetName val="Tong_hop_du_toan2"/>
      <sheetName val="Du_toan_chi_tiet2"/>
      <sheetName val="Don_gia_chi_tiet2"/>
      <sheetName val="Vat_lieu2"/>
      <sheetName val="Bang_gia_vat_lieu2"/>
      <sheetName val="Cap_phoi_vua2"/>
      <sheetName val="Bang_gia_thiet_bi2"/>
      <sheetName val="Tonf_hop_du_toan2"/>
      <sheetName val="Khoi_luong_HD_tang3"/>
      <sheetName val="Khoi_luong_HD_giam3"/>
      <sheetName val="Khoi_luong_phat_sinh_HD3"/>
      <sheetName val="Khoi_luong3"/>
      <sheetName val="Khoi_luong_chi_tiet3"/>
      <sheetName val="Tong_hop_du_toan3"/>
      <sheetName val="Du_toan_chi_tiet3"/>
      <sheetName val="Don_gia_chi_tiet3"/>
      <sheetName val="Vat_lieu3"/>
      <sheetName val="Bang_gia_vat_lieu3"/>
      <sheetName val="Cap_phoi_vua3"/>
      <sheetName val="Bang_gia_thiet_bi3"/>
      <sheetName val="Tonf_hop_du_toan3"/>
      <sheetName val="VL,NC"/>
      <sheetName val="Chiet tinh dz35"/>
      <sheetName val=""/>
      <sheetName val="방배동내역(리라)"/>
      <sheetName val="Tổng kê"/>
      <sheetName val="PNT-QUOT-#3"/>
      <sheetName val="COAT&amp;WRAP-QIOT-#3"/>
      <sheetName val="6호기"/>
      <sheetName val="????????"/>
      <sheetName val="Luong TT01"/>
      <sheetName val="NCV3-X"/>
      <sheetName val="Bang luong NHOM I"/>
      <sheetName val="TONGKE-HT"/>
      <sheetName val="truc tiep"/>
      <sheetName val="gia vt,nc,may"/>
      <sheetName val="Tham khao "/>
      <sheetName val="He thong tai khoan"/>
      <sheetName val="Executive Summary"/>
      <sheetName val="dsctytv"/>
      <sheetName val="Thongtin"/>
      <sheetName val="ds"/>
      <sheetName val="KQKD-03"/>
      <sheetName val="PhongBan"/>
      <sheetName val="De11A"/>
      <sheetName val="Bang_ke_TT"/>
      <sheetName val="BCDTK"/>
      <sheetName val="MTC"/>
      <sheetName val="PA2"/>
      <sheetName val="PA3"/>
      <sheetName val="1.3"/>
      <sheetName val="1.5"/>
      <sheetName val="LKVL-CK-HT-GD1"/>
      <sheetName val="giathanh1"/>
      <sheetName val="THPDMoi  (2)"/>
      <sheetName val="gtrinh"/>
      <sheetName val="TONG HOP VL-NC"/>
      <sheetName val="lam-moi"/>
      <sheetName val="chitiet"/>
      <sheetName val="TONGKE3p "/>
      <sheetName val="TH VL, NC, DDHT Thanhphuoc"/>
      <sheetName val="DONGIA"/>
      <sheetName val="thao-go"/>
      <sheetName val="DON GIA"/>
      <sheetName val="DG"/>
      <sheetName val="phuluc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NEW-PANEL"/>
      <sheetName val="SĐT"/>
      <sheetName val="Luong_TT05"/>
      <sheetName val="vc1"/>
      <sheetName val="Gia"/>
      <sheetName val="vc2"/>
      <sheetName val="BX588"/>
      <sheetName val="CP vua"/>
      <sheetName val="DGCM"/>
      <sheetName val="May"/>
      <sheetName val="THVT"/>
      <sheetName val="VC31"/>
      <sheetName val="VC588"/>
      <sheetName val="DTCT(full)"/>
      <sheetName val="PTDG_GPMB"/>
      <sheetName val="PTDG VCTB"/>
      <sheetName val="DT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sheetName val="R&amp;P"/>
      <sheetName val="Sheet2"/>
      <sheetName val="Sheet1"/>
      <sheetName val="Detailed for Breakdown"/>
      <sheetName val="Names"/>
      <sheetName val="Tong Hop"/>
      <sheetName val="Phan tich"/>
      <sheetName val="Sheet3"/>
      <sheetName val="XL4Poppy"/>
      <sheetName val="Tong Ho"/>
      <sheetName val="Tong H"/>
      <sheetName val="Tong "/>
      <sheetName val="Tong"/>
      <sheetName val="Ton"/>
      <sheetName val="To"/>
      <sheetName val="T"/>
      <sheetName val=""/>
      <sheetName val="Uchongxo"/>
      <sheetName val="banmatcau"/>
      <sheetName val="damngang"/>
      <sheetName val="mat"/>
      <sheetName val="nen"/>
      <sheetName val="Tonghop"/>
      <sheetName val="damTrong"/>
      <sheetName val="Tamdosan"/>
      <sheetName val="Mo(M2)"/>
      <sheetName val="Mo(M1)"/>
      <sheetName val="klban-qd"/>
      <sheetName val="00000000"/>
      <sheetName val="10000000"/>
      <sheetName val="20000000"/>
      <sheetName val="Congtron"/>
      <sheetName val="Congban"/>
      <sheetName val="KLcongban"/>
      <sheetName val="KLTHcongtron"/>
      <sheetName val="Sheet4"/>
      <sheetName val="Sheet5"/>
      <sheetName val="Sheet6"/>
      <sheetName val="Sheet7"/>
      <sheetName val="LopBTN7cm"/>
      <sheetName val="(In.Gird-Ex.Gird-Deck)"/>
      <sheetName val="Railing"/>
      <sheetName val="StartUp"/>
      <sheetName val="CT -THVLNC"/>
      <sheetName val="Sheet8"/>
      <sheetName val="Sheet9"/>
      <sheetName val="Sheet10"/>
      <sheetName val="Sheet11"/>
      <sheetName val="Sheet12"/>
      <sheetName val="GIA-DU-KIEN"/>
      <sheetName val="TM"/>
      <sheetName val="TH TB "/>
      <sheetName val="GIAM-GiA"/>
      <sheetName val="HMI"/>
      <sheetName val="HMII"/>
      <sheetName val="Don gia chi tiet"/>
      <sheetName val="Chenh lech vat tu"/>
      <sheetName val="CL-MAY"/>
      <sheetName val="Gxd"/>
      <sheetName val="TM "/>
      <sheetName val="PL1"/>
      <sheetName val="PL2"/>
      <sheetName val="P3"/>
      <sheetName val="PL4"/>
      <sheetName val="G-so-sanh"/>
      <sheetName val="G-toanbo"/>
      <sheetName val="PTCT-DG-VC-DAT"/>
      <sheetName val="HSTV"/>
      <sheetName val="VLXDHA"/>
      <sheetName val="TDT"/>
      <sheetName val="TH XL- KTK"/>
      <sheetName val="DGKS "/>
      <sheetName val="TH-XL"/>
      <sheetName val="VL-NC-MTC"/>
      <sheetName val="Đơn giá chi tiet"/>
      <sheetName val="vcNT"/>
      <sheetName val="NGAMHA"/>
      <sheetName val="CTHA"/>
      <sheetName val="CTBT"/>
      <sheetName val="GiaVLdenHT"/>
      <sheetName val="Chitiet DCS"/>
      <sheetName val="thaodo"/>
      <sheetName val="TH Congto (2)"/>
      <sheetName val="GiagiaoVLHT"/>
      <sheetName val="CPVC"/>
      <sheetName val="luongXLdz"/>
      <sheetName val="GCM-2127"/>
      <sheetName val="30000000"/>
      <sheetName val="40000000"/>
      <sheetName val="Sheet1 (2)"/>
      <sheetName val="Tong hop kinh phi"/>
      <sheetName val="Du toan"/>
      <sheetName val="THONG KE THEP"/>
      <sheetName val="foxz"/>
      <sheetName val="dongia (2)"/>
      <sheetName val="thao-go"/>
      <sheetName val="T10d3"/>
      <sheetName val="PL 1-TH"/>
      <sheetName val="PCDT 2023"/>
      <sheetName val="TH thuy loi"/>
      <sheetName val="Cty TV Yên Bái"/>
      <sheetName val="Cty TV Lao Cai"/>
      <sheetName val="Cty TV DHXD"/>
      <sheetName val="CTY CP TV DHXD"/>
      <sheetName val="Phan cong NV"/>
      <sheetName val="HTKT"/>
      <sheetName val="Bieu 3E"/>
      <sheetName val="Bieu Tech 7"/>
      <sheetName val="GiaNC"/>
      <sheetName val="XXXXXXXX"/>
      <sheetName val="COng ban Km6-KM9"/>
      <sheetName val="HelpMe"/>
      <sheetName val="72+420"/>
      <sheetName val="72+400(Graph)"/>
      <sheetName val="76+400"/>
      <sheetName val="76+400(Graph)"/>
      <sheetName val="80+000"/>
      <sheetName val="80+000(Graph)"/>
      <sheetName val="InVL (2)"/>
      <sheetName val="bang tinh"/>
      <sheetName val="bang th tren 100"/>
      <sheetName val="duoi 100"/>
      <sheetName val="Biểu THGDT"/>
      <sheetName val="957"/>
      <sheetName val="Bang tra"/>
      <sheetName val="Luong 1900"/>
      <sheetName val="VC"/>
      <sheetName val="TH VL-NC-M"/>
      <sheetName val="KS"/>
      <sheetName val="Gia thang 6"/>
      <sheetName val="MH"/>
      <sheetName val="M+NC"/>
      <sheetName val="VL-NC-M"/>
      <sheetName val="DGCT1"/>
      <sheetName val="DGCT2"/>
      <sheetName val="DGCT3"/>
      <sheetName val="DGCT4"/>
      <sheetName val="DGCT5"/>
      <sheetName val="Roda"/>
      <sheetName val="KL sut&gt;100"/>
      <sheetName val="TB Ngam"/>
      <sheetName val="KL sut&lt;100"/>
    </sheetNames>
    <sheetDataSet>
      <sheetData sheetId="0" refreshError="1"/>
      <sheetData sheetId="1" refreshError="1">
        <row r="22">
          <cell r="G22">
            <v>3334.9410000000003</v>
          </cell>
        </row>
        <row r="24">
          <cell r="G24">
            <v>5406</v>
          </cell>
        </row>
        <row r="27">
          <cell r="G27">
            <v>920</v>
          </cell>
        </row>
        <row r="39">
          <cell r="G39">
            <v>183636</v>
          </cell>
        </row>
        <row r="50">
          <cell r="G50">
            <v>4700</v>
          </cell>
        </row>
        <row r="54">
          <cell r="G54">
            <v>8596</v>
          </cell>
        </row>
        <row r="58">
          <cell r="G58">
            <v>4600</v>
          </cell>
        </row>
        <row r="84">
          <cell r="G84">
            <v>307000</v>
          </cell>
        </row>
        <row r="86">
          <cell r="G86">
            <v>1800000</v>
          </cell>
        </row>
        <row r="90">
          <cell r="G90">
            <v>30000</v>
          </cell>
        </row>
        <row r="100">
          <cell r="G100">
            <v>70000</v>
          </cell>
        </row>
        <row r="102">
          <cell r="G102">
            <v>420000</v>
          </cell>
        </row>
        <row r="103">
          <cell r="G103">
            <v>315000</v>
          </cell>
        </row>
        <row r="104">
          <cell r="G104">
            <v>168000.00000000003</v>
          </cell>
        </row>
        <row r="105">
          <cell r="G105">
            <v>504000</v>
          </cell>
        </row>
        <row r="106">
          <cell r="G106">
            <v>1260000</v>
          </cell>
        </row>
        <row r="107">
          <cell r="G107">
            <v>1680000</v>
          </cell>
        </row>
        <row r="109">
          <cell r="G109">
            <v>61400</v>
          </cell>
        </row>
        <row r="110">
          <cell r="G110">
            <v>49120</v>
          </cell>
        </row>
        <row r="124">
          <cell r="G124">
            <v>785469</v>
          </cell>
        </row>
        <row r="125">
          <cell r="G125">
            <v>1125943</v>
          </cell>
        </row>
        <row r="138">
          <cell r="G138">
            <v>522969</v>
          </cell>
        </row>
        <row r="146">
          <cell r="G146">
            <v>744850</v>
          </cell>
        </row>
        <row r="150">
          <cell r="G150">
            <v>1085836</v>
          </cell>
        </row>
        <row r="160">
          <cell r="G160">
            <v>650177</v>
          </cell>
        </row>
        <row r="164">
          <cell r="G164">
            <v>52566</v>
          </cell>
        </row>
        <row r="165">
          <cell r="G165">
            <v>55829</v>
          </cell>
        </row>
        <row r="167">
          <cell r="G167">
            <v>480789</v>
          </cell>
        </row>
        <row r="172">
          <cell r="G172">
            <v>868408</v>
          </cell>
        </row>
        <row r="179">
          <cell r="G179">
            <v>321512</v>
          </cell>
        </row>
        <row r="191">
          <cell r="G191">
            <v>472652</v>
          </cell>
        </row>
        <row r="198">
          <cell r="G198">
            <v>641961</v>
          </cell>
        </row>
        <row r="207">
          <cell r="G207">
            <v>776006</v>
          </cell>
        </row>
        <row r="209">
          <cell r="G209">
            <v>381748</v>
          </cell>
        </row>
        <row r="210">
          <cell r="G210">
            <v>426161</v>
          </cell>
        </row>
        <row r="225">
          <cell r="G225">
            <v>861908</v>
          </cell>
        </row>
        <row r="226">
          <cell r="G226">
            <v>1247376</v>
          </cell>
        </row>
        <row r="227">
          <cell r="G227">
            <v>1718736</v>
          </cell>
        </row>
        <row r="228">
          <cell r="G228">
            <v>1824131</v>
          </cell>
        </row>
        <row r="232">
          <cell r="G232">
            <v>2331539</v>
          </cell>
        </row>
        <row r="235">
          <cell r="G235">
            <v>2650744</v>
          </cell>
        </row>
        <row r="241">
          <cell r="G241">
            <v>78386</v>
          </cell>
        </row>
        <row r="244">
          <cell r="G244">
            <v>96606</v>
          </cell>
        </row>
        <row r="248">
          <cell r="G248">
            <v>113782</v>
          </cell>
        </row>
        <row r="250">
          <cell r="G250">
            <v>235732</v>
          </cell>
        </row>
        <row r="253">
          <cell r="G253">
            <v>107131</v>
          </cell>
        </row>
        <row r="260">
          <cell r="G260">
            <v>83578</v>
          </cell>
        </row>
        <row r="263">
          <cell r="G263">
            <v>1279858</v>
          </cell>
        </row>
        <row r="264">
          <cell r="G264">
            <v>1800749</v>
          </cell>
        </row>
        <row r="271">
          <cell r="G271">
            <v>1594996</v>
          </cell>
        </row>
        <row r="272">
          <cell r="G272">
            <v>1878187</v>
          </cell>
        </row>
        <row r="274">
          <cell r="G274">
            <v>3939622</v>
          </cell>
        </row>
        <row r="277">
          <cell r="G277">
            <v>140021</v>
          </cell>
        </row>
        <row r="281">
          <cell r="G281">
            <v>36194</v>
          </cell>
        </row>
        <row r="286">
          <cell r="G286">
            <v>41681</v>
          </cell>
        </row>
        <row r="296">
          <cell r="G296">
            <v>715811</v>
          </cell>
        </row>
        <row r="297">
          <cell r="G297">
            <v>839415</v>
          </cell>
        </row>
        <row r="305">
          <cell r="G305">
            <v>119771</v>
          </cell>
        </row>
        <row r="337">
          <cell r="G337">
            <v>430951</v>
          </cell>
        </row>
        <row r="338">
          <cell r="G338">
            <v>930432</v>
          </cell>
        </row>
        <row r="355">
          <cell r="G355">
            <v>27532</v>
          </cell>
        </row>
        <row r="371">
          <cell r="G371">
            <v>889435</v>
          </cell>
        </row>
        <row r="372">
          <cell r="G372">
            <v>1074220</v>
          </cell>
        </row>
        <row r="378">
          <cell r="G378">
            <v>818562</v>
          </cell>
        </row>
        <row r="385">
          <cell r="G385">
            <v>6781995</v>
          </cell>
        </row>
        <row r="391">
          <cell r="G391">
            <v>361686</v>
          </cell>
        </row>
        <row r="392">
          <cell r="G392">
            <v>746550</v>
          </cell>
        </row>
        <row r="403">
          <cell r="G403">
            <v>862947</v>
          </cell>
        </row>
      </sheetData>
      <sheetData sheetId="2">
        <row r="24">
          <cell r="G24">
            <v>5406</v>
          </cell>
        </row>
      </sheetData>
      <sheetData sheetId="3" refreshError="1"/>
      <sheetData sheetId="4" refreshError="1"/>
      <sheetData sheetId="5" refreshError="1">
        <row r="5">
          <cell r="D5">
            <v>1.1128</v>
          </cell>
        </row>
        <row r="6">
          <cell r="D6">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3-05"/>
      <sheetName val="M 67"/>
      <sheetName val="dongia (2)"/>
      <sheetName val="XL4Poppy"/>
      <sheetName val="Gia VL den HT"/>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01.ThuNS.2023"/>
      <sheetName val="PL02.ChiNS.2023"/>
      <sheetName val="PL01.ThuNS2024"/>
      <sheetName val="PL02.ChiNS2024"/>
      <sheetName val="PL03.QLHC"/>
      <sheetName val="PL04ĐT"/>
      <sheetName val="PL05.ThuHX"/>
      <sheetName val="PL06.Thu.HX huong"/>
      <sheetName val="PL07.ChiNS.HX"/>
      <sheetName val="PL08.Tiendat"/>
      <sheetName val="PL09. De an, CS"/>
    </sheetNames>
    <sheetDataSet>
      <sheetData sheetId="0">
        <row r="55">
          <cell r="F55">
            <v>560000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STW"/>
      <sheetName val="2. CTPH"/>
      <sheetName val="3. ODA"/>
      <sheetName val="4. MTQG"/>
      <sheetName val="5. Tien dat"/>
      <sheetName val="6. DoiungODA-NSTT"/>
      <sheetName val="7. NSTT"/>
      <sheetName val="8. XSKT"/>
      <sheetName val="9. Vay lai ODA"/>
    </sheetNames>
    <sheetDataSet>
      <sheetData sheetId="0"/>
      <sheetData sheetId="1">
        <row r="9">
          <cell r="Z9">
            <v>286000</v>
          </cell>
        </row>
      </sheetData>
      <sheetData sheetId="2">
        <row r="11">
          <cell r="AO11">
            <v>5000</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giao VL den HT"/>
      <sheetName val="XL4Poppy"/>
      <sheetName val="R&amp;P"/>
      <sheetName val="Names"/>
      <sheetName val="Quantity"/>
      <sheetName val="dongia (2)"/>
      <sheetName val="DG 285"/>
      <sheetName val="dg-VT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ao-bars list of diaphragm"/>
      <sheetName val="Qui-Cao-bars list of Style1 PCI"/>
      <sheetName val="Cam-Thuy-DamT"/>
      <sheetName val="Cam-Thuy-Tru P1~P8"/>
      <sheetName val="Sheet1"/>
      <sheetName val="XL4Poppy"/>
      <sheetName val="Gia VL den HT"/>
      <sheetName val="#REF"/>
      <sheetName val="TH Kinh phi"/>
      <sheetName val="gVL"/>
      <sheetName val="Worksheet in CTHUY-TC-09"/>
      <sheetName val="DonGiaLD"/>
      <sheetName val="Bia"/>
      <sheetName val="Pier"/>
      <sheetName val="ptvt-dg"/>
      <sheetName val="List"/>
      <sheetName val="Don gia"/>
      <sheetName val="DT chi ti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T.GIANG"/>
      <sheetName val="XL4Poppy"/>
      <sheetName val="DG vat tu"/>
      <sheetName val="TTDZ22"/>
      <sheetName val="THCT"/>
      <sheetName val="THDZ0,4"/>
      <sheetName val="TH DZ35"/>
      <sheetName val="THTram"/>
      <sheetName val="Sheet1"/>
      <sheetName val="NHAP DU LIEU"/>
      <sheetName val="NEW-PANEL"/>
      <sheetName val="UP"/>
      <sheetName val="T.So_chung"/>
      <sheetName val="#REF"/>
      <sheetName val="SL dau tien"/>
      <sheetName val="HSKVUC"/>
      <sheetName val="TH kinh phi"/>
      <sheetName val="SILICATE"/>
      <sheetName val="INDOICHIEU"/>
      <sheetName val="camayTT01"/>
      <sheetName val="6호기"/>
      <sheetName val="tl"/>
      <sheetName val="khung ten TD"/>
      <sheetName val="tra-vat-lieu"/>
      <sheetName val="Liet ke"/>
      <sheetName val="TBA XDM"/>
      <sheetName val="Quantity"/>
      <sheetName val="DINH_MUC"/>
      <sheetName val="TH_KHOAN"/>
      <sheetName val="Main"/>
      <sheetName val="Names"/>
      <sheetName val="R&amp;P"/>
      <sheetName val="Payment"/>
      <sheetName val="149-2"/>
      <sheetName val="LE"/>
      <sheetName val="ChiTietDZ"/>
      <sheetName val="VuaBT"/>
      <sheetName val="ESTI."/>
      <sheetName val="DI-ESTI"/>
      <sheetName val="DATA"/>
      <sheetName val="VLG"/>
      <sheetName val="dongia (2)"/>
      <sheetName val="HE SO"/>
      <sheetName val="Sheet3"/>
      <sheetName val="Chung"/>
      <sheetName val="HG"/>
      <sheetName val="Weather"/>
      <sheetName val="Nghỉ lễ"/>
      <sheetName val="Sheet2"/>
      <sheetName val="CHITIET VL-NC-TT -1p"/>
      <sheetName val="thao-go"/>
      <sheetName val="VC"/>
      <sheetName val="dtxl"/>
      <sheetName val="M_67"/>
      <sheetName val="M_671"/>
      <sheetName val="T_GIANG"/>
      <sheetName val="T_So_chung"/>
      <sheetName val="TH_DZ35"/>
      <sheetName val="DG_vat_tu"/>
      <sheetName val="NHAP_DU_LIEU"/>
      <sheetName val="Tro giup"/>
      <sheetName val="MTO REV.2(ARMOR)"/>
      <sheetName val="TH TB+XD"/>
      <sheetName val="GVT"/>
      <sheetName val="TK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SILICATE"/>
      <sheetName val="Chi tiết Goc -AB"/>
      <sheetName val="갑지"/>
      <sheetName val="6823_PS_17002"/>
      <sheetName val="PU_ITALY_2"/>
      <sheetName val="V-M(Bdinh)"/>
      <sheetName val="gVL"/>
      <sheetName val="PT ksat"/>
      <sheetName val="LUONG KS"/>
      <sheetName val="May"/>
      <sheetName val="heso"/>
      <sheetName val="PTDG"/>
      <sheetName val="THDT"/>
      <sheetName val="VAT LIEU"/>
      <sheetName val="DTCT"/>
      <sheetName val="XD4Poppy"/>
      <sheetName val="ranh hong"/>
      <sheetName val="cot_xa"/>
      <sheetName val="MTO REV.2(ARMOR)"/>
      <sheetName val="??-BLDG"/>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TT35"/>
      <sheetName val="Sheet1"/>
      <sheetName val="A1.8 NhIII (1050k)"/>
      <sheetName val="Nhan cong nhom I"/>
      <sheetName val="Luong TT05"/>
      <sheetName val="10_VC đ. ngắn"/>
      <sheetName val="__-BLDG"/>
      <sheetName val="ND"/>
      <sheetName val="Luong A3"/>
      <sheetName val="Luong TT01"/>
      <sheetName val="DATA"/>
      <sheetName val="luong"/>
      <sheetName val="NC"/>
      <sheetName val="san dao"/>
      <sheetName val="Ty le"/>
      <sheetName val="Bia"/>
      <sheetName val="Equipment"/>
      <sheetName val="DT_THAU"/>
      <sheetName val="DGVL"/>
      <sheetName val="MAIN GATE HOUSE"/>
      <sheetName val="giavl"/>
      <sheetName val="THCP Lap dat"/>
      <sheetName val="THCP xay dung"/>
      <sheetName val="Don gia XD"/>
      <sheetName val="Du toan XD"/>
      <sheetName val="NC+MTC"/>
      <sheetName val="TTVanChuyen"/>
      <sheetName val="Electrical Breakdown"/>
      <sheetName val="KH tai chinh khoa san"/>
      <sheetName val="BG"/>
      <sheetName val="B-B"/>
      <sheetName val="Chenh lech vat tu"/>
      <sheetName val="Chiet tinh dz35"/>
      <sheetName val="THKL"/>
      <sheetName val="00000000"/>
      <sheetName val="10000000"/>
      <sheetName val="68-69"/>
      <sheetName val="Chi tiet ranh"/>
      <sheetName val="Duong Ngang"/>
      <sheetName val="San gia co"/>
      <sheetName val="Bien Bao"/>
      <sheetName val="Coc tieu - Coc H"/>
      <sheetName val="Chi ti?t Goc -AB"/>
      <sheetName val="Chi ti_t Goc -AB"/>
      <sheetName val="DG_TN TB LE (2)"/>
      <sheetName val="125x125"/>
      <sheetName val="TH"/>
      <sheetName val="PNT-QUOT-#3"/>
      <sheetName val="COAT&amp;WRAP-QIOT-#3"/>
      <sheetName val="TN"/>
      <sheetName val="CT -THVLNC"/>
      <sheetName val="Chiet tinh"/>
      <sheetName val="DGCT"/>
      <sheetName val="GiaVT"/>
      <sheetName val="Bang cap"/>
      <sheetName val="NOTE"/>
      <sheetName val="Canopy,SS5"/>
      <sheetName val="Vat tu"/>
      <sheetName val="Canopy,SS5 (2)"/>
      <sheetName val="Rate"/>
      <sheetName val="RAB AR&amp;STR"/>
      <sheetName val="escon"/>
      <sheetName val="QD957"/>
      <sheetName val="D&amp;W def."/>
      <sheetName val="실행"/>
      <sheetName val="D+W"/>
      <sheetName val="SEX"/>
      <sheetName val="MTP"/>
      <sheetName val="MTP1"/>
      <sheetName val="SL"/>
      <sheetName val="노임단가"/>
      <sheetName val="DG-TNHC-85"/>
      <sheetName val="STRUCTURE.Q'TY"/>
      <sheetName val="REMAIN Q'TY - SUB"/>
      <sheetName val="P"/>
      <sheetName val="T K"/>
      <sheetName val="조명시설"/>
      <sheetName val="Nhan cong"/>
      <sheetName val="Thiet bi"/>
      <sheetName val="DM.ChiPhi"/>
      <sheetName val="May TC"/>
      <sheetName val="Phan tich"/>
      <sheetName val="Bang KL"/>
      <sheetName val="TH Kinh phi"/>
      <sheetName val="vlieu"/>
      <sheetName val="NC "/>
      <sheetName val="C.BI DAO"/>
      <sheetName val="RFI-1"/>
      <sheetName val="Cp&gt;10-Ln&lt;10"/>
      <sheetName val="Ln&lt;20"/>
      <sheetName val="EIRR&gt;1&lt;1"/>
      <sheetName val="EIRR&gt; 2"/>
      <sheetName val="EIRR&lt;2"/>
      <sheetName val="Luong BN"/>
      <sheetName val="Luong TB"/>
      <sheetName val="Ca may TB"/>
      <sheetName val="Máy BN"/>
      <sheetName val="Tien do TV"/>
      <sheetName val="Config"/>
      <sheetName val="CP Du phong"/>
      <sheetName val="Tong hop kinh phi"/>
      <sheetName val="THDT goi thau TB"/>
      <sheetName val="QD79"/>
      <sheetName val="Giathanh1m3BT"/>
      <sheetName val="DSHD DH"/>
      <sheetName val="Control"/>
      <sheetName val="THVATTU"/>
      <sheetName val="So lieu"/>
      <sheetName val="LTT_ TT01_2015_BXD"/>
      <sheetName val="Đơn giá NC_TT01_2015"/>
      <sheetName val="Đơn giá ca máy theo TT06_2010"/>
      <sheetName val="ĐM6061_2008(XLĐZ)"/>
      <sheetName val="ĐM6060_2008(Lap dat TBA)"/>
      <sheetName val="Dongia7606_8001_4167"/>
      <sheetName val="ĐM228 _2015(suachua)"/>
      <sheetName val="ĐM39_2005(T.N đien ĐZ&amp;TBA)"/>
      <sheetName val="ĐM01_2000(thinghiem ĐZTTĐL)"/>
      <sheetName val="Đon gia thi nghiem ĐZ&amp;TBA"/>
      <sheetName val="Đon gia 228 sua chua"/>
      <sheetName val="các máy chưa có trong TT 06"/>
      <sheetName val="Cuoc van chuyen"/>
      <sheetName val="THEPMA"/>
      <sheetName val="GIA VT 03-2019"/>
      <sheetName val="KH-Q1,Q2,01"/>
      <sheetName val="macBT"/>
      <sheetName val="Du lieu CKN"/>
      <sheetName val="THCP Tuyen"/>
      <sheetName val="PTDG "/>
      <sheetName val="AASHTO92"/>
      <sheetName val="Lương"/>
      <sheetName val="Ca máy"/>
      <sheetName val="TH khối lượng phải làm"/>
      <sheetName val="A1.CN"/>
      <sheetName val="GiaVTu"/>
      <sheetName val="Tủ điện"/>
      <sheetName val="CT mong"/>
      <sheetName val="TH-20"/>
      <sheetName val="THop"/>
      <sheetName val="THop-20"/>
      <sheetName val="ĐHóa"/>
      <sheetName val="ĐHy"/>
      <sheetName val="ĐTư"/>
      <sheetName val="PBinh"/>
      <sheetName val="Phu Lg"/>
      <sheetName val="PYen"/>
      <sheetName val="SCong"/>
      <sheetName val="TP TNguyen"/>
      <sheetName val="TP Thái Nguyên"/>
      <sheetName val="Vnhai"/>
      <sheetName val="Đội 110"/>
      <sheetName val="TNHC"/>
      <sheetName val="CT Thang Mo"/>
      <sheetName val="CT  PL"/>
      <sheetName val="Input"/>
      <sheetName val="FitOutConfCentre"/>
      <sheetName val="B3A - TOWER A"/>
      <sheetName val="F4-F7"/>
      <sheetName val="Main"/>
      <sheetName val="tifico"/>
      <sheetName val="UNIT PRICE"/>
      <sheetName val="Ratios"/>
      <sheetName val="마감사양"/>
      <sheetName val="6MONTHS"/>
      <sheetName val="NVL"/>
      <sheetName val="Office Tower"/>
      <sheetName val="GIAVLIEU"/>
      <sheetName val="Master"/>
      <sheetName val="SUM-AIR-Submit"/>
      <sheetName val="Earthwork"/>
      <sheetName val="BK04"/>
      <sheetName val="Vat_tu"/>
      <sheetName val="Canopy,SS5_(2)"/>
      <sheetName val="RAB_AR&amp;STR"/>
      <sheetName val="THCP_Lap_dat"/>
      <sheetName val="THCP_xay_dung"/>
      <sheetName val="Giá Bê tông 2 bên"/>
      <sheetName val="Takeoff"/>
      <sheetName val="SAP"/>
      <sheetName val="DG duoi"/>
      <sheetName val="6PILE  (돌출)"/>
      <sheetName val="Analisa"/>
      <sheetName val="Gld"/>
      <sheetName val="Gxd"/>
      <sheetName val="TT"/>
      <sheetName val="주식"/>
      <sheetName val="LEGEND"/>
      <sheetName val="Đơn Giá "/>
      <sheetName val="1.R18 BF"/>
      <sheetName val="A"/>
      <sheetName val="G"/>
      <sheetName val="F-B"/>
      <sheetName val="H-J"/>
      <sheetName val="6.External works-R18"/>
      <sheetName val="PRI-LS"/>
      <sheetName val="NKC6"/>
      <sheetName val="Key"/>
      <sheetName val="KQKD-01"/>
      <sheetName val="KQKD-03"/>
      <sheetName val="Phan tich tong hop"/>
      <sheetName val="Sàn T1"/>
      <sheetName val="Lỗ thông gió"/>
      <sheetName val="CT DZ"/>
      <sheetName val="1_Data"/>
      <sheetName val="Tong hop cpc"/>
      <sheetName val="PT_ksat"/>
      <sheetName val="LUONG_KS"/>
      <sheetName val="BookJHFGJGXBGCCNCVCCVVCVCC2"/>
      <sheetName val="_REF"/>
      <sheetName val="dg-VTu"/>
      <sheetName val="MeKong - Penetration"/>
      <sheetName val="Dist. Perform - Ctns.sales in "/>
      <sheetName val="Dist. Perform - Value.sales in"/>
      <sheetName val="Dist. Perform - Value.sales Out"/>
      <sheetName val="Head Count"/>
      <sheetName val="Sales Result For Month"/>
      <sheetName val="DN"/>
      <sheetName val="VP"/>
      <sheetName val="KD"/>
      <sheetName val="DD"/>
      <sheetName val="CT"/>
      <sheetName val="PX"/>
      <sheetName val="GR"/>
      <sheetName val="DS CHU Phuc"/>
      <sheetName val="DS THI AT"/>
      <sheetName val="Bien Ban"/>
      <sheetName val="BC Ton Kho New"/>
      <sheetName val="BC Cua GSBH New"/>
      <sheetName val="PTTL"/>
      <sheetName val="Gia_GC_Satthep"/>
      <sheetName val="Ref"/>
      <sheetName val="ESTI."/>
      <sheetName val="DI-ESTI"/>
      <sheetName val="DS CHU Ph_x0001__x0000_"/>
      <sheetName val=""/>
      <sheetName val="材労機単価"/>
      <sheetName val="LME"/>
      <sheetName val="DTKLg"/>
      <sheetName val="PTVTu"/>
      <sheetName val="THKP-Full"/>
      <sheetName val="KLg"/>
      <sheetName val="khongin"/>
      <sheetName val="Dgia vat tu"/>
      <sheetName val="Don gia_III"/>
      <sheetName val="Chuso"/>
      <sheetName val="Bhyt t1"/>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DS CHU Ph_x0001_?"/>
      <sheetName val="vªÄ"/>
      <sheetName val="ZC³"/>
      <sheetName val="Øü"/>
      <sheetName val="PL_VÆQ"/>
      <sheetName val="PL_DUO_2Q"/>
      <sheetName val="Leave Statistic Report"/>
      <sheetName val="Database"/>
      <sheetName val="—˜‰vˆ•ªˆÄ"/>
      <sheetName val="ŒˆŽZC³"/>
      <sheetName val="ŽØ“ü"/>
      <sheetName val="PL_VŽ–‹ÆQŒˆ"/>
      <sheetName val="PL_DUO_2QŒˆ"/>
      <sheetName val="Leave_Statistic_Report"/>
      <sheetName val="bieu_solieu"/>
      <sheetName val="DS CHU Ph_x0001__"/>
      <sheetName val="Tke"/>
      <sheetName val="DS CHU Ph_x005f_x0001__x005f_x0000_"/>
      <sheetName val="DS CHU Ph_x005f_x0001_?"/>
      <sheetName val="DS CHU Ph_x005f_x0001_"/>
      <sheetName val="DS CHU Ph_x005f_x0001__"/>
      <sheetName val="Vat tu XD"/>
      <sheetName val="DS CHU Ph_x005f_x005f_x005f_x0001__x005f_x005f_x0"/>
      <sheetName val="DS CHU Ph_x005f_x005f_x005f_x0001__"/>
      <sheetName val="DS CHU Ph_x005f_x005f_x005f_x0001_"/>
      <sheetName val="Cash2"/>
      <sheetName val="Z"/>
      <sheetName val="Bang chiet tinh TBA"/>
      <sheetName val="Div26 - Elect"/>
      <sheetName val="Hệ số"/>
      <sheetName val="Động cơ"/>
      <sheetName val="BQ"/>
      <sheetName val="Currency Rate"/>
      <sheetName val="EXTERNAL"/>
      <sheetName val="proj"/>
      <sheetName val="BTT (CAT COC)"/>
      <sheetName val="KESSAN"/>
      <sheetName val="Cash Flow"/>
      <sheetName val="Yield"/>
      <sheetName val="Sheet4"/>
      <sheetName val="실행철강하도"/>
      <sheetName val="Tho lai may"/>
      <sheetName val="Don gia LD"/>
      <sheetName val="DM"/>
      <sheetName val="Vat_tu1"/>
      <sheetName val="Canopy,SS5_(2)1"/>
      <sheetName val="RAB_AR&amp;STR1"/>
      <sheetName val="THCP_Lap_dat1"/>
      <sheetName val="THCP_xay_dung1"/>
      <sheetName val="D&amp;W_def_"/>
      <sheetName val="STRUCTURE_Q'TY"/>
      <sheetName val="REMAIN_Q'TY_-_SUB"/>
      <sheetName val="KH_tai_chinh_khoa_san"/>
      <sheetName val="Nhan_cong"/>
      <sheetName val="Thiet_bi"/>
      <sheetName val="DM_ChiPhi"/>
      <sheetName val="May_TC"/>
      <sheetName val="Phan_tich"/>
      <sheetName val="Bang_KL"/>
      <sheetName val="TH_Kinh_phi"/>
      <sheetName val="T_K"/>
      <sheetName val="B3A_-_TOWER_A"/>
      <sheetName val="MAIN_GATE_HOUSE"/>
      <sheetName val="6PILE__(돌출)"/>
      <sheetName val="Giá_Bê_tông_2_bên"/>
      <sheetName val="Phan_tich_tong_hop"/>
      <sheetName val="Chiet_tinh_dz35"/>
      <sheetName val="Office_Tower"/>
      <sheetName val="DG_duoi"/>
      <sheetName val="Chenh_lech_vat_tu"/>
      <sheetName val="UNIT_PRICE"/>
      <sheetName val="見積書"/>
      <sheetName val="ThongTinBanDau"/>
      <sheetName val="Gia. vat tu"/>
      <sheetName val="Tra_bang"/>
      <sheetName val="BID"/>
      <sheetName val="TOSHIBA-Structure"/>
      <sheetName val="Tong hop"/>
      <sheetName val="Gia"/>
      <sheetName val="Tennancy"/>
      <sheetName val="TinhGiaNC"/>
      <sheetName val="VCBo"/>
      <sheetName val="DMCP"/>
      <sheetName val="TH Vat tu"/>
      <sheetName val="BocXep"/>
      <sheetName val="TinhGiaMTC"/>
      <sheetName val="TH MTC"/>
      <sheetName val="TH N.Cong"/>
      <sheetName val="VCThuy"/>
      <sheetName val="SITE-E"/>
      <sheetName val="유림골조"/>
      <sheetName val="총괄"/>
      <sheetName val="갑,을"/>
      <sheetName val="표지"/>
      <sheetName val="개요"/>
      <sheetName val="사통"/>
      <sheetName val="단가검토"/>
      <sheetName val="설치중량 "/>
      <sheetName val="철거중량"/>
      <sheetName val="수문일위 "/>
      <sheetName val="자재단가"/>
      <sheetName val="Summary"/>
      <sheetName val="DG3285"/>
      <sheetName val="PTVT (MAU)"/>
      <sheetName val="FAB별"/>
      <sheetName val="4-Lane bridge"/>
      <sheetName val="Tongke"/>
      <sheetName val="아파트 "/>
      <sheetName val="원가계산서"/>
      <sheetName val="취합분(터널)"/>
      <sheetName val="취합분(도로)"/>
      <sheetName val="k치단가"/>
      <sheetName val="일위집계"/>
      <sheetName val="노무집계(할증제외)"/>
      <sheetName val="노무집계(할증15%)"/>
      <sheetName val="노무집계(할증40%)"/>
      <sheetName val="노무단가(할증제외)"/>
      <sheetName val="노무단가(할증15%)"/>
      <sheetName val="노무단가(할증40%)"/>
      <sheetName val="일위대가"/>
      <sheetName val="일위산출(1)"/>
      <sheetName val="일위산출(2)"/>
      <sheetName val="일위산출(3)"/>
      <sheetName val="침하계"/>
      <sheetName val="공통부대비"/>
      <sheetName val="집계표"/>
      <sheetName val="토공"/>
      <sheetName val="Eng"/>
      <sheetName val="M 67"/>
      <sheetName val="264"/>
      <sheetName val="Column"/>
      <sheetName val="Schedule S-Curve Revision#3"/>
      <sheetName val="HD-XUAT"/>
      <sheetName val="내역"/>
      <sheetName val="KET CAU CT5"/>
      <sheetName val="ERECIN"/>
      <sheetName val="기안"/>
      <sheetName val="Doors(C)"/>
      <sheetName val="Notes"/>
      <sheetName val="사리부설"/>
      <sheetName val="참조"/>
      <sheetName val="단가"/>
      <sheetName val="도로구조공사비"/>
      <sheetName val="도로토공공사비"/>
      <sheetName val="여수토공사비"/>
      <sheetName val="설치중량_"/>
      <sheetName val="수문일위_"/>
      <sheetName val="PTVT_(MAU)"/>
      <sheetName val="BTT_(CAT_COC)"/>
      <sheetName val="아파트_"/>
      <sheetName val="4-Lane_bridge"/>
      <sheetName val="unitmass"/>
      <sheetName val="BXLDL"/>
      <sheetName val="Tien_do_TV"/>
      <sheetName val="CP_Du_phong"/>
      <sheetName val="Tong_hop_kinh_phi"/>
      <sheetName val="THDT_goi_thau_TB"/>
      <sheetName val="TLg CN&amp;Laixe"/>
      <sheetName val="TLg CN&amp;Laixe (2)"/>
      <sheetName val="TLg Laitau"/>
      <sheetName val="TLg Laitau (2)"/>
      <sheetName val="TH1"/>
      <sheetName val="데이타"/>
      <sheetName val="식재인부"/>
      <sheetName val="Don gia (khong in)"/>
      <sheetName val="入力作成表"/>
      <sheetName val="149-2"/>
      <sheetName val="khung ten TD"/>
      <sheetName val="List"/>
      <sheetName val="Elec LG"/>
      <sheetName val="1.Quotation(見積決裁書） "/>
      <sheetName val="2.Operation(実施計画書）"/>
      <sheetName val="3.Summary of Cost "/>
      <sheetName val="4.Ｓｐｅｃｉａｌ Material"/>
      <sheetName val="6.Ｃｏｍｍｏｎ Material"/>
      <sheetName val="M&amp;E"/>
      <sheetName val="9.Indirect_budget"/>
      <sheetName val="TOP "/>
      <sheetName val="Detail E"/>
      <sheetName val="XXXX"/>
      <sheetName val="1.Requisition(E)"/>
      <sheetName val="Chiettinh dz0,4"/>
      <sheetName val="THEP TAM"/>
      <sheetName val="THEP HÌNH"/>
      <sheetName val="THEP HINH"/>
      <sheetName val="XA GO"/>
      <sheetName val="BANG TRA"/>
      <sheetName val="Đơn_Giá_"/>
      <sheetName val="1_R18_BF"/>
      <sheetName val="6_External_works-R18"/>
      <sheetName val="Div26_-_Elect"/>
      <sheetName val="Tho_lai_may"/>
      <sheetName val="Don_gia_LD"/>
      <sheetName val="Du_toan_XD"/>
      <sheetName val="Don_gia_XD"/>
      <sheetName val="Cash_Flow"/>
      <sheetName val="Gia__vat_tu"/>
      <sheetName val="Sàn_T1"/>
      <sheetName val="Lỗ_thông_gió"/>
      <sheetName val="GVT"/>
      <sheetName val="Bill 2.1_BOQ ĐIỆN"/>
      <sheetName val="BOQ_CAU CAN"/>
      <sheetName val="DGPS"/>
      <sheetName val="CPC"/>
      <sheetName val="Tính toàn đào đất"/>
      <sheetName val="Khối lượng cốt thép"/>
      <sheetName val="Chi tiết chi phí chung"/>
      <sheetName val="CP. SD Điện"/>
      <sheetName val="BM"/>
      <sheetName val="TOEC"/>
      <sheetName val="目次"/>
      <sheetName val="電気設備表"/>
      <sheetName val="kinh."/>
      <sheetName val="Profile"/>
      <sheetName val="03 Detailed"/>
      <sheetName val="01 Bid Price summary"/>
      <sheetName val="Breadown"/>
      <sheetName val="Scorp of work (2)"/>
      <sheetName val="TH2"/>
      <sheetName val="SUM (2)"/>
      <sheetName val="CPC (2)"/>
      <sheetName val="A1.ELC ok "/>
      <sheetName val=" A2.ELV ok"/>
      <sheetName val="A3.VAC ok "/>
      <sheetName val="A4.PLB ok"/>
      <sheetName val="A5.FPS ok"/>
      <sheetName val=" B1.ELC  ok"/>
      <sheetName val="B2.ELV ok"/>
      <sheetName val="B3.VAC ok"/>
      <sheetName val="B4.PLB "/>
      <sheetName val="B5.FPS ok"/>
      <sheetName val="C. SOFTWARE"/>
      <sheetName val="D. OTHER"/>
      <sheetName val="A1. ELC PANEL"/>
      <sheetName val="Haophi"/>
      <sheetName val="TTDA"/>
      <sheetName val="General"/>
      <sheetName val="Material"/>
      <sheetName val="Sum material"/>
      <sheetName val="Detail"/>
      <sheetName val="INFO"/>
      <sheetName val="list VL"/>
      <sheetName val="Trình mẫu VL"/>
      <sheetName val="Nhap VL"/>
      <sheetName val="LIST VLĐV"/>
      <sheetName val="BB.VLDV"/>
      <sheetName val="BB.VLDV (multi)"/>
      <sheetName val="nghiệm thu hoàn thành"/>
      <sheetName val="Báo cáo hiện trường"/>
      <sheetName val="Kế hoạch nghiệm thu"/>
      <sheetName val="Quy trình"/>
      <sheetName val="List vữa"/>
      <sheetName val="Report"/>
      <sheetName val="List NT"/>
      <sheetName val="BBNT"/>
      <sheetName val="BBNT thô"/>
      <sheetName val="GAEYO"/>
      <sheetName val="PCCC"/>
      <sheetName val="NVN Hotel"/>
      <sheetName val="수정시산표"/>
      <sheetName val="Ceiling Height- Schedule"/>
      <sheetName val="04-BETONG"/>
      <sheetName val="COC-LAP DAT"/>
      <sheetName val="05-COPPHA"/>
      <sheetName val="02-Lap dat"/>
      <sheetName val="Ngân sách"/>
      <sheetName val="09-Hoan thien nen"/>
      <sheetName val="names"/>
      <sheetName val="LaborPY"/>
      <sheetName val="LaborKH"/>
      <sheetName val="Equip "/>
      <sheetName val="DLdauvao"/>
      <sheetName val="CaMay"/>
      <sheetName val="MTC"/>
      <sheetName val="금융"/>
      <sheetName val="Phân tích"/>
      <sheetName val="차액보증"/>
      <sheetName val="경비2내역"/>
      <sheetName val="CANDOI"/>
      <sheetName val="Nhap VT oto"/>
      <sheetName val="0. Bìa"/>
      <sheetName val="1. THONG TIN TT"/>
      <sheetName val="DNTT"/>
      <sheetName val="Tiên Lượng"/>
      <sheetName val="THGT TT PL01&amp;02"/>
      <sheetName val="1. THGT-TT"/>
      <sheetName val="1.1 THGT MEP"/>
      <sheetName val="1.2 THGT PCCC"/>
      <sheetName val="1.3 THGT PL"/>
      <sheetName val="2. BBNT KLHT"/>
      <sheetName val="4.2 THKL PL02"/>
      <sheetName val="5.2 DGCT PL02"/>
      <sheetName val="3. DGCT MEP + PCCC "/>
      <sheetName val="3.1 DGCT PL"/>
      <sheetName val="DBỐC ACMV"/>
      <sheetName val="DB CABLE"/>
      <sheetName val="DB ONG CC &amp; CS"/>
      <sheetName val="DB CABLE FA + SP"/>
      <sheetName val="DB ONG SP ELC"/>
      <sheetName val="DB CTN"/>
      <sheetName val="ma-pt"/>
      <sheetName val="BAG-2"/>
      <sheetName val="6823_PS_17004"/>
      <sheetName val="PU_ITALY_4"/>
      <sheetName val="Vat_tu2"/>
      <sheetName val="Canopy,SS5_(2)2"/>
      <sheetName val="RAB_AR&amp;STR2"/>
      <sheetName val="THCP_Lap_dat2"/>
      <sheetName val="THCP_xay_dung2"/>
      <sheetName val="D&amp;W_def_1"/>
      <sheetName val="Gioi_thieu1"/>
      <sheetName val="Du_Toan1"/>
      <sheetName val="he_so1"/>
      <sheetName val="Chiet_tinh_dz351"/>
      <sheetName val="KH_tai_chinh_khoa_san1"/>
      <sheetName val="Nhan_cong1"/>
      <sheetName val="Thiet_bi1"/>
      <sheetName val="DM_ChiPhi1"/>
      <sheetName val="May_TC1"/>
      <sheetName val="Phan_tich1"/>
      <sheetName val="Bang_KL1"/>
      <sheetName val="TH_Kinh_phi1"/>
      <sheetName val="STRUCTURE_Q'TY1"/>
      <sheetName val="REMAIN_Q'TY_-_SUB1"/>
      <sheetName val="T_K1"/>
      <sheetName val="B3A_-_TOWER_A1"/>
      <sheetName val="MAIN_GATE_HOUSE1"/>
      <sheetName val="Giá_Bê_tông_2_bên1"/>
      <sheetName val="Chenh_lech_vat_tu1"/>
      <sheetName val="dongia_(2)1"/>
      <sheetName val="THPDMoi_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KPVC-BD_1"/>
      <sheetName val="Chi_tiết_Goc_-AB1"/>
      <sheetName val="DG_duoi1"/>
      <sheetName val="6PILE__(돌출)1"/>
      <sheetName val="Office_Tower1"/>
      <sheetName val="UNIT_PRICE1"/>
      <sheetName val="Tien_do_TV1"/>
      <sheetName val="CP_Du_phong1"/>
      <sheetName val="Tong_hop_kinh_phi1"/>
      <sheetName val="THDT_goi_thau_TB1"/>
      <sheetName val="Đơn_Giá_1"/>
      <sheetName val="1_R18_BF1"/>
      <sheetName val="6_External_works-R181"/>
      <sheetName val="Phan_tich_tong_hop1"/>
      <sheetName val="Sàn_T11"/>
      <sheetName val="Lỗ_thông_gió1"/>
      <sheetName val="MTO_REV_2(ARMOR)1"/>
      <sheetName val="BTT_(CAT_COC)1"/>
      <sheetName val="Electrical_Breakdown"/>
      <sheetName val="Cash_Flow1"/>
      <sheetName val="TH_Vat_tu"/>
      <sheetName val="TH_MTC"/>
      <sheetName val="TH_N_Cong"/>
      <sheetName val="Don_gia_(khong_in)"/>
      <sheetName val="Div26_-_Elect1"/>
      <sheetName val="Tho_lai_may1"/>
      <sheetName val="Don_gia_LD1"/>
      <sheetName val="Du_toan_XD1"/>
      <sheetName val="Don_gia_XD1"/>
      <sheetName val="Gia__vat_tu1"/>
      <sheetName val="TLg_CN&amp;Laixe"/>
      <sheetName val="TLg_CN&amp;Laixe_(2)"/>
      <sheetName val="TLg_Laitau"/>
      <sheetName val="TLg_Laitau_(2)"/>
      <sheetName val="Tong_hop"/>
      <sheetName val="설치중량_1"/>
      <sheetName val="수문일위_1"/>
      <sheetName val="PTVT_(MAU)1"/>
      <sheetName val="4-Lane_bridge1"/>
      <sheetName val="아파트_1"/>
      <sheetName val="M_67"/>
      <sheetName val="Schedule_S-Curve_Revision#3"/>
      <sheetName val="KET_CAU_CT5"/>
      <sheetName val="Chi_ti?t_Goc_-AB"/>
      <sheetName val="khung_ten_TD"/>
      <sheetName val="Chiettinh_dz0,4"/>
      <sheetName val="Pasir Panjang 100J"/>
      <sheetName val="MB-D2"/>
      <sheetName val="MB-D3"/>
      <sheetName val="MB-D8"/>
      <sheetName val="MB-D9"/>
      <sheetName val="MB-D4"/>
      <sheetName val="MB-D12"/>
      <sheetName val="MB-D7"/>
      <sheetName val="MB-D6"/>
      <sheetName val="TSCK"/>
      <sheetName val="DMCV"/>
      <sheetName val="TỔNG HỢP KHỐI LƯỢNG"/>
      <sheetName val="NƯƠC CẤP TRỤC + TAY NHÁNH"/>
      <sheetName val="CTEMCOST"/>
      <sheetName val="SORT"/>
      <sheetName val="BANRA"/>
      <sheetName val="KL san lap"/>
      <sheetName val="Temp&amp;Site"/>
      <sheetName val="Budget Code"/>
      <sheetName val="Code"/>
      <sheetName val="係数"/>
      <sheetName val="BẢNG ÁP GIÁ (in)"/>
      <sheetName val="NT (KL) IN"/>
      <sheetName val="DOM D2"/>
      <sheetName val="nhà ăn"/>
      <sheetName val="Công nhật"/>
      <sheetName val="btkt cột"/>
      <sheetName val="THÉP"/>
      <sheetName val="E"/>
      <sheetName val="Breadown-Nop"/>
      <sheetName val="MHMay-13"/>
      <sheetName val="装置"/>
      <sheetName val="hrs &amp; prg"/>
      <sheetName val="TH thiet bi"/>
      <sheetName val="TH may TC"/>
      <sheetName val="Bang phan tich"/>
      <sheetName val="DM Chi phi"/>
      <sheetName val="VAT_LIEU"/>
      <sheetName val="ranh_hong"/>
      <sheetName val="Elec_LG"/>
      <sheetName val="THEP_TAM"/>
      <sheetName val="THEP_HÌNH"/>
      <sheetName val="THEP_HINH"/>
      <sheetName val="XA_GO"/>
      <sheetName val="BANG_TRA"/>
      <sheetName val="Phân_tích"/>
      <sheetName val="Bill_2_1_BOQ_ĐIỆN"/>
      <sheetName val="Chi_ti_t_Goc_-AB"/>
      <sheetName val="BOQ_CAU_CAN"/>
      <sheetName val="Tính_toàn_đào_đất"/>
      <sheetName val="Khối_lượng_cốt_thép"/>
      <sheetName val="Chi_tiết_chi_phí_chung"/>
      <sheetName val="CP__SD_Điện"/>
      <sheetName val="NVN_Hotel"/>
      <sheetName val="Ceiling_Height-_Schedule"/>
      <sheetName val="COC-LAP_DAT"/>
      <sheetName val="02-Lap_dat"/>
      <sheetName val="Ngân_sách"/>
      <sheetName val="09-Hoan_thien_nen"/>
      <sheetName val="list_VL"/>
      <sheetName val="Trình_mẫu_VL"/>
      <sheetName val="Nhap_VL"/>
      <sheetName val="LIST_VLĐV"/>
      <sheetName val="BB_VLDV"/>
      <sheetName val="BB_VLDV_(multi)"/>
      <sheetName val="nghiệm_thu_hoàn_thành"/>
      <sheetName val="Báo_cáo_hiện_trường"/>
      <sheetName val="Kế_hoạch_nghiệm_thu"/>
      <sheetName val="Quy_trình"/>
      <sheetName val="List_vữa"/>
      <sheetName val="List_NT"/>
      <sheetName val="BBNT_thô"/>
      <sheetName val="luong "/>
      <sheetName val="Bill rekap"/>
      <sheetName val="VTLD"/>
      <sheetName val="Cost Report Sum"/>
      <sheetName val="QLDA"/>
      <sheetName val="CFA (ME)"/>
      <sheetName val="GOC-KO IN"/>
      <sheetName val="CTDZTA(5)"/>
      <sheetName val="THONG SO"/>
      <sheetName val="Đơn giá chi tiết TN 39"/>
      <sheetName val="KLHT"/>
      <sheetName val="Thong tin"/>
      <sheetName val="Danh muc NT cong viec"/>
      <sheetName val="Danh muc NT Giai doan"/>
      <sheetName val="Danh muc NT Vat lieu"/>
      <sheetName val="ND Nhat ky"/>
      <sheetName val="NT cong viec"/>
      <sheetName val="Solieutinh"/>
      <sheetName val="Sheet1 (2)"/>
      <sheetName val="0"/>
      <sheetName val="Dầm 1"/>
      <sheetName val="Cọc nhồi"/>
      <sheetName val="Moäul'1"/>
      <sheetName val="1. BCC T03.2018"/>
      <sheetName val="2.  BCC T04.2018"/>
      <sheetName val="Assumptions"/>
      <sheetName val="XD nhanh 3"/>
      <sheetName val="5.2.1 Đo bóc KL OLK-10"/>
      <sheetName val="4.2.1 Đo bóc KL OLK-06"/>
      <sheetName val="4.1.1 CHI TIET OLK-06"/>
      <sheetName val="負荷集計（断熱不燃）"/>
      <sheetName val="Total"/>
      <sheetName val="TK SX"/>
      <sheetName val="Quotation"/>
      <sheetName val="TINH GIA - SAN XUAT Vertico"/>
      <sheetName val="6823_PS_17005"/>
      <sheetName val="PU_ITALY_5"/>
      <sheetName val="Vat_tu3"/>
      <sheetName val="Canopy,SS5_(2)3"/>
      <sheetName val="RAB_AR&amp;STR3"/>
      <sheetName val="THCP_Lap_dat3"/>
      <sheetName val="THCP_xay_dung3"/>
      <sheetName val="D&amp;W_def_2"/>
      <sheetName val="Gioi_thieu2"/>
      <sheetName val="Du_Toan2"/>
      <sheetName val="he_so2"/>
      <sheetName val="Chiet_tinh_dz352"/>
      <sheetName val="KH_tai_chinh_khoa_san2"/>
      <sheetName val="Nhan_cong2"/>
      <sheetName val="Thiet_bi2"/>
      <sheetName val="DM_ChiPhi2"/>
      <sheetName val="May_TC2"/>
      <sheetName val="Phan_tich2"/>
      <sheetName val="Bang_KL2"/>
      <sheetName val="TH_Kinh_phi2"/>
      <sheetName val="STRUCTURE_Q'TY2"/>
      <sheetName val="REMAIN_Q'TY_-_SUB2"/>
      <sheetName val="T_K2"/>
      <sheetName val="B3A_-_TOWER_A2"/>
      <sheetName val="MAIN_GATE_HOUSE2"/>
      <sheetName val="Giá_Bê_tông_2_bên2"/>
      <sheetName val="Chenh_lech_vat_tu2"/>
      <sheetName val="dongia_(2)2"/>
      <sheetName val="THPDMoi__(2)2"/>
      <sheetName val="TONG_HOP_VL-NC2"/>
      <sheetName val="TONGKE3p_2"/>
      <sheetName val="TH_VL,_NC,_DDHT_Thanhphuoc2"/>
      <sheetName val="DON_GIA2"/>
      <sheetName val="t-h_HA_THE2"/>
      <sheetName val="CHITIET_VL-NC-TT_-1p2"/>
      <sheetName val="TONG_HOP_VL-NC_TT2"/>
      <sheetName val="TH_XL2"/>
      <sheetName val="CHITIET_VL-NC2"/>
      <sheetName val="CHITIET_VL-NC-TT-3p2"/>
      <sheetName val="KPVC-BD_2"/>
      <sheetName val="Chi_tiết_Goc_-AB2"/>
      <sheetName val="DG_duoi2"/>
      <sheetName val="6PILE__(돌출)2"/>
      <sheetName val="Office_Tower2"/>
      <sheetName val="UNIT_PRICE2"/>
      <sheetName val="Tien_do_TV2"/>
      <sheetName val="CP_Du_phong2"/>
      <sheetName val="Tong_hop_kinh_phi2"/>
      <sheetName val="THDT_goi_thau_TB2"/>
      <sheetName val="Đơn_Giá_2"/>
      <sheetName val="1_R18_BF2"/>
      <sheetName val="6_External_works-R182"/>
      <sheetName val="BTT_(CAT_COC)2"/>
      <sheetName val="MTO_REV_2(ARMOR)2"/>
      <sheetName val="Cash_Flow2"/>
      <sheetName val="Phan_tich_tong_hop2"/>
      <sheetName val="Sàn_T12"/>
      <sheetName val="Lỗ_thông_gió2"/>
      <sheetName val="Tho_lai_may2"/>
      <sheetName val="Don_gia_LD2"/>
      <sheetName val="Du_toan_XD2"/>
      <sheetName val="Don_gia_XD2"/>
      <sheetName val="Electrical_Breakdown1"/>
      <sheetName val="Div26_-_Elect2"/>
      <sheetName val="TH_Vat_tu1"/>
      <sheetName val="TH_MTC1"/>
      <sheetName val="TH_N_Cong1"/>
      <sheetName val="Gia__vat_tu2"/>
      <sheetName val="Tong_hop1"/>
      <sheetName val="설치중량_2"/>
      <sheetName val="수문일위_2"/>
      <sheetName val="PTVT_(MAU)2"/>
      <sheetName val="4-Lane_bridge2"/>
      <sheetName val="아파트_2"/>
      <sheetName val="M_671"/>
      <sheetName val="Schedule_S-Curve_Revision#31"/>
      <sheetName val="KET_CAU_CT51"/>
      <sheetName val="TLg_CN&amp;Laixe1"/>
      <sheetName val="TLg_CN&amp;Laixe_(2)1"/>
      <sheetName val="TLg_Laitau1"/>
      <sheetName val="TLg_Laitau_(2)1"/>
      <sheetName val="Don_gia_(khong_in)1"/>
      <sheetName val="Chi_ti?t_Goc_-AB1"/>
      <sheetName val="khung_ten_TD1"/>
      <sheetName val="Chiettinh_dz0,41"/>
      <sheetName val="Equip_"/>
      <sheetName val="A1_CN"/>
      <sheetName val="Hệ_số"/>
      <sheetName val="Động_cơ"/>
      <sheetName val="Currency_Rate"/>
      <sheetName val="kinh_"/>
      <sheetName val="EIRR&gt;_2"/>
      <sheetName val="Pasir_Panjang_100J"/>
      <sheetName val="Nhap_VT_oto"/>
      <sheetName val="0__Bìa"/>
      <sheetName val="1__THONG_TIN_TT"/>
      <sheetName val="Tiên_Lượng"/>
      <sheetName val="THGT_TT_PL01&amp;02"/>
      <sheetName val="1__THGT-TT"/>
      <sheetName val="1_1_THGT_MEP"/>
      <sheetName val="1_2_THGT_PCCC"/>
      <sheetName val="1_3_THGT_PL"/>
      <sheetName val="2__BBNT_KLHT"/>
      <sheetName val="4_2_THKL_PL02"/>
      <sheetName val="5_2_DGCT_PL02"/>
      <sheetName val="3__DGCT_MEP_+_PCCC_"/>
      <sheetName val="3_1_DGCT_PL"/>
      <sheetName val="DBỐC_ACMV"/>
      <sheetName val="DB_CABLE"/>
      <sheetName val="DB_ONG_CC_&amp;_CS"/>
      <sheetName val="DB_CABLE_FA_+_SP"/>
      <sheetName val="DB_ONG_SP_ELC"/>
      <sheetName val="DB_CTN"/>
      <sheetName val="03_Detailed"/>
      <sheetName val="01_Bid_Price_summary"/>
      <sheetName val="1_Quotation(見積決裁書）_"/>
      <sheetName val="2_Operation(実施計画書）"/>
      <sheetName val="3_Summary_of_Cost_"/>
      <sheetName val="4_Ｓｐｅｃｉａｌ_Material"/>
      <sheetName val="6_Ｃｏｍｍｏｎ_Material"/>
      <sheetName val="9_Indirect_budget"/>
      <sheetName val="TOP_"/>
      <sheetName val="Detail_E"/>
      <sheetName val="1_Requisition(E)"/>
      <sheetName val="BC_Ton_Kho_New"/>
      <sheetName val="BC_Cua_GSBH_New"/>
      <sheetName val="ESTI_"/>
      <sheetName val="DS_CHU_Ph"/>
      <sheetName val="CT_Thang_Mo"/>
      <sheetName val="CT__PL"/>
      <sheetName val="DLN"/>
      <sheetName val="Muc Luc"/>
      <sheetName val="THDG"/>
      <sheetName val="Tra cuu 79"/>
      <sheetName val="BuilderWorkForME"/>
      <sheetName val="Lương hưng Yên vùng 2"/>
      <sheetName val="Lương Hà Nam"/>
      <sheetName val="Ca máy Hà Nam"/>
      <sheetName val="ca máy Hưng Yên"/>
      <sheetName val="Lương HN"/>
      <sheetName val="Lương VP"/>
      <sheetName val="Ca máy HN"/>
      <sheetName val="Ca máy VP"/>
      <sheetName val="B1.CN"/>
      <sheetName val="Máy"/>
      <sheetName val="ELEC"/>
      <sheetName val="Maker List"/>
      <sheetName val="REQUEST BUILDER"/>
      <sheetName val="TTDZ22"/>
      <sheetName val="Thuc thanh"/>
      <sheetName val="??"/>
      <sheetName val="DS CHU Ph_x005f_x0001__x0"/>
      <sheetName val="DS CHU Ph_x005f_x005f_x00"/>
      <sheetName val="Du toan truc tiep - Bill 2"/>
      <sheetName val="PL02-NHOM"/>
      <sheetName val="PL02-NHUA"/>
      <sheetName val="DTXD-DD (2)"/>
      <sheetName val="PTVT"/>
      <sheetName val="HRG BHN"/>
      <sheetName val="TABLE-A"/>
      <sheetName val="영동(D)"/>
      <sheetName val="MTO REV_0"/>
      <sheetName val="THCP - PA1"/>
      <sheetName val="THDT goi thau XD"/>
      <sheetName val="DS CHU Ph_x0001_"/>
      <sheetName val="DAU VAO"/>
      <sheetName val="5.Khoan"/>
      <sheetName val="1. TH"/>
      <sheetName val="3.1.1"/>
      <sheetName val="3.1.4"/>
      <sheetName val="2.5.1"/>
      <sheetName val="4.1.1"/>
      <sheetName val="4.3.2"/>
      <sheetName val="2.3.3"/>
      <sheetName val="5.3.1"/>
      <sheetName val="2.4.3"/>
      <sheetName val="GVL-tuyến"/>
      <sheetName val="Bao cao"/>
      <sheetName val="Banbuc"/>
      <sheetName val="Dinh nghia"/>
      <sheetName val="DZ 35"/>
      <sheetName val="Cto"/>
      <sheetName val="MTL$-INTER"/>
      <sheetName val="Thongtin"/>
      <sheetName val="Phanlop"/>
      <sheetName val="Chi_ti_t_Goc_-AB1"/>
      <sheetName val="Labor"/>
      <sheetName val="Breakdown"/>
      <sheetName val="Equip"/>
      <sheetName val="Process (R)"/>
      <sheetName val="Process (T)"/>
      <sheetName val="Mortar"/>
      <sheetName val="THTHTBA"/>
      <sheetName val="DG7606"/>
      <sheetName val="D&amp;W"/>
      <sheetName val="Cong nợ"/>
      <sheetName val="GA 15"/>
      <sheetName val="CHICLAND"/>
      <sheetName val="HILTON"/>
      <sheetName val="HÒA XUÂN II"/>
      <sheetName val="KEMBEACH-SUN"/>
      <sheetName val="LƯƠNG YÊN"/>
      <sheetName val="OCEAN GATE"/>
      <sheetName val="KEMBEACH-AA"/>
      <sheetName val="PREMIER-SUN"/>
      <sheetName val="THÀNH ĐÔ"/>
      <sheetName val="TT05"/>
      <sheetName val="3"/>
      <sheetName val="2"/>
      <sheetName val="6.1"/>
      <sheetName val="BASE"/>
      <sheetName val="Luong+may"/>
      <sheetName val="PT_ksat1"/>
      <sheetName val="LUONG_KS1"/>
      <sheetName val="VAT_LIEU1"/>
      <sheetName val="ranh_hong1"/>
      <sheetName val="THEP_TAM1"/>
      <sheetName val="THEP_HÌNH1"/>
      <sheetName val="THEP_HINH1"/>
      <sheetName val="XA_GO1"/>
      <sheetName val="BANG_TRA1"/>
      <sheetName val="Elec_LG1"/>
      <sheetName val="Bill_2_1_BOQ_ĐIỆN1"/>
      <sheetName val="BOQ_CAU_CAN1"/>
      <sheetName val="Tính_toàn_đào_đất1"/>
      <sheetName val="Khối_lượng_cốt_thép1"/>
      <sheetName val="Chi_tiết_chi_phí_chung1"/>
      <sheetName val="CP__SD_Điện1"/>
      <sheetName val="Ceiling_Height-_Schedule1"/>
      <sheetName val="COC-LAP_DAT1"/>
      <sheetName val="02-Lap_dat1"/>
      <sheetName val="Ngân_sách1"/>
      <sheetName val="09-Hoan_thien_nen1"/>
      <sheetName val="NVN_Hotel1"/>
      <sheetName val="list_VL1"/>
      <sheetName val="Trình_mẫu_VL1"/>
      <sheetName val="Nhap_VL1"/>
      <sheetName val="LIST_VLĐV1"/>
      <sheetName val="BB_VLDV1"/>
      <sheetName val="BB_VLDV_(multi)1"/>
      <sheetName val="nghiệm_thu_hoàn_thành1"/>
      <sheetName val="Báo_cáo_hiện_trường1"/>
      <sheetName val="Kế_hoạch_nghiệm_thu1"/>
      <sheetName val="Quy_trình1"/>
      <sheetName val="List_vữa1"/>
      <sheetName val="List_NT1"/>
      <sheetName val="BBNT_thô1"/>
      <sheetName val="Phân_tích1"/>
      <sheetName val="MeKong_-_Penetration1"/>
      <sheetName val="Dist__Perform_-_Ctns_sales_in_1"/>
      <sheetName val="Dist__Perform_-_Value_sales_in1"/>
      <sheetName val="Dist__Perform_-_Value_sales_Ou1"/>
      <sheetName val="Head_Count1"/>
      <sheetName val="Sales_Result_For_Month1"/>
      <sheetName val="DS_CHU_Phuc1"/>
      <sheetName val="DS_THI_AT1"/>
      <sheetName val="Bien_Ban1"/>
      <sheetName val="Dgia_vat_tu"/>
      <sheetName val="Don_gia_III"/>
      <sheetName val="Bhyt_t1"/>
      <sheetName val="DS_CHU_Ph?"/>
      <sheetName val="Leave_Statistic_Report1"/>
      <sheetName val="DS_CHU_Ph_"/>
      <sheetName val="DS_CHU_Ph_x005f_x0001__x005f_x0000_"/>
      <sheetName val="DS_CHU_Ph_x005f_x0001_?"/>
      <sheetName val="DS_CHU_Ph_x005f_x0001_"/>
      <sheetName val="DS_CHU_Ph_x005f_x0001__"/>
      <sheetName val="Vat_tu_XD"/>
      <sheetName val="DS_CHU_Ph_x005f_x005f_x005f_x0001__x005f_x005f_x0"/>
      <sheetName val="DS_CHU_Ph_x005f_x005f_x005f_x0001__"/>
      <sheetName val="DS_CHU_Ph_x005f_x005f_x005f_x0001_"/>
      <sheetName val="A1_8_NhIII_(1050k)"/>
      <sheetName val="Nhan_cong_nhom_I"/>
      <sheetName val="Luong_TT05"/>
      <sheetName val="10_VC_đ__ngắn"/>
      <sheetName val="KL_san_lap"/>
      <sheetName val="THONG_SO"/>
      <sheetName val="Đơn_giá_chi_tiết_TN_39"/>
      <sheetName val="TỔNG_HỢP_KHỐI_LƯỢNG"/>
      <sheetName val="NƯƠC_CẤP_TRỤC_+_TAY_NHÁNH"/>
      <sheetName val="TH_thiet_bi"/>
      <sheetName val="TH_may_TC"/>
      <sheetName val="Bang_phan_tich"/>
      <sheetName val="DM_Chi_phi"/>
      <sheetName val="luong_"/>
      <sheetName val="BẢNG_ÁP_GIÁ_(in)"/>
      <sheetName val="NT_(KL)_IN"/>
      <sheetName val="DOM_D2"/>
      <sheetName val="nhà_ăn"/>
      <sheetName val="Công_nhật"/>
      <sheetName val="btkt_cột"/>
      <sheetName val="Bill_rekap"/>
      <sheetName val="hrs_&amp;_prg"/>
      <sheetName val="CFA_(ME)"/>
      <sheetName val="Cost_Report_Sum"/>
      <sheetName val="GOC-KO_IN"/>
      <sheetName val="Thong_tin"/>
      <sheetName val="Danh_muc_NT_cong_viec"/>
      <sheetName val="Danh_muc_NT_Giai_doan"/>
      <sheetName val="Danh_muc_NT_Vat_lieu"/>
      <sheetName val="ND_Nhat_ky"/>
      <sheetName val="NT_cong_viec"/>
      <sheetName val="Sheet1_(2)"/>
      <sheetName val="Dầm_1"/>
      <sheetName val="Cọc_nhồi"/>
      <sheetName val="1__BCC_T03_2018"/>
      <sheetName val="2___BCC_T04_2018"/>
      <sheetName val="XD_nhanh_3"/>
      <sheetName val="Scorp_of_work_(2)"/>
      <sheetName val="SUM_(2)"/>
      <sheetName val="CPC_(2)"/>
      <sheetName val="A1_ELC_ok_"/>
      <sheetName val="_A2_ELV_ok"/>
      <sheetName val="A3_VAC_ok_"/>
      <sheetName val="A4_PLB_ok"/>
      <sheetName val="A5_FPS_ok"/>
      <sheetName val="_B1_ELC__ok"/>
      <sheetName val="B2_ELV_ok"/>
      <sheetName val="B3_VAC_ok"/>
      <sheetName val="B4_PLB_"/>
      <sheetName val="B5_FPS_ok"/>
      <sheetName val="C__SOFTWARE"/>
      <sheetName val="D__OTHER"/>
      <sheetName val="A1__ELC_PANEL"/>
      <sheetName val="Sum_material"/>
      <sheetName val="5_2_1_Đo_bóc_KL_OLK-10"/>
      <sheetName val="4_2_1_Đo_bóc_KL_OLK-06"/>
      <sheetName val="4_1_1_CHI_TIET_OLK-06"/>
      <sheetName val="Budget_Code"/>
      <sheetName val="Luong_A3"/>
      <sheetName val="Luong_TT01"/>
      <sheetName val="DG_TN_TB_LE_(2)"/>
      <sheetName val="DS CHU Ph_x0001__x0"/>
      <sheetName val="STR"/>
      <sheetName val="Breakdown (B)"/>
      <sheetName val="Thép phần thô"/>
      <sheetName val="개산공사비"/>
      <sheetName val="Tong du toan"/>
      <sheetName val="DGchitiet "/>
      <sheetName val="CP HMC"/>
      <sheetName val="TH_CPTB"/>
      <sheetName val="CP Khac cuoc VC"/>
      <sheetName val="BOQ DOME G"/>
      <sheetName val="Phòng 4 SV"/>
      <sheetName val="Phòng 2 SV"/>
      <sheetName val="Phòng bảo vệ"/>
      <sheetName val="Hành lang, cầu thang, phòng đện"/>
      <sheetName val="Thang máng và cáp điện tủ tầng"/>
      <sheetName val="Thiết bị"/>
      <sheetName val="Chống sét và tiếp địa"/>
      <sheetName val="Đặt chờ báo cháy"/>
      <sheetName val="Đặt chờ mạng"/>
      <sheetName val="BOQ DOME H"/>
      <sheetName val="GIÁ HĐ 30 CĂN"/>
      <sheetName val="THVT"/>
      <sheetName val="Keothep"/>
      <sheetName val="Cover"/>
      <sheetName val="HVAC"/>
      <sheetName val="P&amp;S"/>
      <sheetName val="Changelog"/>
      <sheetName val="banggia1"/>
      <sheetName val="Luong GT"/>
      <sheetName val="Bend"/>
      <sheetName val="Bảng nhân công"/>
      <sheetName val="DS CHU Ph_x005f_x0001__x005f_x005f_x0"/>
      <sheetName val="KL phat sinh"/>
      <sheetName val="SP10"/>
      <sheetName val="INFOR-ST"/>
      <sheetName val="Mẫu số 21a"/>
      <sheetName val="THCP thiet bi"/>
      <sheetName val="Don gia tong hop"/>
      <sheetName val="DMTL"/>
      <sheetName val="Du thau LD"/>
      <sheetName val="Du thau XD"/>
      <sheetName val="Du toan LD"/>
      <sheetName val="Gia ca may LD"/>
      <sheetName val="Gia ca may XD"/>
      <sheetName val="CP mua sam TB"/>
      <sheetName val="Nhan cong LD"/>
      <sheetName val="Nhan cong XD"/>
      <sheetName val="Gia vua LD"/>
      <sheetName val="Gia vua XD"/>
      <sheetName val="Thong ke thep"/>
      <sheetName val="TH vat tu LD"/>
      <sheetName val="TH vat tu XD"/>
      <sheetName val="Gia vat lieu HTLD"/>
      <sheetName val="Gia vat lieu HTXD"/>
      <sheetName val="Dự thầu (NS1)"/>
      <sheetName val="Doanh thu (Liveline PA1)"/>
      <sheetName val="Chiet tinh dz22"/>
      <sheetName val="N_TKP"/>
      <sheetName val="Gia NC theo QD 2207-QD-UBND"/>
      <sheetName val="Nhan cong nhom II"/>
      <sheetName val="간접비 계정목록"/>
      <sheetName val="Tongke Thu hoi"/>
      <sheetName val="Don gia 1 ngay cong môi trường"/>
      <sheetName val="KH 2010 PA2"/>
      <sheetName val="van khuon"/>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sheetData sheetId="231" refreshError="1"/>
      <sheetData sheetId="232" refreshError="1"/>
      <sheetData sheetId="233" refreshError="1"/>
      <sheetData sheetId="234"/>
      <sheetData sheetId="235"/>
      <sheetData sheetId="236"/>
      <sheetData sheetId="237"/>
      <sheetData sheetId="238"/>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sheetData sheetId="306"/>
      <sheetData sheetId="307"/>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sheetData sheetId="354"/>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sheetData sheetId="374" refreshError="1"/>
      <sheetData sheetId="375" refreshError="1"/>
      <sheetData sheetId="376" refreshError="1"/>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sheetData sheetId="416"/>
      <sheetData sheetId="417"/>
      <sheetData sheetId="418"/>
      <sheetData sheetId="419"/>
      <sheetData sheetId="420"/>
      <sheetData sheetId="421"/>
      <sheetData sheetId="422"/>
      <sheetData sheetId="423" refreshError="1"/>
      <sheetData sheetId="424" refreshError="1"/>
      <sheetData sheetId="425" refreshError="1"/>
      <sheetData sheetId="426" refreshError="1"/>
      <sheetData sheetId="427" refreshError="1"/>
      <sheetData sheetId="428" refreshError="1"/>
      <sheetData sheetId="429"/>
      <sheetData sheetId="430"/>
      <sheetData sheetId="431"/>
      <sheetData sheetId="432"/>
      <sheetData sheetId="433"/>
      <sheetData sheetId="434"/>
      <sheetData sheetId="435"/>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sheetData sheetId="467"/>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sheetData sheetId="494"/>
      <sheetData sheetId="495"/>
      <sheetData sheetId="496"/>
      <sheetData sheetId="497"/>
      <sheetData sheetId="498"/>
      <sheetData sheetId="499"/>
      <sheetData sheetId="500"/>
      <sheetData sheetId="501"/>
      <sheetData sheetId="502"/>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sheetData sheetId="518"/>
      <sheetData sheetId="519"/>
      <sheetData sheetId="520" refreshError="1"/>
      <sheetData sheetId="521" refreshError="1"/>
      <sheetData sheetId="522"/>
      <sheetData sheetId="523"/>
      <sheetData sheetId="524"/>
      <sheetData sheetId="525"/>
      <sheetData sheetId="526"/>
      <sheetData sheetId="527"/>
      <sheetData sheetId="528"/>
      <sheetData sheetId="529" refreshError="1"/>
      <sheetData sheetId="530" refreshError="1"/>
      <sheetData sheetId="531" refreshError="1"/>
      <sheetData sheetId="532" refreshError="1"/>
      <sheetData sheetId="533"/>
      <sheetData sheetId="534" refreshError="1"/>
      <sheetData sheetId="535" refreshError="1"/>
      <sheetData sheetId="536" refreshError="1"/>
      <sheetData sheetId="537" refreshError="1"/>
      <sheetData sheetId="538" refreshError="1"/>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refreshError="1"/>
      <sheetData sheetId="574" refreshError="1"/>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refreshError="1"/>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sheetData sheetId="751"/>
      <sheetData sheetId="752" refreshError="1"/>
      <sheetData sheetId="753" refreshError="1"/>
      <sheetData sheetId="754" refreshError="1"/>
      <sheetData sheetId="755" refreshError="1"/>
      <sheetData sheetId="756" refreshError="1"/>
      <sheetData sheetId="757" refreshError="1"/>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sheetData sheetId="1184"/>
      <sheetData sheetId="1185"/>
      <sheetData sheetId="1186"/>
      <sheetData sheetId="1187"/>
      <sheetData sheetId="1188"/>
      <sheetData sheetId="1189"/>
      <sheetData sheetId="1190"/>
      <sheetData sheetId="119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sheetData sheetId="1223"/>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sheetName val="Main"/>
      <sheetName val="XL4Poppy"/>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6"/>
  <sheetViews>
    <sheetView topLeftCell="A24" zoomScale="85" zoomScaleNormal="85" workbookViewId="0">
      <selection activeCell="D28" sqref="D28"/>
    </sheetView>
  </sheetViews>
  <sheetFormatPr defaultColWidth="10.28515625" defaultRowHeight="20.25" x14ac:dyDescent="0.25"/>
  <cols>
    <col min="1" max="1" width="6.85546875" style="173" customWidth="1"/>
    <col min="2" max="2" width="38" style="176" customWidth="1"/>
    <col min="3" max="3" width="13.140625" style="173" customWidth="1"/>
    <col min="4" max="4" width="13" style="173" customWidth="1"/>
    <col min="5" max="5" width="13.5703125" style="173" customWidth="1"/>
    <col min="6" max="6" width="13.140625" style="173" customWidth="1"/>
    <col min="7" max="8" width="12.28515625" style="173" customWidth="1"/>
    <col min="9" max="9" width="10.28515625" style="173"/>
    <col min="10" max="11" width="12.28515625" style="173" customWidth="1"/>
    <col min="12" max="16384" width="10.28515625" style="173"/>
  </cols>
  <sheetData>
    <row r="1" spans="1:14" s="137" customFormat="1" ht="35.25" customHeight="1" x14ac:dyDescent="0.25">
      <c r="A1" s="668" t="s">
        <v>754</v>
      </c>
      <c r="B1" s="668"/>
      <c r="C1" s="668"/>
      <c r="D1" s="668"/>
      <c r="E1" s="668"/>
      <c r="F1" s="668"/>
      <c r="G1" s="668"/>
      <c r="H1" s="668"/>
    </row>
    <row r="2" spans="1:14" s="137" customFormat="1" ht="28.5" customHeight="1" x14ac:dyDescent="0.25">
      <c r="A2" s="669" t="s">
        <v>755</v>
      </c>
      <c r="B2" s="669"/>
      <c r="C2" s="669"/>
      <c r="D2" s="669"/>
      <c r="E2" s="669"/>
      <c r="F2" s="669"/>
      <c r="G2" s="669"/>
      <c r="H2" s="669"/>
    </row>
    <row r="3" spans="1:14" s="137" customFormat="1" ht="19.5" customHeight="1" x14ac:dyDescent="0.25">
      <c r="B3" s="138"/>
      <c r="C3" s="138"/>
      <c r="G3" s="670" t="s">
        <v>1</v>
      </c>
      <c r="H3" s="670"/>
    </row>
    <row r="4" spans="1:14" s="140" customFormat="1" ht="36.75" customHeight="1" x14ac:dyDescent="0.25">
      <c r="A4" s="671" t="s">
        <v>63</v>
      </c>
      <c r="B4" s="671" t="s">
        <v>2</v>
      </c>
      <c r="C4" s="671" t="s">
        <v>756</v>
      </c>
      <c r="D4" s="671"/>
      <c r="E4" s="673" t="s">
        <v>757</v>
      </c>
      <c r="F4" s="674"/>
      <c r="G4" s="675" t="s">
        <v>758</v>
      </c>
      <c r="H4" s="675"/>
    </row>
    <row r="5" spans="1:14" s="140" customFormat="1" ht="53.25" customHeight="1" x14ac:dyDescent="0.25">
      <c r="A5" s="671"/>
      <c r="B5" s="672"/>
      <c r="C5" s="139" t="s">
        <v>759</v>
      </c>
      <c r="D5" s="139" t="s">
        <v>760</v>
      </c>
      <c r="E5" s="139" t="s">
        <v>761</v>
      </c>
      <c r="F5" s="139" t="s">
        <v>762</v>
      </c>
      <c r="G5" s="143" t="s">
        <v>763</v>
      </c>
      <c r="H5" s="143" t="s">
        <v>764</v>
      </c>
    </row>
    <row r="6" spans="1:14" s="146" customFormat="1" ht="18.75" customHeight="1" x14ac:dyDescent="0.25">
      <c r="A6" s="145" t="s">
        <v>7</v>
      </c>
      <c r="B6" s="216" t="s">
        <v>62</v>
      </c>
      <c r="C6" s="216">
        <v>1</v>
      </c>
      <c r="D6" s="145">
        <v>2</v>
      </c>
      <c r="E6" s="145">
        <v>3</v>
      </c>
      <c r="F6" s="145">
        <v>4</v>
      </c>
      <c r="G6" s="145" t="s">
        <v>765</v>
      </c>
      <c r="H6" s="145" t="s">
        <v>766</v>
      </c>
    </row>
    <row r="7" spans="1:14" s="148" customFormat="1" ht="28.5" customHeight="1" x14ac:dyDescent="0.25">
      <c r="A7" s="139" t="s">
        <v>17</v>
      </c>
      <c r="B7" s="139" t="s">
        <v>330</v>
      </c>
      <c r="C7" s="147">
        <f t="shared" ref="C7:D7" si="0">SUM(C8,C11,C13:C17,C19,C21:C23,C25,C27,C29:C32)</f>
        <v>6519000</v>
      </c>
      <c r="D7" s="147">
        <f t="shared" si="0"/>
        <v>8000000</v>
      </c>
      <c r="E7" s="147">
        <f>SUM(E8,E11,E13:E17,E19,E21:E23,E25,E27,E29:E32)</f>
        <v>8190756</v>
      </c>
      <c r="F7" s="147">
        <f>SUM(F8,F11,F13:F17,F19,F21:F23,F25,F27,F29:F32)</f>
        <v>8300000</v>
      </c>
      <c r="G7" s="141">
        <f>+F7/C7</f>
        <v>1.2732014112593957</v>
      </c>
      <c r="H7" s="141">
        <f>+F7/D7</f>
        <v>1.0375000000000001</v>
      </c>
    </row>
    <row r="8" spans="1:14" s="137" customFormat="1" ht="36.75" customHeight="1" x14ac:dyDescent="0.25">
      <c r="A8" s="149">
        <v>1</v>
      </c>
      <c r="B8" s="150" t="s">
        <v>331</v>
      </c>
      <c r="C8" s="151">
        <f t="shared" ref="C8" si="1">+C9+C10</f>
        <v>1132000</v>
      </c>
      <c r="D8" s="151">
        <f>+D9+D10</f>
        <v>1147700</v>
      </c>
      <c r="E8" s="151">
        <f t="shared" ref="E8" si="2">+E9+E10</f>
        <v>885408</v>
      </c>
      <c r="F8" s="151">
        <f t="shared" ref="F8" si="3">+F9+F10</f>
        <v>896000</v>
      </c>
      <c r="G8" s="152">
        <f>+F8/C8</f>
        <v>0.79151943462897523</v>
      </c>
      <c r="H8" s="152">
        <f>+F8/D8</f>
        <v>0.78069181841944757</v>
      </c>
      <c r="M8" s="148"/>
      <c r="N8" s="148"/>
    </row>
    <row r="9" spans="1:14" s="137" customFormat="1" ht="24.95" customHeight="1" x14ac:dyDescent="0.25">
      <c r="A9" s="149" t="s">
        <v>61</v>
      </c>
      <c r="B9" s="150" t="s">
        <v>332</v>
      </c>
      <c r="C9" s="153">
        <v>1027000</v>
      </c>
      <c r="D9" s="151">
        <v>1042700</v>
      </c>
      <c r="E9" s="151">
        <v>813631</v>
      </c>
      <c r="F9" s="151">
        <f>873000-52000</f>
        <v>821000</v>
      </c>
      <c r="G9" s="152">
        <f t="shared" ref="G9:G56" si="4">+F9/C9</f>
        <v>0.79941577409931841</v>
      </c>
      <c r="H9" s="152">
        <f t="shared" ref="H9:H56" si="5">+F9/D9</f>
        <v>0.78737892011124966</v>
      </c>
      <c r="M9" s="148"/>
      <c r="N9" s="148"/>
    </row>
    <row r="10" spans="1:14" s="137" customFormat="1" ht="24.95" customHeight="1" x14ac:dyDescent="0.25">
      <c r="A10" s="149" t="s">
        <v>61</v>
      </c>
      <c r="B10" s="150" t="s">
        <v>333</v>
      </c>
      <c r="C10" s="153">
        <v>105000</v>
      </c>
      <c r="D10" s="151">
        <v>105000</v>
      </c>
      <c r="E10" s="151">
        <v>71777</v>
      </c>
      <c r="F10" s="151">
        <v>75000</v>
      </c>
      <c r="G10" s="152">
        <f t="shared" si="4"/>
        <v>0.7142857142857143</v>
      </c>
      <c r="H10" s="152">
        <f t="shared" si="5"/>
        <v>0.7142857142857143</v>
      </c>
      <c r="M10" s="148"/>
      <c r="N10" s="148"/>
    </row>
    <row r="11" spans="1:14" s="137" customFormat="1" ht="34.5" customHeight="1" x14ac:dyDescent="0.25">
      <c r="A11" s="149">
        <v>2</v>
      </c>
      <c r="B11" s="150" t="s">
        <v>334</v>
      </c>
      <c r="C11" s="153">
        <v>725000</v>
      </c>
      <c r="D11" s="151">
        <v>1872000</v>
      </c>
      <c r="E11" s="151">
        <v>2275299</v>
      </c>
      <c r="F11" s="151">
        <f>2210000+72000</f>
        <v>2282000</v>
      </c>
      <c r="G11" s="152">
        <f t="shared" si="4"/>
        <v>3.1475862068965519</v>
      </c>
      <c r="H11" s="152">
        <f>+F11/D11</f>
        <v>1.2190170940170941</v>
      </c>
      <c r="M11" s="148"/>
      <c r="N11" s="148"/>
    </row>
    <row r="12" spans="1:14" s="159" customFormat="1" ht="36.75" customHeight="1" x14ac:dyDescent="0.25">
      <c r="A12" s="154"/>
      <c r="B12" s="155" t="s">
        <v>335</v>
      </c>
      <c r="C12" s="156">
        <v>0</v>
      </c>
      <c r="D12" s="157">
        <v>1000000</v>
      </c>
      <c r="E12" s="157">
        <v>1098095</v>
      </c>
      <c r="F12" s="157">
        <f>+E12</f>
        <v>1098095</v>
      </c>
      <c r="G12" s="158"/>
      <c r="H12" s="158">
        <f t="shared" si="5"/>
        <v>1.098095</v>
      </c>
      <c r="M12" s="148"/>
      <c r="N12" s="148"/>
    </row>
    <row r="13" spans="1:14" s="137" customFormat="1" ht="40.5" customHeight="1" x14ac:dyDescent="0.25">
      <c r="A13" s="149">
        <v>3</v>
      </c>
      <c r="B13" s="150" t="s">
        <v>336</v>
      </c>
      <c r="C13" s="153">
        <v>830000</v>
      </c>
      <c r="D13" s="151">
        <v>951000</v>
      </c>
      <c r="E13" s="151">
        <v>1062607</v>
      </c>
      <c r="F13" s="151">
        <f>1090000-20000</f>
        <v>1070000</v>
      </c>
      <c r="G13" s="152">
        <f t="shared" si="4"/>
        <v>1.2891566265060241</v>
      </c>
      <c r="H13" s="152">
        <f t="shared" si="5"/>
        <v>1.1251314405888539</v>
      </c>
      <c r="M13" s="148"/>
      <c r="N13" s="148"/>
    </row>
    <row r="14" spans="1:14" s="137" customFormat="1" ht="24.95" customHeight="1" x14ac:dyDescent="0.25">
      <c r="A14" s="149">
        <v>4</v>
      </c>
      <c r="B14" s="150" t="s">
        <v>65</v>
      </c>
      <c r="C14" s="153">
        <v>570000</v>
      </c>
      <c r="D14" s="151">
        <v>537610</v>
      </c>
      <c r="E14" s="151">
        <v>338638</v>
      </c>
      <c r="F14" s="151">
        <v>350000</v>
      </c>
      <c r="G14" s="152">
        <f t="shared" si="4"/>
        <v>0.61403508771929827</v>
      </c>
      <c r="H14" s="152">
        <f t="shared" si="5"/>
        <v>0.65102955674187613</v>
      </c>
      <c r="M14" s="148"/>
      <c r="N14" s="148"/>
    </row>
    <row r="15" spans="1:14" s="137" customFormat="1" ht="24.95" customHeight="1" x14ac:dyDescent="0.25">
      <c r="A15" s="149">
        <v>5</v>
      </c>
      <c r="B15" s="150" t="s">
        <v>64</v>
      </c>
      <c r="C15" s="153">
        <v>17000</v>
      </c>
      <c r="D15" s="151">
        <v>17000</v>
      </c>
      <c r="E15" s="151">
        <v>21102</v>
      </c>
      <c r="F15" s="151">
        <v>21500</v>
      </c>
      <c r="G15" s="152">
        <f t="shared" si="4"/>
        <v>1.2647058823529411</v>
      </c>
      <c r="H15" s="152">
        <f t="shared" si="5"/>
        <v>1.2647058823529411</v>
      </c>
      <c r="M15" s="148"/>
      <c r="N15" s="148"/>
    </row>
    <row r="16" spans="1:14" s="137" customFormat="1" ht="24.95" customHeight="1" x14ac:dyDescent="0.25">
      <c r="A16" s="149">
        <v>6</v>
      </c>
      <c r="B16" s="150" t="s">
        <v>66</v>
      </c>
      <c r="C16" s="153">
        <v>350000</v>
      </c>
      <c r="D16" s="151">
        <v>350000</v>
      </c>
      <c r="E16" s="151">
        <v>334234</v>
      </c>
      <c r="F16" s="151">
        <v>348000</v>
      </c>
      <c r="G16" s="152">
        <f t="shared" si="4"/>
        <v>0.99428571428571433</v>
      </c>
      <c r="H16" s="152">
        <f t="shared" si="5"/>
        <v>0.99428571428571433</v>
      </c>
      <c r="M16" s="148"/>
      <c r="N16" s="148"/>
    </row>
    <row r="17" spans="1:14" s="137" customFormat="1" ht="24.95" customHeight="1" x14ac:dyDescent="0.25">
      <c r="A17" s="149">
        <v>7</v>
      </c>
      <c r="B17" s="150" t="s">
        <v>767</v>
      </c>
      <c r="C17" s="153">
        <v>856000</v>
      </c>
      <c r="D17" s="153">
        <v>870000</v>
      </c>
      <c r="E17" s="153">
        <v>565148</v>
      </c>
      <c r="F17" s="153">
        <v>599000</v>
      </c>
      <c r="G17" s="152">
        <f t="shared" si="4"/>
        <v>0.69976635514018692</v>
      </c>
      <c r="H17" s="152">
        <f t="shared" si="5"/>
        <v>0.68850574712643675</v>
      </c>
      <c r="M17" s="148"/>
      <c r="N17" s="148"/>
    </row>
    <row r="18" spans="1:14" s="159" customFormat="1" ht="35.25" customHeight="1" x14ac:dyDescent="0.25">
      <c r="A18" s="154"/>
      <c r="B18" s="155" t="s">
        <v>337</v>
      </c>
      <c r="C18" s="156">
        <v>341600</v>
      </c>
      <c r="D18" s="156">
        <v>341600</v>
      </c>
      <c r="E18" s="156">
        <v>226059</v>
      </c>
      <c r="F18" s="156">
        <v>240000</v>
      </c>
      <c r="G18" s="158">
        <f t="shared" si="4"/>
        <v>0.70257611241217799</v>
      </c>
      <c r="H18" s="158">
        <f t="shared" si="5"/>
        <v>0.70257611241217799</v>
      </c>
      <c r="M18" s="148"/>
      <c r="N18" s="148"/>
    </row>
    <row r="19" spans="1:14" s="137" customFormat="1" ht="24.95" customHeight="1" x14ac:dyDescent="0.25">
      <c r="A19" s="149">
        <v>8</v>
      </c>
      <c r="B19" s="150" t="s">
        <v>338</v>
      </c>
      <c r="C19" s="153">
        <v>140000</v>
      </c>
      <c r="D19" s="151">
        <v>140000</v>
      </c>
      <c r="E19" s="151">
        <v>146649</v>
      </c>
      <c r="F19" s="151">
        <v>152000</v>
      </c>
      <c r="G19" s="152">
        <f t="shared" si="4"/>
        <v>1.0857142857142856</v>
      </c>
      <c r="H19" s="152">
        <f t="shared" si="5"/>
        <v>1.0857142857142856</v>
      </c>
      <c r="M19" s="148"/>
      <c r="N19" s="148"/>
    </row>
    <row r="20" spans="1:14" s="159" customFormat="1" ht="24.95" customHeight="1" x14ac:dyDescent="0.25">
      <c r="A20" s="154"/>
      <c r="B20" s="155" t="s">
        <v>339</v>
      </c>
      <c r="C20" s="156">
        <v>60000</v>
      </c>
      <c r="D20" s="157">
        <v>60000</v>
      </c>
      <c r="E20" s="157">
        <v>65968</v>
      </c>
      <c r="F20" s="157">
        <v>69000</v>
      </c>
      <c r="G20" s="158">
        <f t="shared" si="4"/>
        <v>1.1499999999999999</v>
      </c>
      <c r="H20" s="158">
        <f t="shared" si="5"/>
        <v>1.1499999999999999</v>
      </c>
      <c r="M20" s="148"/>
      <c r="N20" s="148"/>
    </row>
    <row r="21" spans="1:14" s="137" customFormat="1" ht="24.95" customHeight="1" x14ac:dyDescent="0.25">
      <c r="A21" s="149">
        <v>9</v>
      </c>
      <c r="B21" s="150" t="s">
        <v>226</v>
      </c>
      <c r="C21" s="153">
        <v>1600000</v>
      </c>
      <c r="D21" s="151">
        <v>1800000</v>
      </c>
      <c r="E21" s="151">
        <v>1985195</v>
      </c>
      <c r="F21" s="151">
        <v>2000000</v>
      </c>
      <c r="G21" s="152">
        <f t="shared" si="4"/>
        <v>1.25</v>
      </c>
      <c r="H21" s="152">
        <f t="shared" si="5"/>
        <v>1.1111111111111112</v>
      </c>
      <c r="M21" s="148"/>
      <c r="N21" s="148"/>
    </row>
    <row r="22" spans="1:14" s="137" customFormat="1" ht="24.95" customHeight="1" x14ac:dyDescent="0.25">
      <c r="A22" s="149">
        <v>10</v>
      </c>
      <c r="B22" s="150" t="s">
        <v>469</v>
      </c>
      <c r="C22" s="153">
        <v>74600</v>
      </c>
      <c r="D22" s="153">
        <v>88420</v>
      </c>
      <c r="E22" s="153">
        <v>134283</v>
      </c>
      <c r="F22" s="153">
        <v>135000</v>
      </c>
      <c r="G22" s="152">
        <f t="shared" si="4"/>
        <v>1.8096514745308312</v>
      </c>
      <c r="H22" s="152">
        <f t="shared" si="5"/>
        <v>1.5268038905225063</v>
      </c>
      <c r="M22" s="148"/>
      <c r="N22" s="148"/>
    </row>
    <row r="23" spans="1:14" s="137" customFormat="1" ht="30" customHeight="1" x14ac:dyDescent="0.25">
      <c r="A23" s="149">
        <v>11</v>
      </c>
      <c r="B23" s="150" t="s">
        <v>340</v>
      </c>
      <c r="C23" s="153">
        <v>1200</v>
      </c>
      <c r="D23" s="151">
        <v>1200</v>
      </c>
      <c r="E23" s="151">
        <v>1115</v>
      </c>
      <c r="F23" s="151">
        <v>1115</v>
      </c>
      <c r="G23" s="152">
        <f t="shared" si="4"/>
        <v>0.9291666666666667</v>
      </c>
      <c r="H23" s="152">
        <f t="shared" si="5"/>
        <v>0.9291666666666667</v>
      </c>
      <c r="M23" s="148"/>
      <c r="N23" s="148"/>
    </row>
    <row r="24" spans="1:14" s="159" customFormat="1" ht="38.25" customHeight="1" x14ac:dyDescent="0.25">
      <c r="A24" s="154"/>
      <c r="B24" s="155" t="s">
        <v>341</v>
      </c>
      <c r="C24" s="156">
        <v>1200</v>
      </c>
      <c r="D24" s="157">
        <v>1200</v>
      </c>
      <c r="E24" s="157">
        <v>1115</v>
      </c>
      <c r="F24" s="157">
        <v>1115</v>
      </c>
      <c r="G24" s="158">
        <f t="shared" si="4"/>
        <v>0.9291666666666667</v>
      </c>
      <c r="H24" s="158">
        <f t="shared" si="5"/>
        <v>0.9291666666666667</v>
      </c>
      <c r="M24" s="148"/>
      <c r="N24" s="148"/>
    </row>
    <row r="25" spans="1:14" s="162" customFormat="1" ht="29.25" customHeight="1" x14ac:dyDescent="0.25">
      <c r="A25" s="149">
        <v>12</v>
      </c>
      <c r="B25" s="160" t="s">
        <v>228</v>
      </c>
      <c r="C25" s="161">
        <v>162000</v>
      </c>
      <c r="D25" s="153">
        <v>162000</v>
      </c>
      <c r="E25" s="153">
        <v>319189</v>
      </c>
      <c r="F25" s="153">
        <v>321000</v>
      </c>
      <c r="G25" s="152">
        <f t="shared" si="4"/>
        <v>1.9814814814814814</v>
      </c>
      <c r="H25" s="152">
        <f t="shared" si="5"/>
        <v>1.9814814814814814</v>
      </c>
      <c r="M25" s="148"/>
      <c r="N25" s="148"/>
    </row>
    <row r="26" spans="1:14" s="162" customFormat="1" ht="33" customHeight="1" x14ac:dyDescent="0.25">
      <c r="A26" s="154"/>
      <c r="B26" s="163" t="s">
        <v>470</v>
      </c>
      <c r="C26" s="164">
        <v>60000</v>
      </c>
      <c r="D26" s="156">
        <v>60000</v>
      </c>
      <c r="E26" s="156">
        <v>116053</v>
      </c>
      <c r="F26" s="156">
        <v>116500</v>
      </c>
      <c r="G26" s="158">
        <f t="shared" si="4"/>
        <v>1.9416666666666667</v>
      </c>
      <c r="H26" s="158">
        <f t="shared" si="5"/>
        <v>1.9416666666666667</v>
      </c>
      <c r="M26" s="148"/>
      <c r="N26" s="148"/>
    </row>
    <row r="27" spans="1:14" s="137" customFormat="1" ht="24.95" customHeight="1" x14ac:dyDescent="0.25">
      <c r="A27" s="149">
        <v>13</v>
      </c>
      <c r="B27" s="150" t="s">
        <v>68</v>
      </c>
      <c r="C27" s="153">
        <v>40000</v>
      </c>
      <c r="D27" s="153">
        <v>41600</v>
      </c>
      <c r="E27" s="153">
        <f>80405-E23</f>
        <v>79290</v>
      </c>
      <c r="F27" s="153">
        <v>81000</v>
      </c>
      <c r="G27" s="152">
        <f t="shared" si="4"/>
        <v>2.0249999999999999</v>
      </c>
      <c r="H27" s="152">
        <f t="shared" si="5"/>
        <v>1.9471153846153846</v>
      </c>
      <c r="M27" s="148"/>
      <c r="N27" s="148"/>
    </row>
    <row r="28" spans="1:14" s="159" customFormat="1" ht="35.25" customHeight="1" x14ac:dyDescent="0.25">
      <c r="A28" s="154"/>
      <c r="B28" s="155" t="s">
        <v>341</v>
      </c>
      <c r="C28" s="156">
        <v>4000</v>
      </c>
      <c r="D28" s="157">
        <v>4000</v>
      </c>
      <c r="E28" s="157">
        <f>9514-E24</f>
        <v>8399</v>
      </c>
      <c r="F28" s="157">
        <v>8400</v>
      </c>
      <c r="G28" s="158">
        <f t="shared" si="4"/>
        <v>2.1</v>
      </c>
      <c r="H28" s="158">
        <f t="shared" si="5"/>
        <v>2.1</v>
      </c>
      <c r="M28" s="148"/>
      <c r="N28" s="148"/>
    </row>
    <row r="29" spans="1:14" s="165" customFormat="1" ht="36" customHeight="1" x14ac:dyDescent="0.25">
      <c r="A29" s="142">
        <v>14</v>
      </c>
      <c r="B29" s="160" t="s">
        <v>342</v>
      </c>
      <c r="C29" s="161">
        <v>10000</v>
      </c>
      <c r="D29" s="153">
        <v>10000</v>
      </c>
      <c r="E29" s="153">
        <v>20095</v>
      </c>
      <c r="F29" s="153">
        <v>20500</v>
      </c>
      <c r="G29" s="152">
        <f t="shared" si="4"/>
        <v>2.0499999999999998</v>
      </c>
      <c r="H29" s="152">
        <f t="shared" si="5"/>
        <v>2.0499999999999998</v>
      </c>
      <c r="M29" s="148"/>
      <c r="N29" s="148"/>
    </row>
    <row r="30" spans="1:14" s="137" customFormat="1" ht="24.95" customHeight="1" x14ac:dyDescent="0.25">
      <c r="A30" s="149">
        <v>15</v>
      </c>
      <c r="B30" s="150" t="s">
        <v>343</v>
      </c>
      <c r="C30" s="153">
        <v>1200</v>
      </c>
      <c r="D30" s="151">
        <v>1470</v>
      </c>
      <c r="E30" s="151">
        <v>1771</v>
      </c>
      <c r="F30" s="151">
        <v>1785</v>
      </c>
      <c r="G30" s="152">
        <f t="shared" si="4"/>
        <v>1.4875</v>
      </c>
      <c r="H30" s="152">
        <f t="shared" si="5"/>
        <v>1.2142857142857142</v>
      </c>
      <c r="M30" s="148"/>
      <c r="N30" s="148"/>
    </row>
    <row r="31" spans="1:14" s="137" customFormat="1" ht="29.25" customHeight="1" x14ac:dyDescent="0.25">
      <c r="A31" s="149">
        <v>16</v>
      </c>
      <c r="B31" s="150" t="s">
        <v>344</v>
      </c>
      <c r="C31" s="153">
        <v>10000</v>
      </c>
      <c r="D31" s="151">
        <v>10000</v>
      </c>
      <c r="E31" s="151">
        <v>20633</v>
      </c>
      <c r="F31" s="151">
        <v>21000</v>
      </c>
      <c r="G31" s="152">
        <f t="shared" si="4"/>
        <v>2.1</v>
      </c>
      <c r="H31" s="152">
        <f t="shared" si="5"/>
        <v>2.1</v>
      </c>
      <c r="M31" s="148"/>
      <c r="N31" s="148"/>
    </row>
    <row r="32" spans="1:14" s="137" customFormat="1" ht="37.5" customHeight="1" x14ac:dyDescent="0.25">
      <c r="A32" s="149">
        <v>17</v>
      </c>
      <c r="B32" s="150" t="s">
        <v>768</v>
      </c>
      <c r="C32" s="153">
        <v>0</v>
      </c>
      <c r="D32" s="151">
        <v>0</v>
      </c>
      <c r="E32" s="151">
        <v>100</v>
      </c>
      <c r="F32" s="151">
        <v>100</v>
      </c>
      <c r="G32" s="152"/>
      <c r="H32" s="152"/>
      <c r="M32" s="148"/>
      <c r="N32" s="148"/>
    </row>
    <row r="33" spans="1:14" s="167" customFormat="1" ht="33.75" customHeight="1" x14ac:dyDescent="0.25">
      <c r="A33" s="144" t="s">
        <v>29</v>
      </c>
      <c r="B33" s="166" t="s">
        <v>304</v>
      </c>
      <c r="C33" s="147">
        <f t="shared" ref="C33" si="6">SUM(C34:C39)</f>
        <v>10968000</v>
      </c>
      <c r="D33" s="147">
        <f>SUM(D34:D39)</f>
        <v>10968000</v>
      </c>
      <c r="E33" s="147">
        <v>7918738</v>
      </c>
      <c r="F33" s="147">
        <f t="shared" ref="F33" si="7">SUM(F34:F39)</f>
        <v>9100000</v>
      </c>
      <c r="G33" s="141">
        <f t="shared" si="4"/>
        <v>0.82968636032093368</v>
      </c>
      <c r="H33" s="141">
        <f t="shared" si="5"/>
        <v>0.82968636032093368</v>
      </c>
      <c r="M33" s="148"/>
      <c r="N33" s="148"/>
    </row>
    <row r="34" spans="1:14" s="165" customFormat="1" ht="24.95" hidden="1" customHeight="1" x14ac:dyDescent="0.25">
      <c r="A34" s="142">
        <v>1</v>
      </c>
      <c r="B34" s="168" t="s">
        <v>345</v>
      </c>
      <c r="C34" s="153"/>
      <c r="D34" s="151">
        <v>40932</v>
      </c>
      <c r="E34" s="151"/>
      <c r="F34" s="151">
        <v>40931</v>
      </c>
      <c r="G34" s="152"/>
      <c r="H34" s="152">
        <f t="shared" si="5"/>
        <v>0.99997556923678299</v>
      </c>
      <c r="M34" s="148"/>
      <c r="N34" s="148"/>
    </row>
    <row r="35" spans="1:14" s="165" customFormat="1" ht="24.95" hidden="1" customHeight="1" x14ac:dyDescent="0.25">
      <c r="A35" s="142">
        <v>2</v>
      </c>
      <c r="B35" s="168" t="s">
        <v>346</v>
      </c>
      <c r="C35" s="153">
        <v>61800</v>
      </c>
      <c r="D35" s="151">
        <v>305838</v>
      </c>
      <c r="E35" s="151"/>
      <c r="F35" s="151">
        <v>61800</v>
      </c>
      <c r="G35" s="152">
        <f t="shared" si="4"/>
        <v>1</v>
      </c>
      <c r="H35" s="152">
        <f t="shared" si="5"/>
        <v>0.20206776136385929</v>
      </c>
      <c r="M35" s="148"/>
      <c r="N35" s="148"/>
    </row>
    <row r="36" spans="1:14" s="165" customFormat="1" ht="24.95" hidden="1" customHeight="1" x14ac:dyDescent="0.25">
      <c r="A36" s="142">
        <v>3</v>
      </c>
      <c r="B36" s="168" t="s">
        <v>347</v>
      </c>
      <c r="C36" s="153"/>
      <c r="D36" s="151">
        <v>650</v>
      </c>
      <c r="E36" s="151"/>
      <c r="F36" s="151">
        <v>1000</v>
      </c>
      <c r="G36" s="152"/>
      <c r="H36" s="152">
        <f t="shared" si="5"/>
        <v>1.5384615384615385</v>
      </c>
      <c r="M36" s="148"/>
      <c r="N36" s="148"/>
    </row>
    <row r="37" spans="1:14" s="165" customFormat="1" ht="24.95" hidden="1" customHeight="1" x14ac:dyDescent="0.25">
      <c r="A37" s="142">
        <v>4</v>
      </c>
      <c r="B37" s="168" t="s">
        <v>348</v>
      </c>
      <c r="C37" s="153">
        <v>10816000</v>
      </c>
      <c r="D37" s="151">
        <v>10516530</v>
      </c>
      <c r="E37" s="151"/>
      <c r="F37" s="151">
        <v>8904269</v>
      </c>
      <c r="G37" s="152">
        <f t="shared" si="4"/>
        <v>0.82324972263313612</v>
      </c>
      <c r="H37" s="152">
        <f t="shared" si="5"/>
        <v>0.8466926828526139</v>
      </c>
      <c r="M37" s="148"/>
      <c r="N37" s="148"/>
    </row>
    <row r="38" spans="1:14" s="165" customFormat="1" ht="37.5" hidden="1" customHeight="1" x14ac:dyDescent="0.25">
      <c r="A38" s="142">
        <v>5</v>
      </c>
      <c r="B38" s="168" t="s">
        <v>349</v>
      </c>
      <c r="C38" s="153">
        <v>90000</v>
      </c>
      <c r="D38" s="151">
        <v>101550</v>
      </c>
      <c r="E38" s="151"/>
      <c r="F38" s="151">
        <v>90000</v>
      </c>
      <c r="G38" s="152">
        <f t="shared" si="4"/>
        <v>1</v>
      </c>
      <c r="H38" s="152">
        <f t="shared" si="5"/>
        <v>0.88626292466765144</v>
      </c>
      <c r="M38" s="148"/>
      <c r="N38" s="148"/>
    </row>
    <row r="39" spans="1:14" s="165" customFormat="1" ht="24.95" hidden="1" customHeight="1" x14ac:dyDescent="0.25">
      <c r="A39" s="142">
        <v>6</v>
      </c>
      <c r="B39" s="168" t="s">
        <v>350</v>
      </c>
      <c r="C39" s="153">
        <v>200</v>
      </c>
      <c r="D39" s="151">
        <v>2500</v>
      </c>
      <c r="E39" s="151"/>
      <c r="F39" s="151">
        <v>2000</v>
      </c>
      <c r="G39" s="152">
        <f t="shared" si="4"/>
        <v>10</v>
      </c>
      <c r="H39" s="152">
        <f t="shared" si="5"/>
        <v>0.8</v>
      </c>
      <c r="M39" s="148"/>
      <c r="N39" s="148"/>
    </row>
    <row r="40" spans="1:14" s="167" customFormat="1" ht="28.5" customHeight="1" x14ac:dyDescent="0.25">
      <c r="A40" s="144" t="s">
        <v>47</v>
      </c>
      <c r="B40" s="166" t="s">
        <v>769</v>
      </c>
      <c r="C40" s="169"/>
      <c r="D40" s="147"/>
      <c r="E40" s="147">
        <v>2084</v>
      </c>
      <c r="F40" s="147">
        <v>2500</v>
      </c>
      <c r="G40" s="141"/>
      <c r="H40" s="141"/>
      <c r="M40" s="148"/>
      <c r="N40" s="148"/>
    </row>
    <row r="41" spans="1:14" s="167" customFormat="1" ht="36" customHeight="1" x14ac:dyDescent="0.25">
      <c r="A41" s="144" t="s">
        <v>48</v>
      </c>
      <c r="B41" s="166" t="s">
        <v>770</v>
      </c>
      <c r="C41" s="169"/>
      <c r="D41" s="147"/>
      <c r="E41" s="147">
        <v>18101</v>
      </c>
      <c r="F41" s="147">
        <v>20000</v>
      </c>
      <c r="G41" s="141"/>
      <c r="H41" s="141"/>
      <c r="M41" s="148"/>
      <c r="N41" s="148"/>
    </row>
    <row r="42" spans="1:14" s="167" customFormat="1" ht="33.75" customHeight="1" x14ac:dyDescent="0.25">
      <c r="A42" s="144" t="s">
        <v>50</v>
      </c>
      <c r="B42" s="166" t="s">
        <v>771</v>
      </c>
      <c r="C42" s="169">
        <f>+C7+C33</f>
        <v>17487000</v>
      </c>
      <c r="D42" s="147">
        <f>SUM(D7,D33,D40,D41)</f>
        <v>18968000</v>
      </c>
      <c r="E42" s="147">
        <f>SUM(E7,E33,E40,E41)</f>
        <v>16129679</v>
      </c>
      <c r="F42" s="147">
        <f>SUM(F7,F33,F40,F41)</f>
        <v>17422500</v>
      </c>
      <c r="G42" s="141">
        <f>+F42/C42</f>
        <v>0.9963115457196775</v>
      </c>
      <c r="H42" s="141">
        <f>+F42/D42</f>
        <v>0.91852066638549135</v>
      </c>
      <c r="M42" s="148"/>
      <c r="N42" s="148"/>
    </row>
    <row r="43" spans="1:14" s="137" customFormat="1" ht="27" customHeight="1" x14ac:dyDescent="0.25">
      <c r="A43" s="149">
        <v>1</v>
      </c>
      <c r="B43" s="168" t="s">
        <v>351</v>
      </c>
      <c r="C43" s="153">
        <v>11433600</v>
      </c>
      <c r="D43" s="151">
        <v>11433600</v>
      </c>
      <c r="E43" s="151">
        <v>8335904</v>
      </c>
      <c r="F43" s="151">
        <f>+F40+F33+(F18+F20+F24+F26+F28*70%)</f>
        <v>9534995</v>
      </c>
      <c r="G43" s="152">
        <f t="shared" si="4"/>
        <v>0.83394512664427656</v>
      </c>
      <c r="H43" s="152">
        <f t="shared" si="5"/>
        <v>0.83394512664427656</v>
      </c>
      <c r="M43" s="148"/>
      <c r="N43" s="148"/>
    </row>
    <row r="44" spans="1:14" s="138" customFormat="1" ht="27" customHeight="1" x14ac:dyDescent="0.25">
      <c r="A44" s="149">
        <v>2</v>
      </c>
      <c r="B44" s="168" t="s">
        <v>352</v>
      </c>
      <c r="C44" s="153">
        <v>6053400</v>
      </c>
      <c r="D44" s="151">
        <v>7534400</v>
      </c>
      <c r="E44" s="151">
        <f>+E42-E43</f>
        <v>7793775</v>
      </c>
      <c r="F44" s="151">
        <f>+F42-F43</f>
        <v>7887505</v>
      </c>
      <c r="G44" s="152">
        <f t="shared" si="4"/>
        <v>1.3029875772293256</v>
      </c>
      <c r="H44" s="152">
        <f t="shared" si="5"/>
        <v>1.0468657092801019</v>
      </c>
      <c r="M44" s="148"/>
      <c r="N44" s="148"/>
    </row>
    <row r="45" spans="1:14" s="138" customFormat="1" ht="30" customHeight="1" x14ac:dyDescent="0.25">
      <c r="A45" s="139" t="s">
        <v>61</v>
      </c>
      <c r="B45" s="168" t="s">
        <v>353</v>
      </c>
      <c r="C45" s="153"/>
      <c r="D45" s="151">
        <v>5197431</v>
      </c>
      <c r="E45" s="151">
        <v>5168007</v>
      </c>
      <c r="F45" s="151">
        <v>5200000</v>
      </c>
      <c r="G45" s="152"/>
      <c r="H45" s="152">
        <f t="shared" si="5"/>
        <v>1.0004942826561816</v>
      </c>
      <c r="M45" s="148"/>
      <c r="N45" s="148"/>
    </row>
    <row r="46" spans="1:14" s="138" customFormat="1" ht="30" customHeight="1" x14ac:dyDescent="0.25">
      <c r="A46" s="139" t="s">
        <v>61</v>
      </c>
      <c r="B46" s="168" t="s">
        <v>354</v>
      </c>
      <c r="C46" s="153"/>
      <c r="D46" s="151">
        <v>2336969</v>
      </c>
      <c r="E46" s="151">
        <f>+E44-E45</f>
        <v>2625768</v>
      </c>
      <c r="F46" s="151">
        <f>+F44-F45</f>
        <v>2687505</v>
      </c>
      <c r="G46" s="152"/>
      <c r="H46" s="152">
        <f t="shared" si="5"/>
        <v>1.1499959990911304</v>
      </c>
      <c r="M46" s="148"/>
      <c r="N46" s="148"/>
    </row>
    <row r="47" spans="1:14" s="138" customFormat="1" ht="37.5" customHeight="1" x14ac:dyDescent="0.25">
      <c r="A47" s="139" t="s">
        <v>52</v>
      </c>
      <c r="B47" s="170" t="s">
        <v>357</v>
      </c>
      <c r="C47" s="147">
        <f t="shared" ref="C47" si="8">+C48+C49</f>
        <v>11628275</v>
      </c>
      <c r="D47" s="147">
        <f>+D48+D49</f>
        <v>11628275</v>
      </c>
      <c r="E47" s="147">
        <f t="shared" ref="E47" si="9">+E48+E49</f>
        <v>10298535</v>
      </c>
      <c r="F47" s="147">
        <f t="shared" ref="F47" si="10">+F48+F49</f>
        <v>11628275</v>
      </c>
      <c r="G47" s="141">
        <f t="shared" si="4"/>
        <v>1</v>
      </c>
      <c r="H47" s="141">
        <f t="shared" si="5"/>
        <v>1</v>
      </c>
      <c r="M47" s="148"/>
      <c r="N47" s="148"/>
    </row>
    <row r="48" spans="1:14" s="137" customFormat="1" ht="24.95" customHeight="1" x14ac:dyDescent="0.25">
      <c r="A48" s="149">
        <v>1</v>
      </c>
      <c r="B48" s="150" t="s">
        <v>355</v>
      </c>
      <c r="C48" s="153">
        <v>7884160</v>
      </c>
      <c r="D48" s="153">
        <v>7884160</v>
      </c>
      <c r="E48" s="153">
        <v>7227000</v>
      </c>
      <c r="F48" s="153">
        <f>+C48</f>
        <v>7884160</v>
      </c>
      <c r="G48" s="152">
        <f t="shared" si="4"/>
        <v>1</v>
      </c>
      <c r="H48" s="152">
        <f t="shared" si="5"/>
        <v>1</v>
      </c>
      <c r="M48" s="148"/>
      <c r="N48" s="148"/>
    </row>
    <row r="49" spans="1:14" s="137" customFormat="1" ht="24.95" customHeight="1" x14ac:dyDescent="0.25">
      <c r="A49" s="149">
        <v>2</v>
      </c>
      <c r="B49" s="150" t="s">
        <v>69</v>
      </c>
      <c r="C49" s="153">
        <f t="shared" ref="C49" si="11">+C50+C51</f>
        <v>3744115</v>
      </c>
      <c r="D49" s="153">
        <f>+D50+D51</f>
        <v>3744115</v>
      </c>
      <c r="E49" s="153">
        <f t="shared" ref="E49" si="12">+E50+E51</f>
        <v>3071535</v>
      </c>
      <c r="F49" s="153">
        <f t="shared" ref="F49" si="13">+F50+F51</f>
        <v>3744115</v>
      </c>
      <c r="G49" s="152">
        <f t="shared" si="4"/>
        <v>1</v>
      </c>
      <c r="H49" s="152">
        <f t="shared" si="5"/>
        <v>1</v>
      </c>
      <c r="M49" s="148"/>
      <c r="N49" s="148"/>
    </row>
    <row r="50" spans="1:14" s="137" customFormat="1" ht="24.95" customHeight="1" x14ac:dyDescent="0.25">
      <c r="A50" s="149" t="s">
        <v>61</v>
      </c>
      <c r="B50" s="150" t="s">
        <v>70</v>
      </c>
      <c r="C50" s="153">
        <v>3167512</v>
      </c>
      <c r="D50" s="153">
        <v>3167512</v>
      </c>
      <c r="E50" s="153">
        <v>2926792</v>
      </c>
      <c r="F50" s="153">
        <f>+C50</f>
        <v>3167512</v>
      </c>
      <c r="G50" s="152">
        <f t="shared" si="4"/>
        <v>1</v>
      </c>
      <c r="H50" s="152">
        <f t="shared" si="5"/>
        <v>1</v>
      </c>
      <c r="M50" s="148"/>
      <c r="N50" s="148"/>
    </row>
    <row r="51" spans="1:14" s="137" customFormat="1" ht="26.25" customHeight="1" x14ac:dyDescent="0.25">
      <c r="A51" s="149" t="s">
        <v>61</v>
      </c>
      <c r="B51" s="150" t="s">
        <v>71</v>
      </c>
      <c r="C51" s="153">
        <v>576603</v>
      </c>
      <c r="D51" s="153">
        <v>576603</v>
      </c>
      <c r="E51" s="153">
        <v>144743</v>
      </c>
      <c r="F51" s="153">
        <f>+C51</f>
        <v>576603</v>
      </c>
      <c r="G51" s="152">
        <f t="shared" si="4"/>
        <v>1</v>
      </c>
      <c r="H51" s="152">
        <f t="shared" si="5"/>
        <v>1</v>
      </c>
      <c r="M51" s="148"/>
      <c r="N51" s="148"/>
    </row>
    <row r="52" spans="1:14" s="138" customFormat="1" ht="26.25" customHeight="1" x14ac:dyDescent="0.25">
      <c r="A52" s="139" t="s">
        <v>53</v>
      </c>
      <c r="B52" s="171" t="s">
        <v>72</v>
      </c>
      <c r="C52" s="169">
        <f t="shared" ref="C52" si="14">+C53+C54</f>
        <v>283700</v>
      </c>
      <c r="D52" s="169">
        <f>+D53+D54</f>
        <v>283700</v>
      </c>
      <c r="E52" s="169">
        <f t="shared" ref="E52" si="15">+E53+E54</f>
        <v>159892</v>
      </c>
      <c r="F52" s="169">
        <f t="shared" ref="F52" si="16">+F53+F54</f>
        <v>237254</v>
      </c>
      <c r="G52" s="141">
        <f t="shared" si="4"/>
        <v>0.83628480789566439</v>
      </c>
      <c r="H52" s="141">
        <f t="shared" si="5"/>
        <v>0.83628480789566439</v>
      </c>
      <c r="M52" s="148"/>
      <c r="N52" s="148"/>
    </row>
    <row r="53" spans="1:14" s="137" customFormat="1" ht="26.25" customHeight="1" x14ac:dyDescent="0.25">
      <c r="A53" s="149">
        <v>1</v>
      </c>
      <c r="B53" s="150" t="s">
        <v>305</v>
      </c>
      <c r="C53" s="153">
        <v>257600</v>
      </c>
      <c r="D53" s="153">
        <v>257600</v>
      </c>
      <c r="E53" s="153">
        <v>159892</v>
      </c>
      <c r="F53" s="153">
        <v>237254</v>
      </c>
      <c r="G53" s="152">
        <f t="shared" si="4"/>
        <v>0.92101708074534161</v>
      </c>
      <c r="H53" s="152">
        <f t="shared" si="5"/>
        <v>0.92101708074534161</v>
      </c>
      <c r="M53" s="148"/>
      <c r="N53" s="148"/>
    </row>
    <row r="54" spans="1:14" s="137" customFormat="1" ht="26.25" customHeight="1" x14ac:dyDescent="0.25">
      <c r="A54" s="149">
        <v>2</v>
      </c>
      <c r="B54" s="150" t="s">
        <v>306</v>
      </c>
      <c r="C54" s="153">
        <v>26100</v>
      </c>
      <c r="D54" s="153">
        <v>26100</v>
      </c>
      <c r="E54" s="153">
        <v>0</v>
      </c>
      <c r="F54" s="153">
        <v>0</v>
      </c>
      <c r="G54" s="152">
        <f t="shared" si="4"/>
        <v>0</v>
      </c>
      <c r="H54" s="152">
        <f t="shared" si="5"/>
        <v>0</v>
      </c>
      <c r="M54" s="148"/>
      <c r="N54" s="148"/>
    </row>
    <row r="55" spans="1:14" s="138" customFormat="1" ht="51.75" customHeight="1" x14ac:dyDescent="0.25">
      <c r="A55" s="139" t="s">
        <v>54</v>
      </c>
      <c r="B55" s="170" t="s">
        <v>73</v>
      </c>
      <c r="C55" s="172">
        <v>0</v>
      </c>
      <c r="D55" s="169">
        <v>560000</v>
      </c>
      <c r="E55" s="169">
        <v>500000</v>
      </c>
      <c r="F55" s="169">
        <v>560000</v>
      </c>
      <c r="G55" s="141"/>
      <c r="H55" s="141">
        <f t="shared" si="5"/>
        <v>1</v>
      </c>
      <c r="M55" s="148"/>
      <c r="N55" s="148"/>
    </row>
    <row r="56" spans="1:14" s="137" customFormat="1" ht="31.5" customHeight="1" x14ac:dyDescent="0.25">
      <c r="A56" s="149"/>
      <c r="B56" s="139" t="s">
        <v>74</v>
      </c>
      <c r="C56" s="169">
        <f>+C44+C47+C52+C55</f>
        <v>17965375</v>
      </c>
      <c r="D56" s="169">
        <f>+D44+D47+D52+D55</f>
        <v>20006375</v>
      </c>
      <c r="E56" s="169">
        <f>+E44+E47+E52+E55</f>
        <v>18752202</v>
      </c>
      <c r="F56" s="169">
        <f t="shared" ref="F56" si="17">+F44+F47+F52+F55</f>
        <v>20313034</v>
      </c>
      <c r="G56" s="141">
        <f t="shared" si="4"/>
        <v>1.130676871481948</v>
      </c>
      <c r="H56" s="141">
        <f t="shared" si="5"/>
        <v>1.0153280641795428</v>
      </c>
      <c r="M56" s="148"/>
      <c r="N56" s="148"/>
    </row>
    <row r="57" spans="1:14" ht="17.25" customHeight="1" x14ac:dyDescent="0.25">
      <c r="B57" s="159"/>
      <c r="C57" s="174"/>
      <c r="D57" s="175"/>
      <c r="E57" s="175"/>
      <c r="F57" s="175"/>
    </row>
    <row r="58" spans="1:14" ht="20.25" customHeight="1" x14ac:dyDescent="0.25">
      <c r="B58" s="173"/>
      <c r="D58" s="667" t="s">
        <v>704</v>
      </c>
      <c r="E58" s="667"/>
      <c r="F58" s="667"/>
      <c r="G58" s="667"/>
      <c r="H58" s="667"/>
    </row>
    <row r="59" spans="1:14" x14ac:dyDescent="0.25">
      <c r="B59" s="173"/>
    </row>
    <row r="60" spans="1:14" x14ac:dyDescent="0.25">
      <c r="B60" s="173"/>
    </row>
    <row r="61" spans="1:14" x14ac:dyDescent="0.25">
      <c r="B61" s="173"/>
    </row>
    <row r="62" spans="1:14" x14ac:dyDescent="0.25">
      <c r="B62" s="173"/>
    </row>
    <row r="63" spans="1:14" x14ac:dyDescent="0.25">
      <c r="B63" s="173"/>
    </row>
    <row r="64" spans="1:14" x14ac:dyDescent="0.25">
      <c r="B64" s="173"/>
    </row>
    <row r="65" s="173" customFormat="1" x14ac:dyDescent="0.25"/>
    <row r="66" s="173" customFormat="1" x14ac:dyDescent="0.25"/>
    <row r="67" s="173" customFormat="1" x14ac:dyDescent="0.25"/>
    <row r="68" s="173" customFormat="1" x14ac:dyDescent="0.25"/>
    <row r="69" s="173" customFormat="1" x14ac:dyDescent="0.25"/>
    <row r="70" s="173" customFormat="1" x14ac:dyDescent="0.25"/>
    <row r="71" s="173" customFormat="1" x14ac:dyDescent="0.25"/>
    <row r="72" s="173" customFormat="1" x14ac:dyDescent="0.25"/>
    <row r="73" s="173" customFormat="1" x14ac:dyDescent="0.25"/>
    <row r="74" s="173" customFormat="1" x14ac:dyDescent="0.25"/>
    <row r="75" s="173" customFormat="1" x14ac:dyDescent="0.25"/>
    <row r="76" s="173" customFormat="1" x14ac:dyDescent="0.25"/>
    <row r="77" s="173" customFormat="1" x14ac:dyDescent="0.25"/>
    <row r="78" s="173" customFormat="1" x14ac:dyDescent="0.25"/>
    <row r="79" s="173" customFormat="1" x14ac:dyDescent="0.25"/>
    <row r="80" s="173" customFormat="1" x14ac:dyDescent="0.25"/>
    <row r="81" s="173" customFormat="1" x14ac:dyDescent="0.25"/>
    <row r="82" s="173" customFormat="1" x14ac:dyDescent="0.25"/>
    <row r="83" s="173" customFormat="1" x14ac:dyDescent="0.25"/>
    <row r="84" s="173" customFormat="1" x14ac:dyDescent="0.25"/>
    <row r="85" s="173" customFormat="1" x14ac:dyDescent="0.25"/>
    <row r="86" s="173" customFormat="1" x14ac:dyDescent="0.25"/>
    <row r="87" s="173" customFormat="1" x14ac:dyDescent="0.25"/>
    <row r="88" s="173" customFormat="1" x14ac:dyDescent="0.25"/>
    <row r="89" s="173" customFormat="1" x14ac:dyDescent="0.25"/>
    <row r="90" s="173" customFormat="1" x14ac:dyDescent="0.25"/>
    <row r="91" s="173" customFormat="1" x14ac:dyDescent="0.25"/>
    <row r="92" s="173" customFormat="1" x14ac:dyDescent="0.25"/>
    <row r="93" s="173" customFormat="1" x14ac:dyDescent="0.25"/>
    <row r="94" s="173" customFormat="1" x14ac:dyDescent="0.25"/>
    <row r="95" s="173" customFormat="1" x14ac:dyDescent="0.25"/>
    <row r="96" s="173" customFormat="1" x14ac:dyDescent="0.25"/>
    <row r="97" s="173" customFormat="1" x14ac:dyDescent="0.25"/>
    <row r="98" s="173" customFormat="1" x14ac:dyDescent="0.25"/>
    <row r="99" s="173" customFormat="1" x14ac:dyDescent="0.25"/>
    <row r="100" s="173" customFormat="1" x14ac:dyDescent="0.25"/>
    <row r="101" s="173" customFormat="1" x14ac:dyDescent="0.25"/>
    <row r="102" s="173" customFormat="1" x14ac:dyDescent="0.25"/>
    <row r="103" s="173" customFormat="1" x14ac:dyDescent="0.25"/>
    <row r="104" s="173" customFormat="1" x14ac:dyDescent="0.25"/>
    <row r="105" s="173" customFormat="1" x14ac:dyDescent="0.25"/>
    <row r="106" s="173" customFormat="1" x14ac:dyDescent="0.25"/>
    <row r="107" s="173" customFormat="1" x14ac:dyDescent="0.25"/>
    <row r="108" s="173" customFormat="1" x14ac:dyDescent="0.25"/>
    <row r="109" s="173" customFormat="1" x14ac:dyDescent="0.25"/>
    <row r="110" s="173" customFormat="1" x14ac:dyDescent="0.25"/>
    <row r="111" s="173" customFormat="1" x14ac:dyDescent="0.25"/>
    <row r="112" s="173" customFormat="1" x14ac:dyDescent="0.25"/>
    <row r="113" s="173" customFormat="1" x14ac:dyDescent="0.25"/>
    <row r="114" s="173" customFormat="1" x14ac:dyDescent="0.25"/>
    <row r="115" s="173" customFormat="1" x14ac:dyDescent="0.25"/>
    <row r="116" s="173" customFormat="1" x14ac:dyDescent="0.25"/>
    <row r="117" s="173" customFormat="1" x14ac:dyDescent="0.25"/>
    <row r="118" s="173" customFormat="1" x14ac:dyDescent="0.25"/>
    <row r="119" s="173" customFormat="1" x14ac:dyDescent="0.25"/>
    <row r="120" s="173" customFormat="1" x14ac:dyDescent="0.25"/>
    <row r="121" s="173" customFormat="1" x14ac:dyDescent="0.25"/>
    <row r="122" s="173" customFormat="1" x14ac:dyDescent="0.25"/>
    <row r="123" s="173" customFormat="1" x14ac:dyDescent="0.25"/>
    <row r="124" s="173" customFormat="1" x14ac:dyDescent="0.25"/>
    <row r="125" s="173" customFormat="1" x14ac:dyDescent="0.25"/>
    <row r="126" s="173" customFormat="1" x14ac:dyDescent="0.25"/>
    <row r="127" s="173" customFormat="1" x14ac:dyDescent="0.25"/>
    <row r="128" s="173" customFormat="1" x14ac:dyDescent="0.25"/>
    <row r="129" s="173" customFormat="1" x14ac:dyDescent="0.25"/>
    <row r="130" s="173" customFormat="1" x14ac:dyDescent="0.25"/>
    <row r="131" s="173" customFormat="1" x14ac:dyDescent="0.25"/>
    <row r="132" s="173" customFormat="1" x14ac:dyDescent="0.25"/>
    <row r="133" s="173" customFormat="1" x14ac:dyDescent="0.25"/>
    <row r="134" s="173" customFormat="1" x14ac:dyDescent="0.25"/>
    <row r="135" s="173" customFormat="1" x14ac:dyDescent="0.25"/>
    <row r="136" s="173" customFormat="1" x14ac:dyDescent="0.25"/>
    <row r="137" s="173" customFormat="1" x14ac:dyDescent="0.25"/>
    <row r="138" s="173" customFormat="1" x14ac:dyDescent="0.25"/>
    <row r="139" s="173" customFormat="1" x14ac:dyDescent="0.25"/>
    <row r="140" s="173" customFormat="1" x14ac:dyDescent="0.25"/>
    <row r="141" s="173" customFormat="1" x14ac:dyDescent="0.25"/>
    <row r="142" s="173" customFormat="1" x14ac:dyDescent="0.25"/>
    <row r="143" s="173" customFormat="1" x14ac:dyDescent="0.25"/>
    <row r="144" s="173" customFormat="1" x14ac:dyDescent="0.25"/>
    <row r="145" s="173" customFormat="1" x14ac:dyDescent="0.25"/>
    <row r="146" s="173" customFormat="1" x14ac:dyDescent="0.25"/>
    <row r="147" s="173" customFormat="1" x14ac:dyDescent="0.25"/>
    <row r="148" s="173" customFormat="1" x14ac:dyDescent="0.25"/>
    <row r="149" s="173" customFormat="1" x14ac:dyDescent="0.25"/>
    <row r="150" s="173" customFormat="1" x14ac:dyDescent="0.25"/>
    <row r="151" s="173" customFormat="1" x14ac:dyDescent="0.25"/>
    <row r="152" s="173" customFormat="1" x14ac:dyDescent="0.25"/>
    <row r="153" s="173" customFormat="1" x14ac:dyDescent="0.25"/>
    <row r="154" s="173" customFormat="1" x14ac:dyDescent="0.25"/>
    <row r="155" s="173" customFormat="1" x14ac:dyDescent="0.25"/>
    <row r="156" s="173" customFormat="1" x14ac:dyDescent="0.25"/>
    <row r="157" s="173" customFormat="1" x14ac:dyDescent="0.25"/>
    <row r="158" s="173" customFormat="1" x14ac:dyDescent="0.25"/>
    <row r="159" s="173" customFormat="1" x14ac:dyDescent="0.25"/>
    <row r="160" s="173" customFormat="1" x14ac:dyDescent="0.25"/>
    <row r="161" s="173" customFormat="1" x14ac:dyDescent="0.25"/>
    <row r="162" s="173" customFormat="1" x14ac:dyDescent="0.25"/>
    <row r="163" s="173" customFormat="1" x14ac:dyDescent="0.25"/>
    <row r="164" s="173" customFormat="1" x14ac:dyDescent="0.25"/>
    <row r="165" s="173" customFormat="1" x14ac:dyDescent="0.25"/>
    <row r="166" s="173" customFormat="1" x14ac:dyDescent="0.25"/>
    <row r="167" s="173" customFormat="1" x14ac:dyDescent="0.25"/>
    <row r="168" s="173" customFormat="1" x14ac:dyDescent="0.25"/>
    <row r="169" s="173" customFormat="1" x14ac:dyDescent="0.25"/>
    <row r="170" s="173" customFormat="1" x14ac:dyDescent="0.25"/>
    <row r="171" s="173" customFormat="1" x14ac:dyDescent="0.25"/>
    <row r="172" s="173" customFormat="1" x14ac:dyDescent="0.25"/>
    <row r="173" s="173" customFormat="1" x14ac:dyDescent="0.25"/>
    <row r="174" s="173" customFormat="1" x14ac:dyDescent="0.25"/>
    <row r="175" s="173" customFormat="1" x14ac:dyDescent="0.25"/>
    <row r="176" s="173" customFormat="1" x14ac:dyDescent="0.25"/>
    <row r="177" s="173" customFormat="1" x14ac:dyDescent="0.25"/>
    <row r="178" s="173" customFormat="1" x14ac:dyDescent="0.25"/>
    <row r="179" s="173" customFormat="1" x14ac:dyDescent="0.25"/>
    <row r="180" s="173" customFormat="1" x14ac:dyDescent="0.25"/>
    <row r="181" s="173" customFormat="1" x14ac:dyDescent="0.25"/>
    <row r="182" s="173" customFormat="1" x14ac:dyDescent="0.25"/>
    <row r="183" s="173" customFormat="1" x14ac:dyDescent="0.25"/>
    <row r="184" s="173" customFormat="1" x14ac:dyDescent="0.25"/>
    <row r="185" s="173" customFormat="1" x14ac:dyDescent="0.25"/>
    <row r="186" s="173" customFormat="1" x14ac:dyDescent="0.25"/>
    <row r="187" s="173" customFormat="1" x14ac:dyDescent="0.25"/>
    <row r="188" s="173" customFormat="1" x14ac:dyDescent="0.25"/>
    <row r="189" s="173" customFormat="1" x14ac:dyDescent="0.25"/>
    <row r="190" s="173" customFormat="1" x14ac:dyDescent="0.25"/>
    <row r="191" s="173" customFormat="1" x14ac:dyDescent="0.25"/>
    <row r="192" s="173" customFormat="1" x14ac:dyDescent="0.25"/>
    <row r="193" s="173" customFormat="1" x14ac:dyDescent="0.25"/>
    <row r="194" s="173" customFormat="1" x14ac:dyDescent="0.25"/>
    <row r="195" s="173" customFormat="1" x14ac:dyDescent="0.25"/>
    <row r="196" s="173" customFormat="1" x14ac:dyDescent="0.25"/>
    <row r="197" s="173" customFormat="1" x14ac:dyDescent="0.25"/>
    <row r="198" s="173" customFormat="1" x14ac:dyDescent="0.25"/>
    <row r="199" s="173" customFormat="1" x14ac:dyDescent="0.25"/>
    <row r="200" s="173" customFormat="1" x14ac:dyDescent="0.25"/>
    <row r="201" s="173" customFormat="1" x14ac:dyDescent="0.25"/>
    <row r="202" s="173" customFormat="1" x14ac:dyDescent="0.25"/>
    <row r="203" s="173" customFormat="1" x14ac:dyDescent="0.25"/>
    <row r="204" s="173" customFormat="1" x14ac:dyDescent="0.25"/>
    <row r="205" s="173" customFormat="1" x14ac:dyDescent="0.25"/>
    <row r="206" s="173" customFormat="1" x14ac:dyDescent="0.25"/>
    <row r="207" s="173" customFormat="1" x14ac:dyDescent="0.25"/>
    <row r="208" s="173" customFormat="1" x14ac:dyDescent="0.25"/>
    <row r="209" s="173" customFormat="1" x14ac:dyDescent="0.25"/>
    <row r="210" s="173" customFormat="1" x14ac:dyDescent="0.25"/>
    <row r="211" s="173" customFormat="1" x14ac:dyDescent="0.25"/>
    <row r="212" s="173" customFormat="1" x14ac:dyDescent="0.25"/>
    <row r="213" s="173" customFormat="1" x14ac:dyDescent="0.25"/>
    <row r="214" s="173" customFormat="1" x14ac:dyDescent="0.25"/>
    <row r="215" s="173" customFormat="1" x14ac:dyDescent="0.25"/>
    <row r="216" s="173" customFormat="1" x14ac:dyDescent="0.25"/>
    <row r="217" s="173" customFormat="1" x14ac:dyDescent="0.25"/>
    <row r="218" s="173" customFormat="1" x14ac:dyDescent="0.25"/>
    <row r="219" s="173" customFormat="1" x14ac:dyDescent="0.25"/>
    <row r="220" s="173" customFormat="1" x14ac:dyDescent="0.25"/>
    <row r="221" s="173" customFormat="1" x14ac:dyDescent="0.25"/>
    <row r="222" s="173" customFormat="1" x14ac:dyDescent="0.25"/>
    <row r="223" s="173" customFormat="1" x14ac:dyDescent="0.25"/>
    <row r="224" s="173" customFormat="1" x14ac:dyDescent="0.25"/>
    <row r="225" s="173" customFormat="1" x14ac:dyDescent="0.25"/>
    <row r="226" s="173" customFormat="1" x14ac:dyDescent="0.25"/>
    <row r="227" s="173" customFormat="1" x14ac:dyDescent="0.25"/>
    <row r="228" s="173" customFormat="1" x14ac:dyDescent="0.25"/>
    <row r="229" s="173" customFormat="1" x14ac:dyDescent="0.25"/>
    <row r="230" s="173" customFormat="1" x14ac:dyDescent="0.25"/>
    <row r="231" s="173" customFormat="1" x14ac:dyDescent="0.25"/>
    <row r="232" s="173" customFormat="1" x14ac:dyDescent="0.25"/>
    <row r="233" s="173" customFormat="1" x14ac:dyDescent="0.25"/>
    <row r="234" s="173" customFormat="1" x14ac:dyDescent="0.25"/>
    <row r="235" s="173" customFormat="1" x14ac:dyDescent="0.25"/>
    <row r="236" s="173" customFormat="1" x14ac:dyDescent="0.25"/>
    <row r="237" s="173" customFormat="1" x14ac:dyDescent="0.25"/>
    <row r="238" s="173" customFormat="1" x14ac:dyDescent="0.25"/>
    <row r="239" s="173" customFormat="1" x14ac:dyDescent="0.25"/>
    <row r="240" s="173" customFormat="1" x14ac:dyDescent="0.25"/>
    <row r="241" s="173" customFormat="1" x14ac:dyDescent="0.25"/>
    <row r="242" s="173" customFormat="1" x14ac:dyDescent="0.25"/>
    <row r="243" s="173" customFormat="1" x14ac:dyDescent="0.25"/>
    <row r="244" s="173" customFormat="1" x14ac:dyDescent="0.25"/>
    <row r="245" s="173" customFormat="1" x14ac:dyDescent="0.25"/>
    <row r="246" s="173" customFormat="1" x14ac:dyDescent="0.25"/>
    <row r="247" s="173" customFormat="1" x14ac:dyDescent="0.25"/>
    <row r="248" s="173" customFormat="1" x14ac:dyDescent="0.25"/>
    <row r="249" s="173" customFormat="1" x14ac:dyDescent="0.25"/>
    <row r="250" s="173" customFormat="1" x14ac:dyDescent="0.25"/>
    <row r="251" s="173" customFormat="1" x14ac:dyDescent="0.25"/>
    <row r="252" s="173" customFormat="1" x14ac:dyDescent="0.25"/>
    <row r="253" s="173" customFormat="1" x14ac:dyDescent="0.25"/>
    <row r="254" s="173" customFormat="1" x14ac:dyDescent="0.25"/>
    <row r="255" s="173" customFormat="1" x14ac:dyDescent="0.25"/>
    <row r="256" s="173" customFormat="1" x14ac:dyDescent="0.25"/>
    <row r="257" s="173" customFormat="1" x14ac:dyDescent="0.25"/>
    <row r="258" s="173" customFormat="1" x14ac:dyDescent="0.25"/>
    <row r="259" s="173" customFormat="1" x14ac:dyDescent="0.25"/>
    <row r="260" s="173" customFormat="1" x14ac:dyDescent="0.25"/>
    <row r="261" s="173" customFormat="1" x14ac:dyDescent="0.25"/>
    <row r="262" s="173" customFormat="1" x14ac:dyDescent="0.25"/>
    <row r="263" s="173" customFormat="1" x14ac:dyDescent="0.25"/>
    <row r="264" s="173" customFormat="1" x14ac:dyDescent="0.25"/>
    <row r="265" s="173" customFormat="1" x14ac:dyDescent="0.25"/>
    <row r="266" s="173" customFormat="1" x14ac:dyDescent="0.25"/>
    <row r="267" s="173" customFormat="1" x14ac:dyDescent="0.25"/>
    <row r="268" s="173" customFormat="1" x14ac:dyDescent="0.25"/>
    <row r="269" s="173" customFormat="1" x14ac:dyDescent="0.25"/>
    <row r="270" s="173" customFormat="1" x14ac:dyDescent="0.25"/>
    <row r="271" s="173" customFormat="1" x14ac:dyDescent="0.25"/>
    <row r="272" s="173" customFormat="1" x14ac:dyDescent="0.25"/>
    <row r="273" s="173" customFormat="1" x14ac:dyDescent="0.25"/>
    <row r="274" s="173" customFormat="1" x14ac:dyDescent="0.25"/>
    <row r="275" s="173" customFormat="1" x14ac:dyDescent="0.25"/>
    <row r="276" s="173" customFormat="1" x14ac:dyDescent="0.25"/>
    <row r="277" s="173" customFormat="1" x14ac:dyDescent="0.25"/>
    <row r="278" s="173" customFormat="1" x14ac:dyDescent="0.25"/>
    <row r="279" s="173" customFormat="1" x14ac:dyDescent="0.25"/>
    <row r="280" s="173" customFormat="1" x14ac:dyDescent="0.25"/>
    <row r="281" s="173" customFormat="1" x14ac:dyDescent="0.25"/>
    <row r="282" s="173" customFormat="1" x14ac:dyDescent="0.25"/>
    <row r="283" s="173" customFormat="1" x14ac:dyDescent="0.25"/>
    <row r="284" s="173" customFormat="1" x14ac:dyDescent="0.25"/>
    <row r="285" s="173" customFormat="1" x14ac:dyDescent="0.25"/>
    <row r="286" s="173" customFormat="1" x14ac:dyDescent="0.25"/>
    <row r="287" s="173" customFormat="1" x14ac:dyDescent="0.25"/>
    <row r="288" s="173" customFormat="1" x14ac:dyDescent="0.25"/>
    <row r="289" s="173" customFormat="1" x14ac:dyDescent="0.25"/>
    <row r="290" s="173" customFormat="1" x14ac:dyDescent="0.25"/>
    <row r="291" s="173" customFormat="1" x14ac:dyDescent="0.25"/>
    <row r="292" s="173" customFormat="1" x14ac:dyDescent="0.25"/>
    <row r="293" s="173" customFormat="1" x14ac:dyDescent="0.25"/>
    <row r="294" s="173" customFormat="1" x14ac:dyDescent="0.25"/>
    <row r="295" s="173" customFormat="1" x14ac:dyDescent="0.25"/>
    <row r="296" s="173" customFormat="1" x14ac:dyDescent="0.25"/>
    <row r="297" s="173" customFormat="1" x14ac:dyDescent="0.25"/>
    <row r="298" s="173" customFormat="1" x14ac:dyDescent="0.25"/>
    <row r="299" s="173" customFormat="1" x14ac:dyDescent="0.25"/>
    <row r="300" s="173" customFormat="1" x14ac:dyDescent="0.25"/>
    <row r="301" s="173" customFormat="1" x14ac:dyDescent="0.25"/>
    <row r="302" s="173" customFormat="1" x14ac:dyDescent="0.25"/>
    <row r="303" s="173" customFormat="1" x14ac:dyDescent="0.25"/>
    <row r="304" s="173" customFormat="1" x14ac:dyDescent="0.25"/>
    <row r="305" s="173" customFormat="1" x14ac:dyDescent="0.25"/>
    <row r="306" s="173" customFormat="1" x14ac:dyDescent="0.25"/>
    <row r="307" s="173" customFormat="1" x14ac:dyDescent="0.25"/>
    <row r="308" s="173" customFormat="1" x14ac:dyDescent="0.25"/>
    <row r="309" s="173" customFormat="1" x14ac:dyDescent="0.25"/>
    <row r="310" s="173" customFormat="1" x14ac:dyDescent="0.25"/>
    <row r="311" s="173" customFormat="1" x14ac:dyDescent="0.25"/>
    <row r="312" s="173" customFormat="1" x14ac:dyDescent="0.25"/>
    <row r="313" s="173" customFormat="1" x14ac:dyDescent="0.25"/>
    <row r="314" s="173" customFormat="1" x14ac:dyDescent="0.25"/>
    <row r="315" s="173" customFormat="1" x14ac:dyDescent="0.25"/>
    <row r="316" s="173" customFormat="1" x14ac:dyDescent="0.25"/>
    <row r="317" s="173" customFormat="1" x14ac:dyDescent="0.25"/>
    <row r="318" s="173" customFormat="1" x14ac:dyDescent="0.25"/>
    <row r="319" s="173" customFormat="1" x14ac:dyDescent="0.25"/>
    <row r="320" s="173" customFormat="1" x14ac:dyDescent="0.25"/>
    <row r="321" s="173" customFormat="1" x14ac:dyDescent="0.25"/>
    <row r="322" s="173" customFormat="1" x14ac:dyDescent="0.25"/>
    <row r="323" s="173" customFormat="1" x14ac:dyDescent="0.25"/>
    <row r="324" s="173" customFormat="1" x14ac:dyDescent="0.25"/>
    <row r="325" s="173" customFormat="1" x14ac:dyDescent="0.25"/>
    <row r="326" s="173" customFormat="1" x14ac:dyDescent="0.25"/>
    <row r="327" s="173" customFormat="1" x14ac:dyDescent="0.25"/>
    <row r="328" s="173" customFormat="1" x14ac:dyDescent="0.25"/>
    <row r="329" s="173" customFormat="1" x14ac:dyDescent="0.25"/>
    <row r="330" s="173" customFormat="1" x14ac:dyDescent="0.25"/>
    <row r="331" s="173" customFormat="1" x14ac:dyDescent="0.25"/>
    <row r="332" s="173" customFormat="1" x14ac:dyDescent="0.25"/>
    <row r="333" s="173" customFormat="1" x14ac:dyDescent="0.25"/>
    <row r="334" s="173" customFormat="1" x14ac:dyDescent="0.25"/>
    <row r="335" s="173" customFormat="1" x14ac:dyDescent="0.25"/>
    <row r="336" s="173" customFormat="1" x14ac:dyDescent="0.25"/>
    <row r="337" s="173" customFormat="1" x14ac:dyDescent="0.25"/>
    <row r="338" s="173" customFormat="1" x14ac:dyDescent="0.25"/>
    <row r="339" s="173" customFormat="1" x14ac:dyDescent="0.25"/>
    <row r="340" s="173" customFormat="1" x14ac:dyDescent="0.25"/>
    <row r="341" s="173" customFormat="1" x14ac:dyDescent="0.25"/>
    <row r="342" s="173" customFormat="1" x14ac:dyDescent="0.25"/>
    <row r="343" s="173" customFormat="1" x14ac:dyDescent="0.25"/>
    <row r="344" s="173" customFormat="1" x14ac:dyDescent="0.25"/>
    <row r="345" s="173" customFormat="1" x14ac:dyDescent="0.25"/>
    <row r="346" s="173" customFormat="1" x14ac:dyDescent="0.25"/>
    <row r="347" s="173" customFormat="1" x14ac:dyDescent="0.25"/>
    <row r="348" s="173" customFormat="1" x14ac:dyDescent="0.25"/>
    <row r="349" s="173" customFormat="1" x14ac:dyDescent="0.25"/>
    <row r="350" s="173" customFormat="1" x14ac:dyDescent="0.25"/>
    <row r="351" s="173" customFormat="1" x14ac:dyDescent="0.25"/>
    <row r="352" s="173" customFormat="1" x14ac:dyDescent="0.25"/>
    <row r="353" s="173" customFormat="1" x14ac:dyDescent="0.25"/>
    <row r="354" s="173" customFormat="1" x14ac:dyDescent="0.25"/>
    <row r="355" s="173" customFormat="1" x14ac:dyDescent="0.25"/>
    <row r="356" s="173" customFormat="1" x14ac:dyDescent="0.25"/>
    <row r="357" s="173" customFormat="1" x14ac:dyDescent="0.25"/>
    <row r="358" s="173" customFormat="1" x14ac:dyDescent="0.25"/>
    <row r="359" s="173" customFormat="1" x14ac:dyDescent="0.25"/>
    <row r="360" s="173" customFormat="1" x14ac:dyDescent="0.25"/>
    <row r="361" s="173" customFormat="1" x14ac:dyDescent="0.25"/>
    <row r="362" s="173" customFormat="1" x14ac:dyDescent="0.25"/>
    <row r="363" s="173" customFormat="1" x14ac:dyDescent="0.25"/>
    <row r="364" s="173" customFormat="1" x14ac:dyDescent="0.25"/>
    <row r="365" s="173" customFormat="1" x14ac:dyDescent="0.25"/>
    <row r="366" s="173" customFormat="1" x14ac:dyDescent="0.25"/>
    <row r="367" s="173" customFormat="1" x14ac:dyDescent="0.25"/>
    <row r="368" s="173" customFormat="1" x14ac:dyDescent="0.25"/>
    <row r="369" s="173" customFormat="1" x14ac:dyDescent="0.25"/>
    <row r="370" s="173" customFormat="1" x14ac:dyDescent="0.25"/>
    <row r="371" s="173" customFormat="1" x14ac:dyDescent="0.25"/>
    <row r="372" s="173" customFormat="1" x14ac:dyDescent="0.25"/>
    <row r="373" s="173" customFormat="1" x14ac:dyDescent="0.25"/>
    <row r="374" s="173" customFormat="1" x14ac:dyDescent="0.25"/>
    <row r="375" s="173" customFormat="1" x14ac:dyDescent="0.25"/>
    <row r="376" s="173" customFormat="1" x14ac:dyDescent="0.25"/>
    <row r="377" s="173" customFormat="1" x14ac:dyDescent="0.25"/>
    <row r="378" s="173" customFormat="1" x14ac:dyDescent="0.25"/>
    <row r="379" s="173" customFormat="1" x14ac:dyDescent="0.25"/>
    <row r="380" s="173" customFormat="1" x14ac:dyDescent="0.25"/>
    <row r="381" s="173" customFormat="1" x14ac:dyDescent="0.25"/>
    <row r="382" s="173" customFormat="1" x14ac:dyDescent="0.25"/>
    <row r="383" s="173" customFormat="1" x14ac:dyDescent="0.25"/>
    <row r="384" s="173" customFormat="1" x14ac:dyDescent="0.25"/>
    <row r="385" s="173" customFormat="1" x14ac:dyDescent="0.25"/>
    <row r="386" s="173" customFormat="1" x14ac:dyDescent="0.25"/>
    <row r="387" s="173" customFormat="1" x14ac:dyDescent="0.25"/>
    <row r="388" s="173" customFormat="1" x14ac:dyDescent="0.25"/>
    <row r="389" s="173" customFormat="1" x14ac:dyDescent="0.25"/>
    <row r="390" s="173" customFormat="1" x14ac:dyDescent="0.25"/>
    <row r="391" s="173" customFormat="1" x14ac:dyDescent="0.25"/>
    <row r="392" s="173" customFormat="1" x14ac:dyDescent="0.25"/>
    <row r="393" s="173" customFormat="1" x14ac:dyDescent="0.25"/>
    <row r="394" s="173" customFormat="1" x14ac:dyDescent="0.25"/>
    <row r="395" s="173" customFormat="1" x14ac:dyDescent="0.25"/>
    <row r="396" s="173" customFormat="1" x14ac:dyDescent="0.25"/>
    <row r="397" s="173" customFormat="1" x14ac:dyDescent="0.25"/>
    <row r="398" s="173" customFormat="1" x14ac:dyDescent="0.25"/>
    <row r="399" s="173" customFormat="1" x14ac:dyDescent="0.25"/>
    <row r="400" s="173" customFormat="1" x14ac:dyDescent="0.25"/>
    <row r="401" s="173" customFormat="1" x14ac:dyDescent="0.25"/>
    <row r="402" s="173" customFormat="1" x14ac:dyDescent="0.25"/>
    <row r="403" s="173" customFormat="1" x14ac:dyDescent="0.25"/>
    <row r="404" s="173" customFormat="1" x14ac:dyDescent="0.25"/>
    <row r="405" s="173" customFormat="1" x14ac:dyDescent="0.25"/>
    <row r="406" s="173" customFormat="1" x14ac:dyDescent="0.25"/>
    <row r="407" s="173" customFormat="1" x14ac:dyDescent="0.25"/>
    <row r="408" s="173" customFormat="1" x14ac:dyDescent="0.25"/>
    <row r="409" s="173" customFormat="1" x14ac:dyDescent="0.25"/>
    <row r="410" s="173" customFormat="1" x14ac:dyDescent="0.25"/>
    <row r="411" s="173" customFormat="1" x14ac:dyDescent="0.25"/>
    <row r="412" s="173" customFormat="1" x14ac:dyDescent="0.25"/>
    <row r="413" s="173" customFormat="1" x14ac:dyDescent="0.25"/>
    <row r="414" s="173" customFormat="1" x14ac:dyDescent="0.25"/>
    <row r="415" s="173" customFormat="1" x14ac:dyDescent="0.25"/>
    <row r="416" s="173" customFormat="1" x14ac:dyDescent="0.25"/>
    <row r="417" s="173" customFormat="1" x14ac:dyDescent="0.25"/>
    <row r="418" s="173" customFormat="1" x14ac:dyDescent="0.25"/>
    <row r="419" s="173" customFormat="1" x14ac:dyDescent="0.25"/>
    <row r="420" s="173" customFormat="1" x14ac:dyDescent="0.25"/>
    <row r="421" s="173" customFormat="1" x14ac:dyDescent="0.25"/>
    <row r="422" s="173" customFormat="1" x14ac:dyDescent="0.25"/>
    <row r="423" s="173" customFormat="1" x14ac:dyDescent="0.25"/>
    <row r="424" s="173" customFormat="1" x14ac:dyDescent="0.25"/>
    <row r="425" s="173" customFormat="1" x14ac:dyDescent="0.25"/>
    <row r="426" s="173" customFormat="1" x14ac:dyDescent="0.25"/>
    <row r="427" s="173" customFormat="1" x14ac:dyDescent="0.25"/>
    <row r="428" s="173" customFormat="1" x14ac:dyDescent="0.25"/>
    <row r="429" s="173" customFormat="1" x14ac:dyDescent="0.25"/>
    <row r="430" s="173" customFormat="1" x14ac:dyDescent="0.25"/>
    <row r="431" s="173" customFormat="1" x14ac:dyDescent="0.25"/>
    <row r="432" s="173" customFormat="1" x14ac:dyDescent="0.25"/>
    <row r="433" s="173" customFormat="1" x14ac:dyDescent="0.25"/>
    <row r="434" s="173" customFormat="1" x14ac:dyDescent="0.25"/>
    <row r="435" s="173" customFormat="1" x14ac:dyDescent="0.25"/>
    <row r="436" s="173" customFormat="1" x14ac:dyDescent="0.25"/>
    <row r="437" s="173" customFormat="1" x14ac:dyDescent="0.25"/>
    <row r="438" s="173" customFormat="1" x14ac:dyDescent="0.25"/>
    <row r="439" s="173" customFormat="1" x14ac:dyDescent="0.25"/>
    <row r="440" s="173" customFormat="1" x14ac:dyDescent="0.25"/>
    <row r="441" s="173" customFormat="1" x14ac:dyDescent="0.25"/>
    <row r="442" s="173" customFormat="1" x14ac:dyDescent="0.25"/>
    <row r="443" s="173" customFormat="1" x14ac:dyDescent="0.25"/>
    <row r="444" s="173" customFormat="1" x14ac:dyDescent="0.25"/>
    <row r="445" s="173" customFormat="1" x14ac:dyDescent="0.25"/>
    <row r="446" s="173" customFormat="1" x14ac:dyDescent="0.25"/>
    <row r="447" s="173" customFormat="1" x14ac:dyDescent="0.25"/>
    <row r="448" s="173" customFormat="1" x14ac:dyDescent="0.25"/>
    <row r="449" s="173" customFormat="1" x14ac:dyDescent="0.25"/>
    <row r="450" s="173" customFormat="1" x14ac:dyDescent="0.25"/>
    <row r="451" s="173" customFormat="1" x14ac:dyDescent="0.25"/>
    <row r="452" s="173" customFormat="1" x14ac:dyDescent="0.25"/>
    <row r="453" s="173" customFormat="1" x14ac:dyDescent="0.25"/>
    <row r="454" s="173" customFormat="1" x14ac:dyDescent="0.25"/>
    <row r="455" s="173" customFormat="1" x14ac:dyDescent="0.25"/>
    <row r="456" s="173" customFormat="1" x14ac:dyDescent="0.25"/>
    <row r="457" s="173" customFormat="1" x14ac:dyDescent="0.25"/>
    <row r="458" s="173" customFormat="1" x14ac:dyDescent="0.25"/>
    <row r="459" s="173" customFormat="1" x14ac:dyDescent="0.25"/>
    <row r="460" s="173" customFormat="1" x14ac:dyDescent="0.25"/>
    <row r="461" s="173" customFormat="1" x14ac:dyDescent="0.25"/>
    <row r="462" s="173" customFormat="1" x14ac:dyDescent="0.25"/>
    <row r="463" s="173" customFormat="1" x14ac:dyDescent="0.25"/>
    <row r="464" s="173" customFormat="1" x14ac:dyDescent="0.25"/>
    <row r="465" s="173" customFormat="1" x14ac:dyDescent="0.25"/>
    <row r="466" s="173" customFormat="1" x14ac:dyDescent="0.25"/>
    <row r="467" s="173" customFormat="1" x14ac:dyDescent="0.25"/>
    <row r="468" s="173" customFormat="1" x14ac:dyDescent="0.25"/>
    <row r="469" s="173" customFormat="1" x14ac:dyDescent="0.25"/>
    <row r="470" s="173" customFormat="1" x14ac:dyDescent="0.25"/>
    <row r="471" s="173" customFormat="1" x14ac:dyDescent="0.25"/>
    <row r="472" s="173" customFormat="1" x14ac:dyDescent="0.25"/>
    <row r="473" s="173" customFormat="1" x14ac:dyDescent="0.25"/>
    <row r="474" s="173" customFormat="1" x14ac:dyDescent="0.25"/>
    <row r="475" s="173" customFormat="1" x14ac:dyDescent="0.25"/>
    <row r="476" s="173" customFormat="1" x14ac:dyDescent="0.25"/>
    <row r="477" s="173" customFormat="1" x14ac:dyDescent="0.25"/>
    <row r="478" s="173" customFormat="1" x14ac:dyDescent="0.25"/>
    <row r="479" s="173" customFormat="1" x14ac:dyDescent="0.25"/>
    <row r="480" s="173" customFormat="1" x14ac:dyDescent="0.25"/>
    <row r="481" s="173" customFormat="1" x14ac:dyDescent="0.25"/>
    <row r="482" s="173" customFormat="1" x14ac:dyDescent="0.25"/>
    <row r="483" s="173" customFormat="1" x14ac:dyDescent="0.25"/>
    <row r="484" s="173" customFormat="1" x14ac:dyDescent="0.25"/>
    <row r="485" s="173" customFormat="1" x14ac:dyDescent="0.25"/>
    <row r="486" s="173" customFormat="1" x14ac:dyDescent="0.25"/>
    <row r="487" s="173" customFormat="1" x14ac:dyDescent="0.25"/>
    <row r="488" s="173" customFormat="1" x14ac:dyDescent="0.25"/>
    <row r="489" s="173" customFormat="1" x14ac:dyDescent="0.25"/>
    <row r="490" s="173" customFormat="1" x14ac:dyDescent="0.25"/>
    <row r="491" s="173" customFormat="1" x14ac:dyDescent="0.25"/>
    <row r="492" s="173" customFormat="1" x14ac:dyDescent="0.25"/>
    <row r="493" s="173" customFormat="1" x14ac:dyDescent="0.25"/>
    <row r="494" s="173" customFormat="1" x14ac:dyDescent="0.25"/>
    <row r="495" s="173" customFormat="1" x14ac:dyDescent="0.25"/>
    <row r="496" s="173" customFormat="1" x14ac:dyDescent="0.25"/>
    <row r="497" s="173" customFormat="1" x14ac:dyDescent="0.25"/>
    <row r="498" s="173" customFormat="1" x14ac:dyDescent="0.25"/>
    <row r="499" s="173" customFormat="1" x14ac:dyDescent="0.25"/>
    <row r="500" s="173" customFormat="1" x14ac:dyDescent="0.25"/>
    <row r="501" s="173" customFormat="1" x14ac:dyDescent="0.25"/>
    <row r="502" s="173" customFormat="1" x14ac:dyDescent="0.25"/>
    <row r="503" s="173" customFormat="1" x14ac:dyDescent="0.25"/>
    <row r="504" s="173" customFormat="1" x14ac:dyDescent="0.25"/>
    <row r="505" s="173" customFormat="1" x14ac:dyDescent="0.25"/>
    <row r="506" s="173" customFormat="1" x14ac:dyDescent="0.25"/>
    <row r="507" s="173" customFormat="1" x14ac:dyDescent="0.25"/>
    <row r="508" s="173" customFormat="1" x14ac:dyDescent="0.25"/>
    <row r="509" s="173" customFormat="1" x14ac:dyDescent="0.25"/>
    <row r="510" s="173" customFormat="1" x14ac:dyDescent="0.25"/>
    <row r="511" s="173" customFormat="1" x14ac:dyDescent="0.25"/>
    <row r="512" s="173" customFormat="1" x14ac:dyDescent="0.25"/>
    <row r="513" s="173" customFormat="1" x14ac:dyDescent="0.25"/>
    <row r="514" s="173" customFormat="1" x14ac:dyDescent="0.25"/>
    <row r="515" s="173" customFormat="1" x14ac:dyDescent="0.25"/>
    <row r="516" s="173" customFormat="1" x14ac:dyDescent="0.25"/>
    <row r="517" s="173" customFormat="1" x14ac:dyDescent="0.25"/>
    <row r="518" s="173" customFormat="1" x14ac:dyDescent="0.25"/>
    <row r="519" s="173" customFormat="1" x14ac:dyDescent="0.25"/>
    <row r="520" s="173" customFormat="1" x14ac:dyDescent="0.25"/>
    <row r="521" s="173" customFormat="1" x14ac:dyDescent="0.25"/>
    <row r="522" s="173" customFormat="1" x14ac:dyDescent="0.25"/>
    <row r="523" s="173" customFormat="1" x14ac:dyDescent="0.25"/>
    <row r="524" s="173" customFormat="1" x14ac:dyDescent="0.25"/>
    <row r="525" s="173" customFormat="1" x14ac:dyDescent="0.25"/>
    <row r="526" s="173" customFormat="1" x14ac:dyDescent="0.25"/>
    <row r="527" s="173" customFormat="1" x14ac:dyDescent="0.25"/>
    <row r="528" s="173" customFormat="1" x14ac:dyDescent="0.25"/>
    <row r="529" s="173" customFormat="1" x14ac:dyDescent="0.25"/>
    <row r="530" s="173" customFormat="1" x14ac:dyDescent="0.25"/>
    <row r="531" s="173" customFormat="1" x14ac:dyDescent="0.25"/>
    <row r="532" s="173" customFormat="1" x14ac:dyDescent="0.25"/>
    <row r="533" s="173" customFormat="1" x14ac:dyDescent="0.25"/>
    <row r="534" s="173" customFormat="1" x14ac:dyDescent="0.25"/>
    <row r="535" s="173" customFormat="1" x14ac:dyDescent="0.25"/>
    <row r="536" s="173" customFormat="1" x14ac:dyDescent="0.25"/>
    <row r="537" s="173" customFormat="1" x14ac:dyDescent="0.25"/>
    <row r="538" s="173" customFormat="1" x14ac:dyDescent="0.25"/>
    <row r="539" s="173" customFormat="1" x14ac:dyDescent="0.25"/>
    <row r="540" s="173" customFormat="1" x14ac:dyDescent="0.25"/>
    <row r="541" s="173" customFormat="1" x14ac:dyDescent="0.25"/>
    <row r="542" s="173" customFormat="1" x14ac:dyDescent="0.25"/>
    <row r="543" s="173" customFormat="1" x14ac:dyDescent="0.25"/>
    <row r="544" s="173" customFormat="1" x14ac:dyDescent="0.25"/>
    <row r="545" s="173" customFormat="1" x14ac:dyDescent="0.25"/>
    <row r="546" s="173" customFormat="1" x14ac:dyDescent="0.25"/>
    <row r="547" s="173" customFormat="1" x14ac:dyDescent="0.25"/>
    <row r="548" s="173" customFormat="1" x14ac:dyDescent="0.25"/>
    <row r="549" s="173" customFormat="1" x14ac:dyDescent="0.25"/>
    <row r="550" s="173" customFormat="1" x14ac:dyDescent="0.25"/>
    <row r="551" s="173" customFormat="1" x14ac:dyDescent="0.25"/>
    <row r="552" s="173" customFormat="1" x14ac:dyDescent="0.25"/>
    <row r="553" s="173" customFormat="1" x14ac:dyDescent="0.25"/>
    <row r="554" s="173" customFormat="1" x14ac:dyDescent="0.25"/>
    <row r="555" s="173" customFormat="1" x14ac:dyDescent="0.25"/>
    <row r="556" s="173" customFormat="1" x14ac:dyDescent="0.25"/>
    <row r="557" s="173" customFormat="1" x14ac:dyDescent="0.25"/>
    <row r="558" s="173" customFormat="1" x14ac:dyDescent="0.25"/>
    <row r="559" s="173" customFormat="1" x14ac:dyDescent="0.25"/>
    <row r="560" s="173" customFormat="1" x14ac:dyDescent="0.25"/>
    <row r="561" s="173" customFormat="1" x14ac:dyDescent="0.25"/>
    <row r="562" s="173" customFormat="1" x14ac:dyDescent="0.25"/>
    <row r="563" s="173" customFormat="1" x14ac:dyDescent="0.25"/>
    <row r="564" s="173" customFormat="1" x14ac:dyDescent="0.25"/>
    <row r="565" s="173" customFormat="1" x14ac:dyDescent="0.25"/>
    <row r="566" s="173" customFormat="1" x14ac:dyDescent="0.25"/>
    <row r="567" s="173" customFormat="1" x14ac:dyDescent="0.25"/>
    <row r="568" s="173" customFormat="1" x14ac:dyDescent="0.25"/>
    <row r="569" s="173" customFormat="1" x14ac:dyDescent="0.25"/>
    <row r="570" s="173" customFormat="1" x14ac:dyDescent="0.25"/>
    <row r="571" s="173" customFormat="1" x14ac:dyDescent="0.25"/>
    <row r="572" s="173" customFormat="1" x14ac:dyDescent="0.25"/>
    <row r="573" s="173" customFormat="1" x14ac:dyDescent="0.25"/>
    <row r="574" s="173" customFormat="1" x14ac:dyDescent="0.25"/>
    <row r="575" s="173" customFormat="1" x14ac:dyDescent="0.25"/>
    <row r="576" s="173" customFormat="1" x14ac:dyDescent="0.25"/>
    <row r="577" s="173" customFormat="1" x14ac:dyDescent="0.25"/>
    <row r="578" s="173" customFormat="1" x14ac:dyDescent="0.25"/>
    <row r="579" s="173" customFormat="1" x14ac:dyDescent="0.25"/>
    <row r="580" s="173" customFormat="1" x14ac:dyDescent="0.25"/>
    <row r="581" s="173" customFormat="1" x14ac:dyDescent="0.25"/>
    <row r="582" s="173" customFormat="1" x14ac:dyDescent="0.25"/>
    <row r="583" s="173" customFormat="1" x14ac:dyDescent="0.25"/>
    <row r="584" s="173" customFormat="1" x14ac:dyDescent="0.25"/>
    <row r="585" s="173" customFormat="1" x14ac:dyDescent="0.25"/>
    <row r="586" s="173" customFormat="1" x14ac:dyDescent="0.25"/>
    <row r="587" s="173" customFormat="1" x14ac:dyDescent="0.25"/>
    <row r="588" s="173" customFormat="1" x14ac:dyDescent="0.25"/>
    <row r="589" s="173" customFormat="1" x14ac:dyDescent="0.25"/>
    <row r="590" s="173" customFormat="1" x14ac:dyDescent="0.25"/>
    <row r="591" s="173" customFormat="1" x14ac:dyDescent="0.25"/>
    <row r="592" s="173" customFormat="1" x14ac:dyDescent="0.25"/>
    <row r="593" s="173" customFormat="1" x14ac:dyDescent="0.25"/>
    <row r="594" s="173" customFormat="1" x14ac:dyDescent="0.25"/>
    <row r="595" s="173" customFormat="1" x14ac:dyDescent="0.25"/>
    <row r="596" s="173" customFormat="1" x14ac:dyDescent="0.25"/>
    <row r="597" s="173" customFormat="1" x14ac:dyDescent="0.25"/>
    <row r="598" s="173" customFormat="1" x14ac:dyDescent="0.25"/>
    <row r="599" s="173" customFormat="1" x14ac:dyDescent="0.25"/>
    <row r="600" s="173" customFormat="1" x14ac:dyDescent="0.25"/>
    <row r="601" s="173" customFormat="1" x14ac:dyDescent="0.25"/>
    <row r="602" s="173" customFormat="1" x14ac:dyDescent="0.25"/>
    <row r="603" s="173" customFormat="1" x14ac:dyDescent="0.25"/>
    <row r="604" s="173" customFormat="1" x14ac:dyDescent="0.25"/>
    <row r="605" s="173" customFormat="1" x14ac:dyDescent="0.25"/>
    <row r="606" s="173" customFormat="1" x14ac:dyDescent="0.25"/>
    <row r="607" s="173" customFormat="1" x14ac:dyDescent="0.25"/>
    <row r="608" s="173" customFormat="1" x14ac:dyDescent="0.25"/>
    <row r="609" s="173" customFormat="1" x14ac:dyDescent="0.25"/>
    <row r="610" s="173" customFormat="1" x14ac:dyDescent="0.25"/>
    <row r="611" s="173" customFormat="1" x14ac:dyDescent="0.25"/>
    <row r="612" s="173" customFormat="1" x14ac:dyDescent="0.25"/>
    <row r="613" s="173" customFormat="1" x14ac:dyDescent="0.25"/>
    <row r="614" s="173" customFormat="1" x14ac:dyDescent="0.25"/>
    <row r="615" s="173" customFormat="1" x14ac:dyDescent="0.25"/>
    <row r="616" s="173" customFormat="1" x14ac:dyDescent="0.25"/>
    <row r="617" s="173" customFormat="1" x14ac:dyDescent="0.25"/>
    <row r="618" s="173" customFormat="1" x14ac:dyDescent="0.25"/>
    <row r="619" s="173" customFormat="1" x14ac:dyDescent="0.25"/>
    <row r="620" s="173" customFormat="1" x14ac:dyDescent="0.25"/>
    <row r="621" s="173" customFormat="1" x14ac:dyDescent="0.25"/>
    <row r="622" s="173" customFormat="1" x14ac:dyDescent="0.25"/>
    <row r="623" s="173" customFormat="1" x14ac:dyDescent="0.25"/>
    <row r="624" s="173" customFormat="1" x14ac:dyDescent="0.25"/>
    <row r="625" s="173" customFormat="1" x14ac:dyDescent="0.25"/>
    <row r="626" s="173" customFormat="1" x14ac:dyDescent="0.25"/>
    <row r="627" s="173" customFormat="1" x14ac:dyDescent="0.25"/>
    <row r="628" s="173" customFormat="1" x14ac:dyDescent="0.25"/>
    <row r="629" s="173" customFormat="1" x14ac:dyDescent="0.25"/>
    <row r="630" s="173" customFormat="1" x14ac:dyDescent="0.25"/>
    <row r="631" s="173" customFormat="1" x14ac:dyDescent="0.25"/>
    <row r="632" s="173" customFormat="1" x14ac:dyDescent="0.25"/>
    <row r="633" s="173" customFormat="1" x14ac:dyDescent="0.25"/>
    <row r="634" s="173" customFormat="1" x14ac:dyDescent="0.25"/>
    <row r="635" s="173" customFormat="1" x14ac:dyDescent="0.25"/>
    <row r="636" s="173" customFormat="1" x14ac:dyDescent="0.25"/>
    <row r="637" s="173" customFormat="1" x14ac:dyDescent="0.25"/>
    <row r="638" s="173" customFormat="1" x14ac:dyDescent="0.25"/>
    <row r="639" s="173" customFormat="1" x14ac:dyDescent="0.25"/>
    <row r="640" s="173" customFormat="1" x14ac:dyDescent="0.25"/>
    <row r="641" s="173" customFormat="1" x14ac:dyDescent="0.25"/>
    <row r="642" s="173" customFormat="1" x14ac:dyDescent="0.25"/>
    <row r="643" s="173" customFormat="1" x14ac:dyDescent="0.25"/>
    <row r="644" s="173" customFormat="1" x14ac:dyDescent="0.25"/>
    <row r="645" s="173" customFormat="1" x14ac:dyDescent="0.25"/>
    <row r="646" s="173" customFormat="1" x14ac:dyDescent="0.25"/>
    <row r="647" s="173" customFormat="1" x14ac:dyDescent="0.25"/>
    <row r="648" s="173" customFormat="1" x14ac:dyDescent="0.25"/>
    <row r="649" s="173" customFormat="1" x14ac:dyDescent="0.25"/>
    <row r="650" s="173" customFormat="1" x14ac:dyDescent="0.25"/>
    <row r="651" s="173" customFormat="1" x14ac:dyDescent="0.25"/>
    <row r="652" s="173" customFormat="1" x14ac:dyDescent="0.25"/>
    <row r="653" s="173" customFormat="1" x14ac:dyDescent="0.25"/>
    <row r="654" s="173" customFormat="1" x14ac:dyDescent="0.25"/>
    <row r="655" s="173" customFormat="1" x14ac:dyDescent="0.25"/>
    <row r="656" s="173" customFormat="1" x14ac:dyDescent="0.25"/>
    <row r="657" s="173" customFormat="1" x14ac:dyDescent="0.25"/>
    <row r="658" s="173" customFormat="1" x14ac:dyDescent="0.25"/>
    <row r="659" s="173" customFormat="1" x14ac:dyDescent="0.25"/>
    <row r="660" s="173" customFormat="1" x14ac:dyDescent="0.25"/>
    <row r="661" s="173" customFormat="1" x14ac:dyDescent="0.25"/>
    <row r="662" s="173" customFormat="1" x14ac:dyDescent="0.25"/>
    <row r="663" s="173" customFormat="1" x14ac:dyDescent="0.25"/>
    <row r="664" s="173" customFormat="1" x14ac:dyDescent="0.25"/>
    <row r="665" s="173" customFormat="1" x14ac:dyDescent="0.25"/>
    <row r="666" s="173" customFormat="1" x14ac:dyDescent="0.25"/>
    <row r="667" s="173" customFormat="1" x14ac:dyDescent="0.25"/>
    <row r="668" s="173" customFormat="1" x14ac:dyDescent="0.25"/>
    <row r="669" s="173" customFormat="1" x14ac:dyDescent="0.25"/>
    <row r="670" s="173" customFormat="1" x14ac:dyDescent="0.25"/>
    <row r="671" s="173" customFormat="1" x14ac:dyDescent="0.25"/>
    <row r="672" s="173" customFormat="1" x14ac:dyDescent="0.25"/>
    <row r="673" s="173" customFormat="1" x14ac:dyDescent="0.25"/>
    <row r="674" s="173" customFormat="1" x14ac:dyDescent="0.25"/>
    <row r="675" s="173" customFormat="1" x14ac:dyDescent="0.25"/>
    <row r="676" s="173" customFormat="1" x14ac:dyDescent="0.25"/>
    <row r="677" s="173" customFormat="1" x14ac:dyDescent="0.25"/>
    <row r="678" s="173" customFormat="1" x14ac:dyDescent="0.25"/>
    <row r="679" s="173" customFormat="1" x14ac:dyDescent="0.25"/>
    <row r="680" s="173" customFormat="1" x14ac:dyDescent="0.25"/>
    <row r="681" s="173" customFormat="1" x14ac:dyDescent="0.25"/>
    <row r="682" s="173" customFormat="1" x14ac:dyDescent="0.25"/>
    <row r="683" s="173" customFormat="1" x14ac:dyDescent="0.25"/>
    <row r="684" s="173" customFormat="1" x14ac:dyDescent="0.25"/>
    <row r="685" s="173" customFormat="1" x14ac:dyDescent="0.25"/>
    <row r="686" s="173" customFormat="1" x14ac:dyDescent="0.25"/>
    <row r="687" s="173" customFormat="1" x14ac:dyDescent="0.25"/>
    <row r="688" s="173" customFormat="1" x14ac:dyDescent="0.25"/>
    <row r="689" s="173" customFormat="1" x14ac:dyDescent="0.25"/>
    <row r="690" s="173" customFormat="1" x14ac:dyDescent="0.25"/>
    <row r="691" s="173" customFormat="1" x14ac:dyDescent="0.25"/>
    <row r="692" s="173" customFormat="1" x14ac:dyDescent="0.25"/>
    <row r="693" s="173" customFormat="1" x14ac:dyDescent="0.25"/>
    <row r="694" s="173" customFormat="1" x14ac:dyDescent="0.25"/>
    <row r="695" s="173" customFormat="1" x14ac:dyDescent="0.25"/>
    <row r="696" s="173" customFormat="1" x14ac:dyDescent="0.25"/>
    <row r="697" s="173" customFormat="1" x14ac:dyDescent="0.25"/>
    <row r="698" s="173" customFormat="1" x14ac:dyDescent="0.25"/>
    <row r="699" s="173" customFormat="1" x14ac:dyDescent="0.25"/>
    <row r="700" s="173" customFormat="1" x14ac:dyDescent="0.25"/>
    <row r="701" s="173" customFormat="1" x14ac:dyDescent="0.25"/>
    <row r="702" s="173" customFormat="1" x14ac:dyDescent="0.25"/>
    <row r="703" s="173" customFormat="1" x14ac:dyDescent="0.25"/>
    <row r="704" s="173" customFormat="1" x14ac:dyDescent="0.25"/>
    <row r="705" s="173" customFormat="1" x14ac:dyDescent="0.25"/>
    <row r="706" s="173" customFormat="1" x14ac:dyDescent="0.25"/>
    <row r="707" s="173" customFormat="1" x14ac:dyDescent="0.25"/>
    <row r="708" s="173" customFormat="1" x14ac:dyDescent="0.25"/>
    <row r="709" s="173" customFormat="1" x14ac:dyDescent="0.25"/>
    <row r="710" s="173" customFormat="1" x14ac:dyDescent="0.25"/>
    <row r="711" s="173" customFormat="1" x14ac:dyDescent="0.25"/>
    <row r="712" s="173" customFormat="1" x14ac:dyDescent="0.25"/>
    <row r="713" s="173" customFormat="1" x14ac:dyDescent="0.25"/>
    <row r="714" s="173" customFormat="1" x14ac:dyDescent="0.25"/>
    <row r="715" s="173" customFormat="1" x14ac:dyDescent="0.25"/>
    <row r="716" s="173" customFormat="1" x14ac:dyDescent="0.25"/>
    <row r="717" s="173" customFormat="1" x14ac:dyDescent="0.25"/>
    <row r="718" s="173" customFormat="1" x14ac:dyDescent="0.25"/>
    <row r="719" s="173" customFormat="1" x14ac:dyDescent="0.25"/>
    <row r="720" s="173" customFormat="1" x14ac:dyDescent="0.25"/>
    <row r="721" s="173" customFormat="1" x14ac:dyDescent="0.25"/>
    <row r="722" s="173" customFormat="1" x14ac:dyDescent="0.25"/>
    <row r="723" s="173" customFormat="1" x14ac:dyDescent="0.25"/>
    <row r="724" s="173" customFormat="1" x14ac:dyDescent="0.25"/>
    <row r="725" s="173" customFormat="1" x14ac:dyDescent="0.25"/>
    <row r="726" s="173" customFormat="1" x14ac:dyDescent="0.25"/>
    <row r="727" s="173" customFormat="1" x14ac:dyDescent="0.25"/>
    <row r="728" s="173" customFormat="1" x14ac:dyDescent="0.25"/>
    <row r="729" s="173" customFormat="1" x14ac:dyDescent="0.25"/>
    <row r="730" s="173" customFormat="1" x14ac:dyDescent="0.25"/>
    <row r="731" s="173" customFormat="1" x14ac:dyDescent="0.25"/>
    <row r="732" s="173" customFormat="1" x14ac:dyDescent="0.25"/>
    <row r="733" s="173" customFormat="1" x14ac:dyDescent="0.25"/>
    <row r="734" s="173" customFormat="1" x14ac:dyDescent="0.25"/>
    <row r="735" s="173" customFormat="1" x14ac:dyDescent="0.25"/>
    <row r="736" s="173" customFormat="1" x14ac:dyDescent="0.25"/>
    <row r="737" s="173" customFormat="1" x14ac:dyDescent="0.25"/>
    <row r="738" s="173" customFormat="1" x14ac:dyDescent="0.25"/>
    <row r="739" s="173" customFormat="1" x14ac:dyDescent="0.25"/>
    <row r="740" s="173" customFormat="1" x14ac:dyDescent="0.25"/>
    <row r="741" s="173" customFormat="1" x14ac:dyDescent="0.25"/>
    <row r="742" s="173" customFormat="1" x14ac:dyDescent="0.25"/>
    <row r="743" s="173" customFormat="1" x14ac:dyDescent="0.25"/>
    <row r="744" s="173" customFormat="1" x14ac:dyDescent="0.25"/>
    <row r="745" s="173" customFormat="1" x14ac:dyDescent="0.25"/>
    <row r="746" s="173" customFormat="1" x14ac:dyDescent="0.25"/>
    <row r="747" s="173" customFormat="1" x14ac:dyDescent="0.25"/>
    <row r="748" s="173" customFormat="1" x14ac:dyDescent="0.25"/>
    <row r="749" s="173" customFormat="1" x14ac:dyDescent="0.25"/>
    <row r="750" s="173" customFormat="1" x14ac:dyDescent="0.25"/>
    <row r="751" s="173" customFormat="1" x14ac:dyDescent="0.25"/>
    <row r="752" s="173" customFormat="1" x14ac:dyDescent="0.25"/>
    <row r="753" s="173" customFormat="1" x14ac:dyDescent="0.25"/>
    <row r="754" s="173" customFormat="1" x14ac:dyDescent="0.25"/>
    <row r="755" s="173" customFormat="1" x14ac:dyDescent="0.25"/>
    <row r="756" s="173" customFormat="1" x14ac:dyDescent="0.25"/>
    <row r="757" s="173" customFormat="1" x14ac:dyDescent="0.25"/>
    <row r="758" s="173" customFormat="1" x14ac:dyDescent="0.25"/>
    <row r="759" s="173" customFormat="1" x14ac:dyDescent="0.25"/>
    <row r="760" s="173" customFormat="1" x14ac:dyDescent="0.25"/>
    <row r="761" s="173" customFormat="1" x14ac:dyDescent="0.25"/>
    <row r="762" s="173" customFormat="1" x14ac:dyDescent="0.25"/>
    <row r="763" s="173" customFormat="1" x14ac:dyDescent="0.25"/>
    <row r="764" s="173" customFormat="1" x14ac:dyDescent="0.25"/>
    <row r="765" s="173" customFormat="1" x14ac:dyDescent="0.25"/>
    <row r="766" s="173" customFormat="1" x14ac:dyDescent="0.25"/>
    <row r="767" s="173" customFormat="1" x14ac:dyDescent="0.25"/>
    <row r="768" s="173" customFormat="1" x14ac:dyDescent="0.25"/>
    <row r="769" s="173" customFormat="1" x14ac:dyDescent="0.25"/>
    <row r="770" s="173" customFormat="1" x14ac:dyDescent="0.25"/>
    <row r="771" s="173" customFormat="1" x14ac:dyDescent="0.25"/>
    <row r="772" s="173" customFormat="1" x14ac:dyDescent="0.25"/>
    <row r="773" s="173" customFormat="1" x14ac:dyDescent="0.25"/>
    <row r="774" s="173" customFormat="1" x14ac:dyDescent="0.25"/>
    <row r="775" s="173" customFormat="1" x14ac:dyDescent="0.25"/>
    <row r="776" s="173" customFormat="1" x14ac:dyDescent="0.25"/>
    <row r="777" s="173" customFormat="1" x14ac:dyDescent="0.25"/>
    <row r="778" s="173" customFormat="1" x14ac:dyDescent="0.25"/>
    <row r="779" s="173" customFormat="1" x14ac:dyDescent="0.25"/>
    <row r="780" s="173" customFormat="1" x14ac:dyDescent="0.25"/>
    <row r="781" s="173" customFormat="1" x14ac:dyDescent="0.25"/>
    <row r="782" s="173" customFormat="1" x14ac:dyDescent="0.25"/>
    <row r="783" s="173" customFormat="1" x14ac:dyDescent="0.25"/>
    <row r="784" s="173" customFormat="1" x14ac:dyDescent="0.25"/>
    <row r="785" s="173" customFormat="1" x14ac:dyDescent="0.25"/>
    <row r="786" s="173" customFormat="1" x14ac:dyDescent="0.25"/>
    <row r="787" s="173" customFormat="1" x14ac:dyDescent="0.25"/>
    <row r="788" s="173" customFormat="1" x14ac:dyDescent="0.25"/>
    <row r="789" s="173" customFormat="1" x14ac:dyDescent="0.25"/>
    <row r="790" s="173" customFormat="1" x14ac:dyDescent="0.25"/>
    <row r="791" s="173" customFormat="1" x14ac:dyDescent="0.25"/>
    <row r="792" s="173" customFormat="1" x14ac:dyDescent="0.25"/>
    <row r="793" s="173" customFormat="1" x14ac:dyDescent="0.25"/>
    <row r="794" s="173" customFormat="1" x14ac:dyDescent="0.25"/>
    <row r="795" s="173" customFormat="1" x14ac:dyDescent="0.25"/>
    <row r="796" s="173" customFormat="1" x14ac:dyDescent="0.25"/>
    <row r="797" s="173" customFormat="1" x14ac:dyDescent="0.25"/>
    <row r="798" s="173" customFormat="1" x14ac:dyDescent="0.25"/>
    <row r="799" s="173" customFormat="1" x14ac:dyDescent="0.25"/>
    <row r="800" s="173" customFormat="1" x14ac:dyDescent="0.25"/>
    <row r="801" s="173" customFormat="1" x14ac:dyDescent="0.25"/>
    <row r="802" s="173" customFormat="1" x14ac:dyDescent="0.25"/>
    <row r="803" s="173" customFormat="1" x14ac:dyDescent="0.25"/>
    <row r="804" s="173" customFormat="1" x14ac:dyDescent="0.25"/>
    <row r="805" s="173" customFormat="1" x14ac:dyDescent="0.25"/>
    <row r="806" s="173" customFormat="1" x14ac:dyDescent="0.25"/>
    <row r="807" s="173" customFormat="1" x14ac:dyDescent="0.25"/>
    <row r="808" s="173" customFormat="1" x14ac:dyDescent="0.25"/>
    <row r="809" s="173" customFormat="1" x14ac:dyDescent="0.25"/>
    <row r="810" s="173" customFormat="1" x14ac:dyDescent="0.25"/>
    <row r="811" s="173" customFormat="1" x14ac:dyDescent="0.25"/>
    <row r="812" s="173" customFormat="1" x14ac:dyDescent="0.25"/>
    <row r="813" s="173" customFormat="1" x14ac:dyDescent="0.25"/>
    <row r="814" s="173" customFormat="1" x14ac:dyDescent="0.25"/>
    <row r="815" s="173" customFormat="1" x14ac:dyDescent="0.25"/>
    <row r="816" s="173" customFormat="1" x14ac:dyDescent="0.25"/>
    <row r="817" s="173" customFormat="1" x14ac:dyDescent="0.25"/>
    <row r="818" s="173" customFormat="1" x14ac:dyDescent="0.25"/>
    <row r="819" s="173" customFormat="1" x14ac:dyDescent="0.25"/>
    <row r="820" s="173" customFormat="1" x14ac:dyDescent="0.25"/>
    <row r="821" s="173" customFormat="1" x14ac:dyDescent="0.25"/>
    <row r="822" s="173" customFormat="1" x14ac:dyDescent="0.25"/>
    <row r="823" s="173" customFormat="1" x14ac:dyDescent="0.25"/>
    <row r="824" s="173" customFormat="1" x14ac:dyDescent="0.25"/>
    <row r="825" s="173" customFormat="1" x14ac:dyDescent="0.25"/>
    <row r="826" s="173" customFormat="1" x14ac:dyDescent="0.25"/>
    <row r="827" s="173" customFormat="1" x14ac:dyDescent="0.25"/>
    <row r="828" s="173" customFormat="1" x14ac:dyDescent="0.25"/>
    <row r="829" s="173" customFormat="1" x14ac:dyDescent="0.25"/>
    <row r="830" s="173" customFormat="1" x14ac:dyDescent="0.25"/>
    <row r="831" s="173" customFormat="1" x14ac:dyDescent="0.25"/>
    <row r="832" s="173" customFormat="1" x14ac:dyDescent="0.25"/>
    <row r="833" s="173" customFormat="1" x14ac:dyDescent="0.25"/>
    <row r="834" s="173" customFormat="1" x14ac:dyDescent="0.25"/>
    <row r="835" s="173" customFormat="1" x14ac:dyDescent="0.25"/>
    <row r="836" s="173" customFormat="1" x14ac:dyDescent="0.25"/>
    <row r="837" s="173" customFormat="1" x14ac:dyDescent="0.25"/>
    <row r="838" s="173" customFormat="1" x14ac:dyDescent="0.25"/>
    <row r="839" s="173" customFormat="1" x14ac:dyDescent="0.25"/>
    <row r="840" s="173" customFormat="1" x14ac:dyDescent="0.25"/>
    <row r="841" s="173" customFormat="1" x14ac:dyDescent="0.25"/>
    <row r="842" s="173" customFormat="1" x14ac:dyDescent="0.25"/>
    <row r="843" s="173" customFormat="1" x14ac:dyDescent="0.25"/>
    <row r="844" s="173" customFormat="1" x14ac:dyDescent="0.25"/>
    <row r="845" s="173" customFormat="1" x14ac:dyDescent="0.25"/>
    <row r="846" s="173" customFormat="1" x14ac:dyDescent="0.25"/>
    <row r="847" s="173" customFormat="1" x14ac:dyDescent="0.25"/>
    <row r="848" s="173" customFormat="1" x14ac:dyDescent="0.25"/>
    <row r="849" s="173" customFormat="1" x14ac:dyDescent="0.25"/>
    <row r="850" s="173" customFormat="1" x14ac:dyDescent="0.25"/>
    <row r="851" s="173" customFormat="1" x14ac:dyDescent="0.25"/>
    <row r="852" s="173" customFormat="1" x14ac:dyDescent="0.25"/>
    <row r="853" s="173" customFormat="1" x14ac:dyDescent="0.25"/>
    <row r="854" s="173" customFormat="1" x14ac:dyDescent="0.25"/>
    <row r="855" s="173" customFormat="1" x14ac:dyDescent="0.25"/>
    <row r="856" s="173" customFormat="1" x14ac:dyDescent="0.25"/>
    <row r="857" s="173" customFormat="1" x14ac:dyDescent="0.25"/>
    <row r="858" s="173" customFormat="1" x14ac:dyDescent="0.25"/>
    <row r="859" s="173" customFormat="1" x14ac:dyDescent="0.25"/>
    <row r="860" s="173" customFormat="1" x14ac:dyDescent="0.25"/>
    <row r="861" s="173" customFormat="1" x14ac:dyDescent="0.25"/>
    <row r="862" s="173" customFormat="1" x14ac:dyDescent="0.25"/>
    <row r="863" s="173" customFormat="1" x14ac:dyDescent="0.25"/>
    <row r="864" s="173" customFormat="1" x14ac:dyDescent="0.25"/>
    <row r="865" s="173" customFormat="1" x14ac:dyDescent="0.25"/>
    <row r="866" s="173" customFormat="1" x14ac:dyDescent="0.25"/>
    <row r="867" s="173" customFormat="1" x14ac:dyDescent="0.25"/>
    <row r="868" s="173" customFormat="1" x14ac:dyDescent="0.25"/>
    <row r="869" s="173" customFormat="1" x14ac:dyDescent="0.25"/>
    <row r="870" s="173" customFormat="1" x14ac:dyDescent="0.25"/>
    <row r="871" s="173" customFormat="1" x14ac:dyDescent="0.25"/>
    <row r="872" s="173" customFormat="1" x14ac:dyDescent="0.25"/>
    <row r="873" s="173" customFormat="1" x14ac:dyDescent="0.25"/>
    <row r="874" s="173" customFormat="1" x14ac:dyDescent="0.25"/>
    <row r="875" s="173" customFormat="1" x14ac:dyDescent="0.25"/>
    <row r="876" s="173" customFormat="1" x14ac:dyDescent="0.25"/>
    <row r="877" s="173" customFormat="1" x14ac:dyDescent="0.25"/>
    <row r="878" s="173" customFormat="1" x14ac:dyDescent="0.25"/>
    <row r="879" s="173" customFormat="1" x14ac:dyDescent="0.25"/>
    <row r="880" s="173" customFormat="1" x14ac:dyDescent="0.25"/>
    <row r="881" s="173" customFormat="1" x14ac:dyDescent="0.25"/>
    <row r="882" s="173" customFormat="1" x14ac:dyDescent="0.25"/>
    <row r="883" s="173" customFormat="1" x14ac:dyDescent="0.25"/>
    <row r="884" s="173" customFormat="1" x14ac:dyDescent="0.25"/>
    <row r="885" s="173" customFormat="1" x14ac:dyDescent="0.25"/>
    <row r="886" s="173" customFormat="1" x14ac:dyDescent="0.25"/>
    <row r="887" s="173" customFormat="1" x14ac:dyDescent="0.25"/>
    <row r="888" s="173" customFormat="1" x14ac:dyDescent="0.25"/>
    <row r="889" s="173" customFormat="1" x14ac:dyDescent="0.25"/>
    <row r="890" s="173" customFormat="1" x14ac:dyDescent="0.25"/>
    <row r="891" s="173" customFormat="1" x14ac:dyDescent="0.25"/>
    <row r="892" s="173" customFormat="1" x14ac:dyDescent="0.25"/>
    <row r="893" s="173" customFormat="1" x14ac:dyDescent="0.25"/>
    <row r="894" s="173" customFormat="1" x14ac:dyDescent="0.25"/>
    <row r="895" s="173" customFormat="1" x14ac:dyDescent="0.25"/>
    <row r="896" s="173" customFormat="1" x14ac:dyDescent="0.25"/>
    <row r="897" s="173" customFormat="1" x14ac:dyDescent="0.25"/>
    <row r="898" s="173" customFormat="1" x14ac:dyDescent="0.25"/>
    <row r="899" s="173" customFormat="1" x14ac:dyDescent="0.25"/>
    <row r="900" s="173" customFormat="1" x14ac:dyDescent="0.25"/>
    <row r="901" s="173" customFormat="1" x14ac:dyDescent="0.25"/>
    <row r="902" s="173" customFormat="1" x14ac:dyDescent="0.25"/>
    <row r="903" s="173" customFormat="1" x14ac:dyDescent="0.25"/>
    <row r="904" s="173" customFormat="1" x14ac:dyDescent="0.25"/>
    <row r="905" s="173" customFormat="1" x14ac:dyDescent="0.25"/>
    <row r="906" s="173" customFormat="1" x14ac:dyDescent="0.25"/>
    <row r="907" s="173" customFormat="1" x14ac:dyDescent="0.25"/>
    <row r="908" s="173" customFormat="1" x14ac:dyDescent="0.25"/>
    <row r="909" s="173" customFormat="1" x14ac:dyDescent="0.25"/>
    <row r="910" s="173" customFormat="1" x14ac:dyDescent="0.25"/>
    <row r="911" s="173" customFormat="1" x14ac:dyDescent="0.25"/>
    <row r="912" s="173" customFormat="1" x14ac:dyDescent="0.25"/>
    <row r="913" s="173" customFormat="1" x14ac:dyDescent="0.25"/>
    <row r="914" s="173" customFormat="1" x14ac:dyDescent="0.25"/>
    <row r="915" s="173" customFormat="1" x14ac:dyDescent="0.25"/>
    <row r="916" s="173" customFormat="1" x14ac:dyDescent="0.25"/>
    <row r="917" s="173" customFormat="1" x14ac:dyDescent="0.25"/>
    <row r="918" s="173" customFormat="1" x14ac:dyDescent="0.25"/>
    <row r="919" s="173" customFormat="1" x14ac:dyDescent="0.25"/>
    <row r="920" s="173" customFormat="1" x14ac:dyDescent="0.25"/>
    <row r="921" s="173" customFormat="1" x14ac:dyDescent="0.25"/>
    <row r="922" s="173" customFormat="1" x14ac:dyDescent="0.25"/>
    <row r="923" s="173" customFormat="1" x14ac:dyDescent="0.25"/>
    <row r="924" s="173" customFormat="1" x14ac:dyDescent="0.25"/>
    <row r="925" s="173" customFormat="1" x14ac:dyDescent="0.25"/>
    <row r="926" s="173" customFormat="1" x14ac:dyDescent="0.25"/>
    <row r="927" s="173" customFormat="1" x14ac:dyDescent="0.25"/>
    <row r="928" s="173" customFormat="1" x14ac:dyDescent="0.25"/>
    <row r="929" s="173" customFormat="1" x14ac:dyDescent="0.25"/>
    <row r="930" s="173" customFormat="1" x14ac:dyDescent="0.25"/>
    <row r="931" s="173" customFormat="1" x14ac:dyDescent="0.25"/>
    <row r="932" s="173" customFormat="1" x14ac:dyDescent="0.25"/>
    <row r="933" s="173" customFormat="1" x14ac:dyDescent="0.25"/>
    <row r="934" s="173" customFormat="1" x14ac:dyDescent="0.25"/>
    <row r="935" s="173" customFormat="1" x14ac:dyDescent="0.25"/>
    <row r="936" s="173" customFormat="1" x14ac:dyDescent="0.25"/>
    <row r="937" s="173" customFormat="1" x14ac:dyDescent="0.25"/>
    <row r="938" s="173" customFormat="1" x14ac:dyDescent="0.25"/>
    <row r="939" s="173" customFormat="1" x14ac:dyDescent="0.25"/>
    <row r="940" s="173" customFormat="1" x14ac:dyDescent="0.25"/>
    <row r="941" s="173" customFormat="1" x14ac:dyDescent="0.25"/>
    <row r="942" s="173" customFormat="1" x14ac:dyDescent="0.25"/>
    <row r="943" s="173" customFormat="1" x14ac:dyDescent="0.25"/>
    <row r="944" s="173" customFormat="1" x14ac:dyDescent="0.25"/>
    <row r="945" s="173" customFormat="1" x14ac:dyDescent="0.25"/>
    <row r="946" s="173" customFormat="1" x14ac:dyDescent="0.25"/>
    <row r="947" s="173" customFormat="1" x14ac:dyDescent="0.25"/>
    <row r="948" s="173" customFormat="1" x14ac:dyDescent="0.25"/>
    <row r="949" s="173" customFormat="1" x14ac:dyDescent="0.25"/>
    <row r="950" s="173" customFormat="1" x14ac:dyDescent="0.25"/>
    <row r="951" s="173" customFormat="1" x14ac:dyDescent="0.25"/>
    <row r="952" s="173" customFormat="1" x14ac:dyDescent="0.25"/>
    <row r="953" s="173" customFormat="1" x14ac:dyDescent="0.25"/>
    <row r="954" s="173" customFormat="1" x14ac:dyDescent="0.25"/>
    <row r="955" s="173" customFormat="1" x14ac:dyDescent="0.25"/>
    <row r="956" s="173" customFormat="1" x14ac:dyDescent="0.25"/>
    <row r="957" s="173" customFormat="1" x14ac:dyDescent="0.25"/>
    <row r="958" s="173" customFormat="1" x14ac:dyDescent="0.25"/>
    <row r="959" s="173" customFormat="1" x14ac:dyDescent="0.25"/>
    <row r="960" s="173" customFormat="1" x14ac:dyDescent="0.25"/>
    <row r="961" s="173" customFormat="1" x14ac:dyDescent="0.25"/>
    <row r="962" s="173" customFormat="1" x14ac:dyDescent="0.25"/>
    <row r="963" s="173" customFormat="1" x14ac:dyDescent="0.25"/>
    <row r="964" s="173" customFormat="1" x14ac:dyDescent="0.25"/>
    <row r="965" s="173" customFormat="1" x14ac:dyDescent="0.25"/>
    <row r="966" s="173" customFormat="1" x14ac:dyDescent="0.25"/>
    <row r="967" s="173" customFormat="1" x14ac:dyDescent="0.25"/>
    <row r="968" s="173" customFormat="1" x14ac:dyDescent="0.25"/>
    <row r="969" s="173" customFormat="1" x14ac:dyDescent="0.25"/>
    <row r="970" s="173" customFormat="1" x14ac:dyDescent="0.25"/>
    <row r="971" s="173" customFormat="1" x14ac:dyDescent="0.25"/>
    <row r="972" s="173" customFormat="1" x14ac:dyDescent="0.25"/>
    <row r="973" s="173" customFormat="1" x14ac:dyDescent="0.25"/>
    <row r="974" s="173" customFormat="1" x14ac:dyDescent="0.25"/>
    <row r="975" s="173" customFormat="1" x14ac:dyDescent="0.25"/>
    <row r="976" s="173" customFormat="1" x14ac:dyDescent="0.25"/>
    <row r="977" s="173" customFormat="1" x14ac:dyDescent="0.25"/>
    <row r="978" s="173" customFormat="1" x14ac:dyDescent="0.25"/>
    <row r="979" s="173" customFormat="1" x14ac:dyDescent="0.25"/>
    <row r="980" s="173" customFormat="1" x14ac:dyDescent="0.25"/>
    <row r="981" s="173" customFormat="1" x14ac:dyDescent="0.25"/>
    <row r="982" s="173" customFormat="1" x14ac:dyDescent="0.25"/>
    <row r="983" s="173" customFormat="1" x14ac:dyDescent="0.25"/>
    <row r="984" s="173" customFormat="1" x14ac:dyDescent="0.25"/>
    <row r="985" s="173" customFormat="1" x14ac:dyDescent="0.25"/>
    <row r="986" s="173" customFormat="1" x14ac:dyDescent="0.25"/>
    <row r="987" s="173" customFormat="1" x14ac:dyDescent="0.25"/>
    <row r="988" s="173" customFormat="1" x14ac:dyDescent="0.25"/>
    <row r="989" s="173" customFormat="1" x14ac:dyDescent="0.25"/>
    <row r="990" s="173" customFormat="1" x14ac:dyDescent="0.25"/>
    <row r="991" s="173" customFormat="1" x14ac:dyDescent="0.25"/>
    <row r="992" s="173" customFormat="1" x14ac:dyDescent="0.25"/>
    <row r="993" s="173" customFormat="1" x14ac:dyDescent="0.25"/>
    <row r="994" s="173" customFormat="1" x14ac:dyDescent="0.25"/>
    <row r="995" s="173" customFormat="1" x14ac:dyDescent="0.25"/>
    <row r="996" s="173" customFormat="1" x14ac:dyDescent="0.25"/>
    <row r="997" s="173" customFormat="1" x14ac:dyDescent="0.25"/>
    <row r="998" s="173" customFormat="1" x14ac:dyDescent="0.25"/>
    <row r="999" s="173" customFormat="1" x14ac:dyDescent="0.25"/>
    <row r="1000" s="173" customFormat="1" x14ac:dyDescent="0.25"/>
    <row r="1001" s="173" customFormat="1" x14ac:dyDescent="0.25"/>
    <row r="1002" s="173" customFormat="1" x14ac:dyDescent="0.25"/>
    <row r="1003" s="173" customFormat="1" x14ac:dyDescent="0.25"/>
    <row r="1004" s="173" customFormat="1" x14ac:dyDescent="0.25"/>
    <row r="1005" s="173" customFormat="1" x14ac:dyDescent="0.25"/>
    <row r="1006" s="173" customFormat="1" x14ac:dyDescent="0.25"/>
    <row r="1007" s="173" customFormat="1" x14ac:dyDescent="0.25"/>
    <row r="1008" s="173" customFormat="1" x14ac:dyDescent="0.25"/>
    <row r="1009" s="173" customFormat="1" x14ac:dyDescent="0.25"/>
    <row r="1010" s="173" customFormat="1" x14ac:dyDescent="0.25"/>
    <row r="1011" s="173" customFormat="1" x14ac:dyDescent="0.25"/>
    <row r="1012" s="173" customFormat="1" x14ac:dyDescent="0.25"/>
    <row r="1013" s="173" customFormat="1" x14ac:dyDescent="0.25"/>
    <row r="1014" s="173" customFormat="1" x14ac:dyDescent="0.25"/>
    <row r="1015" s="173" customFormat="1" x14ac:dyDescent="0.25"/>
    <row r="1016" s="173" customFormat="1" x14ac:dyDescent="0.25"/>
    <row r="1017" s="173" customFormat="1" x14ac:dyDescent="0.25"/>
    <row r="1018" s="173" customFormat="1" x14ac:dyDescent="0.25"/>
    <row r="1019" s="173" customFormat="1" x14ac:dyDescent="0.25"/>
    <row r="1020" s="173" customFormat="1" x14ac:dyDescent="0.25"/>
    <row r="1021" s="173" customFormat="1" x14ac:dyDescent="0.25"/>
    <row r="1022" s="173" customFormat="1" x14ac:dyDescent="0.25"/>
    <row r="1023" s="173" customFormat="1" x14ac:dyDescent="0.25"/>
    <row r="1024" s="173" customFormat="1" x14ac:dyDescent="0.25"/>
    <row r="1025" s="173" customFormat="1" x14ac:dyDescent="0.25"/>
    <row r="1026" s="173" customFormat="1" x14ac:dyDescent="0.25"/>
    <row r="1027" s="173" customFormat="1" x14ac:dyDescent="0.25"/>
    <row r="1028" s="173" customFormat="1" x14ac:dyDescent="0.25"/>
    <row r="1029" s="173" customFormat="1" x14ac:dyDescent="0.25"/>
    <row r="1030" s="173" customFormat="1" x14ac:dyDescent="0.25"/>
    <row r="1031" s="173" customFormat="1" x14ac:dyDescent="0.25"/>
    <row r="1032" s="173" customFormat="1" x14ac:dyDescent="0.25"/>
    <row r="1033" s="173" customFormat="1" x14ac:dyDescent="0.25"/>
    <row r="1034" s="173" customFormat="1" x14ac:dyDescent="0.25"/>
    <row r="1035" s="173" customFormat="1" x14ac:dyDescent="0.25"/>
    <row r="1036" s="173" customFormat="1" x14ac:dyDescent="0.25"/>
    <row r="1037" s="173" customFormat="1" x14ac:dyDescent="0.25"/>
    <row r="1038" s="173" customFormat="1" x14ac:dyDescent="0.25"/>
    <row r="1039" s="173" customFormat="1" x14ac:dyDescent="0.25"/>
    <row r="1040" s="173" customFormat="1" x14ac:dyDescent="0.25"/>
    <row r="1041" s="173" customFormat="1" x14ac:dyDescent="0.25"/>
    <row r="1042" s="173" customFormat="1" x14ac:dyDescent="0.25"/>
    <row r="1043" s="173" customFormat="1" x14ac:dyDescent="0.25"/>
    <row r="1044" s="173" customFormat="1" x14ac:dyDescent="0.25"/>
    <row r="1045" s="173" customFormat="1" x14ac:dyDescent="0.25"/>
    <row r="1046" s="173" customFormat="1" x14ac:dyDescent="0.25"/>
  </sheetData>
  <mergeCells count="9">
    <mergeCell ref="D58:H58"/>
    <mergeCell ref="A1:H1"/>
    <mergeCell ref="A2:H2"/>
    <mergeCell ref="G3:H3"/>
    <mergeCell ref="A4:A5"/>
    <mergeCell ref="B4:B5"/>
    <mergeCell ref="C4:D4"/>
    <mergeCell ref="E4:F4"/>
    <mergeCell ref="G4:H4"/>
  </mergeCells>
  <printOptions horizontalCentered="1"/>
  <pageMargins left="0.5" right="0.25" top="0.85" bottom="0.85" header="0.3" footer="0.3"/>
  <pageSetup paperSize="9" scale="73" fitToHeight="0" orientation="portrait" r:id="rId1"/>
  <headerFooter>
    <oddFooter>&amp;C&amp;P/&amp;N (PL 01.2023)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workbookViewId="0">
      <selection activeCell="I17" sqref="I17"/>
    </sheetView>
  </sheetViews>
  <sheetFormatPr defaultColWidth="9.140625" defaultRowHeight="15" x14ac:dyDescent="0.25"/>
  <cols>
    <col min="1" max="1" width="6" style="14" customWidth="1"/>
    <col min="2" max="2" width="63.140625" style="1" customWidth="1"/>
    <col min="3" max="6" width="14.28515625" style="1" customWidth="1"/>
    <col min="7" max="16384" width="9.140625" style="1"/>
  </cols>
  <sheetData>
    <row r="1" spans="1:11" s="5" customFormat="1" ht="20.25" customHeight="1" x14ac:dyDescent="0.25">
      <c r="A1" s="716" t="s">
        <v>287</v>
      </c>
      <c r="B1" s="716"/>
      <c r="C1" s="716"/>
      <c r="D1" s="716"/>
      <c r="E1" s="716"/>
      <c r="F1" s="716"/>
      <c r="G1" s="13"/>
      <c r="H1" s="13"/>
      <c r="I1" s="13"/>
      <c r="J1" s="13"/>
      <c r="K1" s="13"/>
    </row>
    <row r="2" spans="1:11" ht="18.75" customHeight="1" x14ac:dyDescent="0.25">
      <c r="A2" s="721" t="s">
        <v>682</v>
      </c>
      <c r="B2" s="721"/>
      <c r="C2" s="721"/>
      <c r="D2" s="721"/>
      <c r="E2" s="721"/>
      <c r="F2" s="721"/>
    </row>
    <row r="3" spans="1:11" ht="18.75" customHeight="1" x14ac:dyDescent="0.25">
      <c r="A3" s="719" t="str">
        <f>PL07.ChiNS.HX!A3</f>
        <v>(Ban hành kèm theo Báo cáo số         /BC-UBND ngày      /12/2023 của Uỷ ban nhân dân tỉnh)</v>
      </c>
      <c r="B3" s="719"/>
      <c r="C3" s="719"/>
      <c r="D3" s="719"/>
      <c r="E3" s="719"/>
      <c r="F3" s="719"/>
    </row>
    <row r="4" spans="1:11" ht="18.75" customHeight="1" x14ac:dyDescent="0.25">
      <c r="E4" s="720" t="s">
        <v>1</v>
      </c>
      <c r="F4" s="720"/>
    </row>
    <row r="5" spans="1:11" ht="34.5" customHeight="1" x14ac:dyDescent="0.25">
      <c r="A5" s="2" t="s">
        <v>8</v>
      </c>
      <c r="B5" s="2" t="s">
        <v>254</v>
      </c>
      <c r="C5" s="2" t="s">
        <v>10</v>
      </c>
      <c r="D5" s="2" t="s">
        <v>13</v>
      </c>
      <c r="E5" s="2" t="s">
        <v>14</v>
      </c>
      <c r="F5" s="2" t="s">
        <v>15</v>
      </c>
    </row>
    <row r="6" spans="1:11" s="15" customFormat="1" ht="26.25" customHeight="1" x14ac:dyDescent="0.25">
      <c r="A6" s="2"/>
      <c r="B6" s="2" t="s">
        <v>217</v>
      </c>
      <c r="C6" s="3">
        <f>SUM(C7,C12,C14,C15,C16,C17,C18,C19)</f>
        <v>1900000</v>
      </c>
      <c r="D6" s="3">
        <f t="shared" ref="D6:F6" si="0">SUM(D7,D12,D14,D15,D16,D17,D18,D19)</f>
        <v>363360</v>
      </c>
      <c r="E6" s="3">
        <f t="shared" si="0"/>
        <v>1094750</v>
      </c>
      <c r="F6" s="3">
        <f t="shared" si="0"/>
        <v>441890</v>
      </c>
    </row>
    <row r="7" spans="1:11" s="15" customFormat="1" ht="23.25" customHeight="1" x14ac:dyDescent="0.25">
      <c r="A7" s="2">
        <v>1</v>
      </c>
      <c r="B7" s="3" t="s">
        <v>255</v>
      </c>
      <c r="C7" s="3">
        <f>SUM(D7:F7)</f>
        <v>30000</v>
      </c>
      <c r="D7" s="3">
        <f>+D8+D11</f>
        <v>24600</v>
      </c>
      <c r="E7" s="3">
        <f t="shared" ref="E7:F7" si="1">+E8+E11</f>
        <v>5400</v>
      </c>
      <c r="F7" s="3">
        <f t="shared" si="1"/>
        <v>0</v>
      </c>
    </row>
    <row r="8" spans="1:11" ht="36" customHeight="1" x14ac:dyDescent="0.25">
      <c r="A8" s="16" t="s">
        <v>20</v>
      </c>
      <c r="B8" s="4" t="s">
        <v>256</v>
      </c>
      <c r="C8" s="4">
        <f t="shared" ref="C8:C19" si="2">SUM(D8:F8)</f>
        <v>30000</v>
      </c>
      <c r="D8" s="4">
        <f>+D9+D10</f>
        <v>24600</v>
      </c>
      <c r="E8" s="4">
        <f t="shared" ref="E8" si="3">+E9+E10</f>
        <v>5400</v>
      </c>
      <c r="F8" s="4"/>
    </row>
    <row r="9" spans="1:11" ht="18.75" customHeight="1" x14ac:dyDescent="0.25">
      <c r="A9" s="16" t="s">
        <v>174</v>
      </c>
      <c r="B9" s="4" t="s">
        <v>257</v>
      </c>
      <c r="C9" s="4">
        <f t="shared" si="2"/>
        <v>16500</v>
      </c>
      <c r="D9" s="4">
        <v>16500</v>
      </c>
      <c r="E9" s="4"/>
      <c r="F9" s="4"/>
    </row>
    <row r="10" spans="1:11" ht="18.75" customHeight="1" x14ac:dyDescent="0.25">
      <c r="A10" s="16" t="s">
        <v>174</v>
      </c>
      <c r="B10" s="4" t="s">
        <v>258</v>
      </c>
      <c r="C10" s="4">
        <f t="shared" si="2"/>
        <v>13500</v>
      </c>
      <c r="D10" s="4">
        <v>8100</v>
      </c>
      <c r="E10" s="4">
        <v>5400</v>
      </c>
      <c r="F10" s="4"/>
    </row>
    <row r="11" spans="1:11" ht="18.75" customHeight="1" x14ac:dyDescent="0.25">
      <c r="A11" s="16" t="s">
        <v>22</v>
      </c>
      <c r="B11" s="17" t="s">
        <v>259</v>
      </c>
      <c r="C11" s="4">
        <f t="shared" si="2"/>
        <v>0</v>
      </c>
      <c r="D11" s="4"/>
      <c r="E11" s="4"/>
      <c r="F11" s="4"/>
    </row>
    <row r="12" spans="1:11" s="15" customFormat="1" ht="18.75" customHeight="1" x14ac:dyDescent="0.25">
      <c r="A12" s="2">
        <v>2</v>
      </c>
      <c r="B12" s="3" t="s">
        <v>260</v>
      </c>
      <c r="C12" s="3">
        <f>SUM(C13)</f>
        <v>122000</v>
      </c>
      <c r="D12" s="3">
        <f>SUM(D13)</f>
        <v>28260</v>
      </c>
      <c r="E12" s="3">
        <f>SUM(E13)</f>
        <v>88250</v>
      </c>
      <c r="F12" s="3">
        <f>SUM(F13)</f>
        <v>5490</v>
      </c>
    </row>
    <row r="13" spans="1:11" ht="33.75" customHeight="1" x14ac:dyDescent="0.25">
      <c r="A13" s="16" t="s">
        <v>174</v>
      </c>
      <c r="B13" s="4" t="s">
        <v>261</v>
      </c>
      <c r="C13" s="4">
        <f t="shared" si="2"/>
        <v>122000</v>
      </c>
      <c r="D13" s="4">
        <v>28260</v>
      </c>
      <c r="E13" s="4">
        <v>88250</v>
      </c>
      <c r="F13" s="4">
        <v>5490</v>
      </c>
    </row>
    <row r="14" spans="1:11" s="15" customFormat="1" ht="23.25" customHeight="1" x14ac:dyDescent="0.25">
      <c r="A14" s="2">
        <v>3</v>
      </c>
      <c r="B14" s="3" t="s">
        <v>362</v>
      </c>
      <c r="C14" s="3">
        <f t="shared" si="2"/>
        <v>202000</v>
      </c>
      <c r="D14" s="3">
        <v>106300</v>
      </c>
      <c r="E14" s="3">
        <v>85600</v>
      </c>
      <c r="F14" s="3">
        <v>10100</v>
      </c>
    </row>
    <row r="15" spans="1:11" s="15" customFormat="1" ht="27.75" customHeight="1" x14ac:dyDescent="0.25">
      <c r="A15" s="2">
        <v>4</v>
      </c>
      <c r="B15" s="3" t="s">
        <v>479</v>
      </c>
      <c r="C15" s="3">
        <f t="shared" si="2"/>
        <v>18000</v>
      </c>
      <c r="D15" s="3"/>
      <c r="E15" s="3">
        <v>18000</v>
      </c>
      <c r="F15" s="3"/>
    </row>
    <row r="16" spans="1:11" s="15" customFormat="1" ht="22.5" customHeight="1" x14ac:dyDescent="0.25">
      <c r="A16" s="2">
        <v>5</v>
      </c>
      <c r="B16" s="3" t="s">
        <v>262</v>
      </c>
      <c r="C16" s="3">
        <f t="shared" si="2"/>
        <v>66200</v>
      </c>
      <c r="D16" s="3"/>
      <c r="E16" s="3">
        <v>66200</v>
      </c>
      <c r="F16" s="3"/>
    </row>
    <row r="17" spans="1:6" s="15" customFormat="1" ht="50.25" customHeight="1" x14ac:dyDescent="0.25">
      <c r="A17" s="2">
        <v>6</v>
      </c>
      <c r="B17" s="3" t="s">
        <v>480</v>
      </c>
      <c r="C17" s="3">
        <f t="shared" si="2"/>
        <v>251750</v>
      </c>
      <c r="D17" s="3"/>
      <c r="E17" s="3">
        <v>251750</v>
      </c>
      <c r="F17" s="3"/>
    </row>
    <row r="18" spans="1:6" s="15" customFormat="1" ht="67.5" customHeight="1" x14ac:dyDescent="0.25">
      <c r="A18" s="2">
        <v>7</v>
      </c>
      <c r="B18" s="3" t="s">
        <v>481</v>
      </c>
      <c r="C18" s="3">
        <f t="shared" si="2"/>
        <v>106050</v>
      </c>
      <c r="D18" s="3"/>
      <c r="E18" s="3">
        <v>106050</v>
      </c>
      <c r="F18" s="3"/>
    </row>
    <row r="19" spans="1:6" s="15" customFormat="1" ht="27" customHeight="1" x14ac:dyDescent="0.25">
      <c r="A19" s="2">
        <v>8</v>
      </c>
      <c r="B19" s="3" t="s">
        <v>263</v>
      </c>
      <c r="C19" s="3">
        <f t="shared" si="2"/>
        <v>1104000</v>
      </c>
      <c r="D19" s="3">
        <v>204200</v>
      </c>
      <c r="E19" s="3">
        <v>473500</v>
      </c>
      <c r="F19" s="3">
        <v>426300</v>
      </c>
    </row>
    <row r="20" spans="1:6" s="15" customFormat="1" ht="13.5" customHeight="1" x14ac:dyDescent="0.25">
      <c r="A20" s="136"/>
      <c r="C20" s="214"/>
      <c r="D20" s="214"/>
      <c r="E20" s="214"/>
      <c r="F20" s="214"/>
    </row>
    <row r="21" spans="1:6" ht="18.75" customHeight="1" x14ac:dyDescent="0.25">
      <c r="C21" s="721" t="s">
        <v>704</v>
      </c>
      <c r="D21" s="721"/>
      <c r="E21" s="721"/>
      <c r="F21" s="721"/>
    </row>
    <row r="22" spans="1:6" ht="18.75" customHeight="1" x14ac:dyDescent="0.25">
      <c r="C22" s="716"/>
      <c r="D22" s="716"/>
      <c r="E22" s="716"/>
      <c r="F22" s="716"/>
    </row>
    <row r="23" spans="1:6" ht="18.75" customHeight="1" x14ac:dyDescent="0.25"/>
    <row r="24" spans="1:6" ht="18.75" customHeight="1" x14ac:dyDescent="0.25"/>
    <row r="25" spans="1:6" ht="18.75" customHeight="1" x14ac:dyDescent="0.25"/>
    <row r="26" spans="1:6" ht="18.75" customHeight="1" x14ac:dyDescent="0.25"/>
    <row r="27" spans="1:6" ht="18.75" customHeight="1" x14ac:dyDescent="0.25"/>
    <row r="28" spans="1:6" ht="18.75" customHeight="1" x14ac:dyDescent="0.25"/>
    <row r="29" spans="1:6" ht="18.75" customHeight="1" x14ac:dyDescent="0.25"/>
    <row r="30" spans="1:6" ht="18.75" customHeight="1" x14ac:dyDescent="0.25"/>
    <row r="31" spans="1:6" ht="18.75" customHeight="1" x14ac:dyDescent="0.25"/>
    <row r="32" spans="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sheetData>
  <mergeCells count="6">
    <mergeCell ref="A3:F3"/>
    <mergeCell ref="E4:F4"/>
    <mergeCell ref="A2:F2"/>
    <mergeCell ref="A1:F1"/>
    <mergeCell ref="C22:F22"/>
    <mergeCell ref="C21:F21"/>
  </mergeCells>
  <printOptions horizontalCentered="1"/>
  <pageMargins left="0.2" right="0.2" top="0.5" bottom="0.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workbookViewId="0">
      <selection activeCell="J8" sqref="J8"/>
    </sheetView>
  </sheetViews>
  <sheetFormatPr defaultRowHeight="15.75" x14ac:dyDescent="0.25"/>
  <cols>
    <col min="1" max="1" width="7.85546875" style="135" customWidth="1"/>
    <col min="2" max="2" width="40.140625" style="120" customWidth="1"/>
    <col min="3" max="5" width="13.140625" style="120" customWidth="1"/>
    <col min="6" max="6" width="13.42578125" style="120" customWidth="1"/>
    <col min="7" max="7" width="9.140625" style="120"/>
    <col min="8" max="8" width="12.42578125" style="120" bestFit="1" customWidth="1"/>
    <col min="9" max="9" width="11.28515625" style="120" bestFit="1" customWidth="1"/>
    <col min="10" max="16384" width="9.140625" style="120"/>
  </cols>
  <sheetData>
    <row r="1" spans="1:10" x14ac:dyDescent="0.25">
      <c r="A1" s="722" t="s">
        <v>706</v>
      </c>
      <c r="B1" s="722"/>
      <c r="C1" s="722"/>
      <c r="D1" s="722"/>
      <c r="E1" s="722"/>
      <c r="F1" s="722"/>
    </row>
    <row r="2" spans="1:10" ht="28.5" customHeight="1" x14ac:dyDescent="0.25">
      <c r="A2" s="705" t="s">
        <v>707</v>
      </c>
      <c r="B2" s="705"/>
      <c r="C2" s="705"/>
      <c r="D2" s="705"/>
      <c r="E2" s="705"/>
      <c r="F2" s="705"/>
    </row>
    <row r="3" spans="1:10" ht="15.75" customHeight="1" x14ac:dyDescent="0.25">
      <c r="A3" s="723" t="str">
        <f>PL08.Tiendat!A3</f>
        <v>(Ban hành kèm theo Báo cáo số         /BC-UBND ngày      /12/2023 của Uỷ ban nhân dân tỉnh)</v>
      </c>
      <c r="B3" s="723"/>
      <c r="C3" s="723"/>
      <c r="D3" s="723"/>
      <c r="E3" s="723"/>
      <c r="F3" s="723"/>
    </row>
    <row r="4" spans="1:10" ht="15.75" customHeight="1" x14ac:dyDescent="0.25">
      <c r="A4" s="121"/>
      <c r="B4" s="121"/>
      <c r="C4" s="122"/>
      <c r="D4" s="122"/>
      <c r="E4" s="726" t="s">
        <v>753</v>
      </c>
      <c r="F4" s="726"/>
    </row>
    <row r="5" spans="1:10" ht="26.25" customHeight="1" x14ac:dyDescent="0.25">
      <c r="A5" s="724" t="s">
        <v>8</v>
      </c>
      <c r="B5" s="724" t="s">
        <v>9</v>
      </c>
      <c r="C5" s="706" t="s">
        <v>708</v>
      </c>
      <c r="D5" s="706"/>
      <c r="E5" s="725" t="s">
        <v>709</v>
      </c>
      <c r="F5" s="725" t="s">
        <v>710</v>
      </c>
    </row>
    <row r="6" spans="1:10" ht="58.5" customHeight="1" x14ac:dyDescent="0.25">
      <c r="A6" s="724"/>
      <c r="B6" s="724"/>
      <c r="C6" s="118" t="s">
        <v>711</v>
      </c>
      <c r="D6" s="118" t="s">
        <v>712</v>
      </c>
      <c r="E6" s="725"/>
      <c r="F6" s="725"/>
    </row>
    <row r="7" spans="1:10" ht="30.75" customHeight="1" x14ac:dyDescent="0.25">
      <c r="A7" s="123"/>
      <c r="B7" s="123" t="s">
        <v>267</v>
      </c>
      <c r="C7" s="124">
        <f>C8+C47</f>
        <v>1586767</v>
      </c>
      <c r="D7" s="124">
        <f t="shared" ref="D7:F7" si="0">D8+D47</f>
        <v>869638</v>
      </c>
      <c r="E7" s="124">
        <f t="shared" si="0"/>
        <v>1488500</v>
      </c>
      <c r="F7" s="124">
        <f t="shared" si="0"/>
        <v>-98267</v>
      </c>
      <c r="G7" s="125"/>
      <c r="H7" s="218">
        <f>D7/C7*100</f>
        <v>54.805651995535577</v>
      </c>
      <c r="I7" s="126">
        <v>697</v>
      </c>
      <c r="J7" s="120">
        <f>I7/1587*100</f>
        <v>43.91934467548834</v>
      </c>
    </row>
    <row r="8" spans="1:10" ht="53.25" customHeight="1" x14ac:dyDescent="0.25">
      <c r="A8" s="123" t="s">
        <v>17</v>
      </c>
      <c r="B8" s="127" t="s">
        <v>803</v>
      </c>
      <c r="C8" s="124">
        <f>SUM(C9:C46)</f>
        <v>1323567</v>
      </c>
      <c r="D8" s="124">
        <f t="shared" ref="D8:F8" si="1">SUM(D9:D46)</f>
        <v>848738</v>
      </c>
      <c r="E8" s="124">
        <f t="shared" si="1"/>
        <v>1217500</v>
      </c>
      <c r="F8" s="124">
        <f t="shared" si="1"/>
        <v>-106067</v>
      </c>
      <c r="G8" s="125"/>
      <c r="H8" s="125"/>
    </row>
    <row r="9" spans="1:10" ht="70.5" customHeight="1" x14ac:dyDescent="0.25">
      <c r="A9" s="128">
        <v>1</v>
      </c>
      <c r="B9" s="129" t="s">
        <v>718</v>
      </c>
      <c r="C9" s="130">
        <v>22000</v>
      </c>
      <c r="D9" s="130">
        <v>16204</v>
      </c>
      <c r="E9" s="130">
        <v>25000</v>
      </c>
      <c r="F9" s="130">
        <f t="shared" ref="F9:F52" si="2">E9-C9</f>
        <v>3000</v>
      </c>
      <c r="G9" s="125"/>
      <c r="H9" s="125"/>
    </row>
    <row r="10" spans="1:10" ht="47.25" customHeight="1" x14ac:dyDescent="0.25">
      <c r="A10" s="128">
        <v>2</v>
      </c>
      <c r="B10" s="131" t="s">
        <v>721</v>
      </c>
      <c r="C10" s="130">
        <v>19500</v>
      </c>
      <c r="D10" s="130">
        <v>18959</v>
      </c>
      <c r="E10" s="130">
        <v>20000</v>
      </c>
      <c r="F10" s="130">
        <f t="shared" si="2"/>
        <v>500</v>
      </c>
      <c r="G10" s="125"/>
      <c r="H10" s="125"/>
    </row>
    <row r="11" spans="1:10" ht="66" customHeight="1" x14ac:dyDescent="0.25">
      <c r="A11" s="128">
        <v>3</v>
      </c>
      <c r="B11" s="131" t="s">
        <v>722</v>
      </c>
      <c r="C11" s="130">
        <v>9638</v>
      </c>
      <c r="D11" s="130">
        <v>9012</v>
      </c>
      <c r="E11" s="130">
        <v>10000</v>
      </c>
      <c r="F11" s="130">
        <f t="shared" si="2"/>
        <v>362</v>
      </c>
      <c r="G11" s="125"/>
      <c r="H11" s="125"/>
    </row>
    <row r="12" spans="1:10" ht="72.75" customHeight="1" x14ac:dyDescent="0.25">
      <c r="A12" s="128">
        <v>4</v>
      </c>
      <c r="B12" s="131" t="s">
        <v>1367</v>
      </c>
      <c r="C12" s="130">
        <v>1320</v>
      </c>
      <c r="D12" s="130">
        <v>1320</v>
      </c>
      <c r="E12" s="130">
        <v>11200</v>
      </c>
      <c r="F12" s="130">
        <f t="shared" si="2"/>
        <v>9880</v>
      </c>
      <c r="G12" s="125"/>
      <c r="H12" s="125"/>
    </row>
    <row r="13" spans="1:10" ht="50.25" customHeight="1" x14ac:dyDescent="0.25">
      <c r="A13" s="128">
        <v>5</v>
      </c>
      <c r="B13" s="129" t="s">
        <v>728</v>
      </c>
      <c r="C13" s="130">
        <v>1289</v>
      </c>
      <c r="D13" s="130">
        <v>1224</v>
      </c>
      <c r="E13" s="130">
        <v>1650</v>
      </c>
      <c r="F13" s="130">
        <f t="shared" si="2"/>
        <v>361</v>
      </c>
      <c r="G13" s="125"/>
      <c r="H13" s="125"/>
    </row>
    <row r="14" spans="1:10" ht="46.5" customHeight="1" x14ac:dyDescent="0.25">
      <c r="A14" s="128">
        <v>6</v>
      </c>
      <c r="B14" s="129" t="s">
        <v>729</v>
      </c>
      <c r="C14" s="130">
        <v>12060</v>
      </c>
      <c r="D14" s="130">
        <v>1800</v>
      </c>
      <c r="E14" s="130">
        <v>12060</v>
      </c>
      <c r="F14" s="130">
        <f t="shared" si="2"/>
        <v>0</v>
      </c>
      <c r="G14" s="125"/>
      <c r="H14" s="125"/>
    </row>
    <row r="15" spans="1:10" ht="48.75" customHeight="1" x14ac:dyDescent="0.25">
      <c r="A15" s="128">
        <v>7</v>
      </c>
      <c r="B15" s="129" t="s">
        <v>730</v>
      </c>
      <c r="C15" s="130">
        <v>62900</v>
      </c>
      <c r="D15" s="130">
        <v>44787</v>
      </c>
      <c r="E15" s="130">
        <v>42000</v>
      </c>
      <c r="F15" s="130">
        <f t="shared" si="2"/>
        <v>-20900</v>
      </c>
      <c r="G15" s="125"/>
      <c r="H15" s="125"/>
    </row>
    <row r="16" spans="1:10" ht="49.5" customHeight="1" x14ac:dyDescent="0.25">
      <c r="A16" s="128">
        <v>8</v>
      </c>
      <c r="B16" s="129" t="s">
        <v>731</v>
      </c>
      <c r="C16" s="130">
        <v>7750</v>
      </c>
      <c r="D16" s="130">
        <v>5693</v>
      </c>
      <c r="E16" s="130">
        <v>10000</v>
      </c>
      <c r="F16" s="130">
        <f t="shared" si="2"/>
        <v>2250</v>
      </c>
      <c r="G16" s="125"/>
      <c r="H16" s="125"/>
    </row>
    <row r="17" spans="1:8" ht="54.75" customHeight="1" x14ac:dyDescent="0.25">
      <c r="A17" s="128">
        <v>9</v>
      </c>
      <c r="B17" s="129" t="s">
        <v>739</v>
      </c>
      <c r="C17" s="130">
        <v>10000</v>
      </c>
      <c r="D17" s="130">
        <v>3455</v>
      </c>
      <c r="E17" s="130">
        <v>10000</v>
      </c>
      <c r="F17" s="130">
        <f t="shared" si="2"/>
        <v>0</v>
      </c>
      <c r="G17" s="125"/>
      <c r="H17" s="125"/>
    </row>
    <row r="18" spans="1:8" ht="72.75" customHeight="1" x14ac:dyDescent="0.25">
      <c r="A18" s="128">
        <v>10</v>
      </c>
      <c r="B18" s="129" t="s">
        <v>740</v>
      </c>
      <c r="C18" s="130">
        <v>102749</v>
      </c>
      <c r="D18" s="130">
        <v>102749</v>
      </c>
      <c r="E18" s="130">
        <v>156051</v>
      </c>
      <c r="F18" s="130">
        <f t="shared" si="2"/>
        <v>53302</v>
      </c>
      <c r="G18" s="125"/>
      <c r="H18" s="125"/>
    </row>
    <row r="19" spans="1:8" ht="57.75" customHeight="1" x14ac:dyDescent="0.25">
      <c r="A19" s="128">
        <v>11</v>
      </c>
      <c r="B19" s="129" t="s">
        <v>741</v>
      </c>
      <c r="C19" s="130">
        <v>62405</v>
      </c>
      <c r="D19" s="130">
        <v>60820</v>
      </c>
      <c r="E19" s="130">
        <v>27000</v>
      </c>
      <c r="F19" s="130">
        <f t="shared" si="2"/>
        <v>-35405</v>
      </c>
      <c r="G19" s="125"/>
      <c r="H19" s="125"/>
    </row>
    <row r="20" spans="1:8" ht="54" customHeight="1" x14ac:dyDescent="0.25">
      <c r="A20" s="128">
        <v>12</v>
      </c>
      <c r="B20" s="129" t="s">
        <v>742</v>
      </c>
      <c r="C20" s="130">
        <v>23824</v>
      </c>
      <c r="D20" s="130">
        <v>11154</v>
      </c>
      <c r="E20" s="130">
        <v>27000</v>
      </c>
      <c r="F20" s="130">
        <f t="shared" si="2"/>
        <v>3176</v>
      </c>
      <c r="G20" s="125"/>
      <c r="H20" s="125"/>
    </row>
    <row r="21" spans="1:8" ht="68.25" customHeight="1" x14ac:dyDescent="0.25">
      <c r="A21" s="128">
        <v>13</v>
      </c>
      <c r="B21" s="129" t="s">
        <v>743</v>
      </c>
      <c r="C21" s="130">
        <v>329</v>
      </c>
      <c r="D21" s="130">
        <v>329</v>
      </c>
      <c r="E21" s="130">
        <v>360</v>
      </c>
      <c r="F21" s="130">
        <f t="shared" si="2"/>
        <v>31</v>
      </c>
      <c r="G21" s="125"/>
      <c r="H21" s="125"/>
    </row>
    <row r="22" spans="1:8" ht="85.5" customHeight="1" x14ac:dyDescent="0.25">
      <c r="A22" s="128">
        <v>14</v>
      </c>
      <c r="B22" s="129" t="s">
        <v>744</v>
      </c>
      <c r="C22" s="130">
        <v>1018</v>
      </c>
      <c r="D22" s="130">
        <v>1018</v>
      </c>
      <c r="E22" s="130">
        <v>1255</v>
      </c>
      <c r="F22" s="130">
        <f t="shared" si="2"/>
        <v>237</v>
      </c>
      <c r="G22" s="125"/>
      <c r="H22" s="125"/>
    </row>
    <row r="23" spans="1:8" ht="66.75" customHeight="1" x14ac:dyDescent="0.25">
      <c r="A23" s="128">
        <v>15</v>
      </c>
      <c r="B23" s="129" t="s">
        <v>799</v>
      </c>
      <c r="C23" s="130">
        <v>788</v>
      </c>
      <c r="D23" s="130">
        <v>788</v>
      </c>
      <c r="E23" s="130">
        <v>0</v>
      </c>
      <c r="F23" s="130">
        <f t="shared" si="2"/>
        <v>-788</v>
      </c>
      <c r="G23" s="125"/>
      <c r="H23" s="125"/>
    </row>
    <row r="24" spans="1:8" ht="45.75" customHeight="1" x14ac:dyDescent="0.25">
      <c r="A24" s="128">
        <v>16</v>
      </c>
      <c r="B24" s="55" t="s">
        <v>720</v>
      </c>
      <c r="C24" s="130">
        <v>170000</v>
      </c>
      <c r="D24" s="130">
        <v>42843</v>
      </c>
      <c r="E24" s="130">
        <v>0</v>
      </c>
      <c r="F24" s="130">
        <f t="shared" si="2"/>
        <v>-170000</v>
      </c>
      <c r="G24" s="125"/>
      <c r="H24" s="125"/>
    </row>
    <row r="25" spans="1:8" ht="59.25" customHeight="1" x14ac:dyDescent="0.25">
      <c r="A25" s="128">
        <v>17</v>
      </c>
      <c r="B25" s="129" t="s">
        <v>713</v>
      </c>
      <c r="C25" s="130">
        <v>222000</v>
      </c>
      <c r="D25" s="130">
        <v>90176</v>
      </c>
      <c r="E25" s="130">
        <v>222000</v>
      </c>
      <c r="F25" s="130">
        <f t="shared" si="2"/>
        <v>0</v>
      </c>
      <c r="G25" s="125"/>
      <c r="H25" s="125"/>
    </row>
    <row r="26" spans="1:8" ht="71.25" customHeight="1" x14ac:dyDescent="0.25">
      <c r="A26" s="128">
        <v>18</v>
      </c>
      <c r="B26" s="129" t="s">
        <v>714</v>
      </c>
      <c r="C26" s="130">
        <v>117000</v>
      </c>
      <c r="D26" s="130">
        <v>55957</v>
      </c>
      <c r="E26" s="130">
        <v>114000</v>
      </c>
      <c r="F26" s="130">
        <f t="shared" si="2"/>
        <v>-3000</v>
      </c>
      <c r="G26" s="125"/>
      <c r="H26" s="125"/>
    </row>
    <row r="27" spans="1:8" ht="50.25" customHeight="1" x14ac:dyDescent="0.25">
      <c r="A27" s="128">
        <v>19</v>
      </c>
      <c r="B27" s="129" t="s">
        <v>715</v>
      </c>
      <c r="C27" s="130">
        <v>65000</v>
      </c>
      <c r="D27" s="130">
        <v>65000</v>
      </c>
      <c r="E27" s="130">
        <v>65000</v>
      </c>
      <c r="F27" s="130">
        <f>E27-C27</f>
        <v>0</v>
      </c>
      <c r="G27" s="125"/>
      <c r="H27" s="125"/>
    </row>
    <row r="28" spans="1:8" ht="63.75" customHeight="1" x14ac:dyDescent="0.25">
      <c r="A28" s="128">
        <v>20</v>
      </c>
      <c r="B28" s="129" t="s">
        <v>716</v>
      </c>
      <c r="C28" s="130">
        <v>45000</v>
      </c>
      <c r="D28" s="130">
        <v>45000</v>
      </c>
      <c r="E28" s="130">
        <v>45000</v>
      </c>
      <c r="F28" s="130">
        <f t="shared" si="2"/>
        <v>0</v>
      </c>
      <c r="G28" s="125"/>
      <c r="H28" s="125"/>
    </row>
    <row r="29" spans="1:8" ht="46.5" customHeight="1" x14ac:dyDescent="0.25">
      <c r="A29" s="128">
        <v>21</v>
      </c>
      <c r="B29" s="129" t="s">
        <v>717</v>
      </c>
      <c r="C29" s="130">
        <v>150000</v>
      </c>
      <c r="D29" s="130">
        <v>150000</v>
      </c>
      <c r="E29" s="130">
        <v>150000</v>
      </c>
      <c r="F29" s="130">
        <f t="shared" si="2"/>
        <v>0</v>
      </c>
      <c r="G29" s="125"/>
      <c r="H29" s="125"/>
    </row>
    <row r="30" spans="1:8" ht="48" customHeight="1" x14ac:dyDescent="0.25">
      <c r="A30" s="128">
        <v>22</v>
      </c>
      <c r="B30" s="129" t="s">
        <v>727</v>
      </c>
      <c r="C30" s="130">
        <v>15000</v>
      </c>
      <c r="D30" s="130">
        <v>7372</v>
      </c>
      <c r="E30" s="130">
        <v>15000</v>
      </c>
      <c r="F30" s="130">
        <f>E30-C30</f>
        <v>0</v>
      </c>
      <c r="G30" s="125"/>
      <c r="H30" s="125"/>
    </row>
    <row r="31" spans="1:8" ht="49.5" customHeight="1" x14ac:dyDescent="0.25">
      <c r="A31" s="128">
        <v>23</v>
      </c>
      <c r="B31" s="129" t="s">
        <v>732</v>
      </c>
      <c r="C31" s="130">
        <v>36000</v>
      </c>
      <c r="D31" s="130">
        <v>0</v>
      </c>
      <c r="E31" s="130">
        <v>36000</v>
      </c>
      <c r="F31" s="124">
        <f>F27</f>
        <v>0</v>
      </c>
      <c r="G31" s="125"/>
      <c r="H31" s="125"/>
    </row>
    <row r="32" spans="1:8" ht="81" customHeight="1" x14ac:dyDescent="0.25">
      <c r="A32" s="128">
        <v>24</v>
      </c>
      <c r="B32" s="129" t="s">
        <v>734</v>
      </c>
      <c r="C32" s="130">
        <v>20000</v>
      </c>
      <c r="D32" s="130">
        <v>4600</v>
      </c>
      <c r="E32" s="130">
        <v>15000</v>
      </c>
      <c r="F32" s="130">
        <f>E32-C32</f>
        <v>-5000</v>
      </c>
      <c r="G32" s="125"/>
      <c r="H32" s="125"/>
    </row>
    <row r="33" spans="1:8" ht="56.25" customHeight="1" x14ac:dyDescent="0.25">
      <c r="A33" s="128">
        <v>25</v>
      </c>
      <c r="B33" s="129" t="s">
        <v>735</v>
      </c>
      <c r="C33" s="130">
        <v>3000</v>
      </c>
      <c r="D33" s="130"/>
      <c r="E33" s="130">
        <v>3000</v>
      </c>
      <c r="F33" s="130">
        <f>E33-C33</f>
        <v>0</v>
      </c>
      <c r="G33" s="125"/>
      <c r="H33" s="125"/>
    </row>
    <row r="34" spans="1:8" ht="66.75" customHeight="1" x14ac:dyDescent="0.25">
      <c r="A34" s="128">
        <v>26</v>
      </c>
      <c r="B34" s="129" t="s">
        <v>736</v>
      </c>
      <c r="C34" s="130">
        <v>3500</v>
      </c>
      <c r="D34" s="130">
        <v>1010</v>
      </c>
      <c r="E34" s="130">
        <v>3500</v>
      </c>
      <c r="F34" s="130">
        <f>E34-C34</f>
        <v>0</v>
      </c>
      <c r="G34" s="125"/>
      <c r="H34" s="125"/>
    </row>
    <row r="35" spans="1:8" ht="54" customHeight="1" x14ac:dyDescent="0.25">
      <c r="A35" s="128">
        <v>27</v>
      </c>
      <c r="B35" s="129" t="s">
        <v>737</v>
      </c>
      <c r="C35" s="130">
        <v>16500</v>
      </c>
      <c r="D35" s="130">
        <v>5000</v>
      </c>
      <c r="E35" s="130">
        <v>16500</v>
      </c>
      <c r="F35" s="130">
        <f>E35-C35</f>
        <v>0</v>
      </c>
      <c r="G35" s="125"/>
      <c r="H35" s="125"/>
    </row>
    <row r="36" spans="1:8" ht="63.75" customHeight="1" x14ac:dyDescent="0.25">
      <c r="A36" s="128">
        <v>28</v>
      </c>
      <c r="B36" s="129" t="s">
        <v>745</v>
      </c>
      <c r="C36" s="130">
        <v>2500</v>
      </c>
      <c r="D36" s="130">
        <v>2500</v>
      </c>
      <c r="E36" s="130">
        <v>2500</v>
      </c>
      <c r="F36" s="130">
        <f t="shared" ref="F36:F38" si="3">E36-C36</f>
        <v>0</v>
      </c>
      <c r="G36" s="125"/>
      <c r="H36" s="125"/>
    </row>
    <row r="37" spans="1:8" ht="59.25" customHeight="1" x14ac:dyDescent="0.25">
      <c r="A37" s="128">
        <v>29</v>
      </c>
      <c r="B37" s="129" t="s">
        <v>746</v>
      </c>
      <c r="C37" s="130">
        <v>2500</v>
      </c>
      <c r="D37" s="130">
        <v>2500</v>
      </c>
      <c r="E37" s="130">
        <v>2500</v>
      </c>
      <c r="F37" s="130">
        <f t="shared" si="3"/>
        <v>0</v>
      </c>
      <c r="G37" s="125"/>
      <c r="H37" s="125"/>
    </row>
    <row r="38" spans="1:8" ht="58.5" customHeight="1" x14ac:dyDescent="0.25">
      <c r="A38" s="128">
        <v>30</v>
      </c>
      <c r="B38" s="134" t="s">
        <v>747</v>
      </c>
      <c r="C38" s="130">
        <v>22947</v>
      </c>
      <c r="D38" s="130">
        <v>22947</v>
      </c>
      <c r="E38" s="130">
        <v>24174</v>
      </c>
      <c r="F38" s="130">
        <f t="shared" si="3"/>
        <v>1227</v>
      </c>
      <c r="G38" s="125"/>
      <c r="H38" s="125"/>
    </row>
    <row r="39" spans="1:8" ht="51" customHeight="1" x14ac:dyDescent="0.25">
      <c r="A39" s="128">
        <v>31</v>
      </c>
      <c r="B39" s="129" t="s">
        <v>725</v>
      </c>
      <c r="C39" s="130">
        <v>3150</v>
      </c>
      <c r="D39" s="130">
        <v>3150</v>
      </c>
      <c r="E39" s="130">
        <v>3150</v>
      </c>
      <c r="F39" s="130">
        <f>E39-C39</f>
        <v>0</v>
      </c>
      <c r="G39" s="125"/>
      <c r="H39" s="125"/>
    </row>
    <row r="40" spans="1:8" ht="54.75" customHeight="1" x14ac:dyDescent="0.25">
      <c r="A40" s="128">
        <v>32</v>
      </c>
      <c r="B40" s="129" t="s">
        <v>726</v>
      </c>
      <c r="C40" s="130">
        <v>4200</v>
      </c>
      <c r="D40" s="130">
        <v>3969</v>
      </c>
      <c r="E40" s="130">
        <v>4200</v>
      </c>
      <c r="F40" s="130">
        <f>E40-C40</f>
        <v>0</v>
      </c>
      <c r="G40" s="125"/>
      <c r="H40" s="125"/>
    </row>
    <row r="41" spans="1:8" ht="51.75" customHeight="1" x14ac:dyDescent="0.25">
      <c r="A41" s="128">
        <v>33</v>
      </c>
      <c r="B41" s="129" t="s">
        <v>724</v>
      </c>
      <c r="C41" s="130">
        <v>87700</v>
      </c>
      <c r="D41" s="130">
        <v>67402</v>
      </c>
      <c r="E41" s="130">
        <v>87700</v>
      </c>
      <c r="F41" s="130">
        <f>E41-C41</f>
        <v>0</v>
      </c>
      <c r="G41" s="125"/>
      <c r="H41" s="125"/>
    </row>
    <row r="42" spans="1:8" ht="30" customHeight="1" x14ac:dyDescent="0.25">
      <c r="A42" s="128">
        <v>34</v>
      </c>
      <c r="B42" s="129" t="s">
        <v>738</v>
      </c>
      <c r="C42" s="130"/>
      <c r="D42" s="130"/>
      <c r="E42" s="130">
        <v>10000</v>
      </c>
      <c r="F42" s="130">
        <f>E42-C42</f>
        <v>10000</v>
      </c>
      <c r="G42" s="125"/>
      <c r="H42" s="125"/>
    </row>
    <row r="43" spans="1:8" ht="34.5" customHeight="1" x14ac:dyDescent="0.25">
      <c r="A43" s="128">
        <v>35</v>
      </c>
      <c r="B43" s="55" t="s">
        <v>686</v>
      </c>
      <c r="C43" s="130"/>
      <c r="D43" s="130"/>
      <c r="E43" s="130">
        <v>25000</v>
      </c>
      <c r="F43" s="130">
        <f>E43-C43</f>
        <v>25000</v>
      </c>
      <c r="G43" s="125"/>
      <c r="H43" s="125"/>
    </row>
    <row r="44" spans="1:8" ht="69.75" customHeight="1" x14ac:dyDescent="0.25">
      <c r="A44" s="128">
        <v>36</v>
      </c>
      <c r="B44" s="129" t="s">
        <v>476</v>
      </c>
      <c r="C44" s="130"/>
      <c r="D44" s="130"/>
      <c r="E44" s="130">
        <v>12000</v>
      </c>
      <c r="F44" s="130">
        <v>12000</v>
      </c>
      <c r="G44" s="125"/>
      <c r="H44" s="125"/>
    </row>
    <row r="45" spans="1:8" ht="56.25" customHeight="1" x14ac:dyDescent="0.25">
      <c r="A45" s="128">
        <v>37</v>
      </c>
      <c r="B45" s="129" t="s">
        <v>672</v>
      </c>
      <c r="C45" s="130"/>
      <c r="D45" s="130"/>
      <c r="E45" s="130">
        <v>2500</v>
      </c>
      <c r="F45" s="130">
        <f>E45-C45</f>
        <v>2500</v>
      </c>
      <c r="G45" s="125"/>
      <c r="H45" s="125"/>
    </row>
    <row r="46" spans="1:8" ht="45.75" customHeight="1" x14ac:dyDescent="0.25">
      <c r="A46" s="128">
        <v>38</v>
      </c>
      <c r="B46" s="129" t="s">
        <v>752</v>
      </c>
      <c r="C46" s="130"/>
      <c r="D46" s="130"/>
      <c r="E46" s="130">
        <v>5200</v>
      </c>
      <c r="F46" s="130">
        <f>E46-C46</f>
        <v>5200</v>
      </c>
      <c r="G46" s="125"/>
      <c r="H46" s="125"/>
    </row>
    <row r="47" spans="1:8" ht="50.25" customHeight="1" x14ac:dyDescent="0.25">
      <c r="A47" s="123" t="s">
        <v>29</v>
      </c>
      <c r="B47" s="127" t="s">
        <v>1368</v>
      </c>
      <c r="C47" s="124">
        <f>SUM(C48:C53)</f>
        <v>263200</v>
      </c>
      <c r="D47" s="124">
        <f t="shared" ref="D47:F47" si="4">SUM(D48:D53)</f>
        <v>20900</v>
      </c>
      <c r="E47" s="124">
        <f t="shared" si="4"/>
        <v>271000</v>
      </c>
      <c r="F47" s="124">
        <f t="shared" si="4"/>
        <v>7800</v>
      </c>
      <c r="G47" s="125"/>
      <c r="H47" s="125"/>
    </row>
    <row r="48" spans="1:8" ht="93" customHeight="1" x14ac:dyDescent="0.25">
      <c r="A48" s="128">
        <v>1</v>
      </c>
      <c r="B48" s="129" t="s">
        <v>1369</v>
      </c>
      <c r="C48" s="130">
        <v>29900</v>
      </c>
      <c r="D48" s="130">
        <v>18900</v>
      </c>
      <c r="E48" s="130">
        <v>12000</v>
      </c>
      <c r="F48" s="130">
        <f>E48-C48</f>
        <v>-17900</v>
      </c>
      <c r="G48" s="125"/>
      <c r="H48" s="125"/>
    </row>
    <row r="49" spans="1:8" ht="45.75" customHeight="1" x14ac:dyDescent="0.25">
      <c r="A49" s="128">
        <v>2</v>
      </c>
      <c r="B49" s="129" t="s">
        <v>733</v>
      </c>
      <c r="C49" s="130">
        <v>72000</v>
      </c>
      <c r="D49" s="130">
        <v>2000</v>
      </c>
      <c r="E49" s="130">
        <v>72000</v>
      </c>
      <c r="F49" s="124">
        <f>E49-C49</f>
        <v>0</v>
      </c>
      <c r="G49" s="125"/>
      <c r="H49" s="125"/>
    </row>
    <row r="50" spans="1:8" s="133" customFormat="1" ht="55.5" customHeight="1" x14ac:dyDescent="0.25">
      <c r="A50" s="128">
        <v>3</v>
      </c>
      <c r="B50" s="129" t="s">
        <v>719</v>
      </c>
      <c r="C50" s="130">
        <v>40000</v>
      </c>
      <c r="D50" s="130">
        <v>0</v>
      </c>
      <c r="E50" s="130">
        <v>65000</v>
      </c>
      <c r="F50" s="130">
        <f t="shared" si="2"/>
        <v>25000</v>
      </c>
      <c r="G50" s="132"/>
      <c r="H50" s="132"/>
    </row>
    <row r="51" spans="1:8" ht="55.5" customHeight="1" x14ac:dyDescent="0.25">
      <c r="A51" s="128">
        <v>4</v>
      </c>
      <c r="B51" s="131" t="s">
        <v>721</v>
      </c>
      <c r="C51" s="130">
        <v>81300</v>
      </c>
      <c r="D51" s="130">
        <v>0</v>
      </c>
      <c r="E51" s="130">
        <v>82000</v>
      </c>
      <c r="F51" s="130">
        <f t="shared" si="2"/>
        <v>700</v>
      </c>
      <c r="G51" s="125"/>
      <c r="H51" s="125"/>
    </row>
    <row r="52" spans="1:8" ht="60" customHeight="1" x14ac:dyDescent="0.25">
      <c r="A52" s="128">
        <v>5</v>
      </c>
      <c r="B52" s="131" t="s">
        <v>723</v>
      </c>
      <c r="C52" s="130">
        <v>20000</v>
      </c>
      <c r="D52" s="130">
        <v>0</v>
      </c>
      <c r="E52" s="130">
        <v>20000</v>
      </c>
      <c r="F52" s="130">
        <f t="shared" si="2"/>
        <v>0</v>
      </c>
      <c r="G52" s="125"/>
      <c r="H52" s="125"/>
    </row>
    <row r="53" spans="1:8" s="133" customFormat="1" ht="57.75" customHeight="1" x14ac:dyDescent="0.25">
      <c r="A53" s="128">
        <v>6</v>
      </c>
      <c r="B53" s="131" t="s">
        <v>1370</v>
      </c>
      <c r="C53" s="130">
        <v>20000</v>
      </c>
      <c r="D53" s="130">
        <v>0</v>
      </c>
      <c r="E53" s="130">
        <v>20000</v>
      </c>
      <c r="F53" s="666"/>
      <c r="G53" s="125"/>
      <c r="H53" s="125"/>
    </row>
    <row r="54" spans="1:8" ht="24.75" customHeight="1" x14ac:dyDescent="0.25">
      <c r="D54" s="722" t="s">
        <v>704</v>
      </c>
      <c r="E54" s="722"/>
      <c r="F54" s="722"/>
    </row>
  </sheetData>
  <mergeCells count="10">
    <mergeCell ref="D54:F54"/>
    <mergeCell ref="A1:F1"/>
    <mergeCell ref="A2:F2"/>
    <mergeCell ref="A3:F3"/>
    <mergeCell ref="A5:A6"/>
    <mergeCell ref="B5:B6"/>
    <mergeCell ref="C5:D5"/>
    <mergeCell ref="E5:E6"/>
    <mergeCell ref="F5:F6"/>
    <mergeCell ref="E4:F4"/>
  </mergeCells>
  <printOptions horizontalCentered="1"/>
  <pageMargins left="0.5" right="0.5" top="0.75" bottom="0.75" header="0.3" footer="0.3"/>
  <pageSetup paperSize="9" scale="91" fitToHeight="0" orientation="portrait" verticalDpi="0" r:id="rId1"/>
  <headerFooter>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X70"/>
  <sheetViews>
    <sheetView topLeftCell="B1" zoomScale="70" zoomScaleNormal="70" workbookViewId="0">
      <selection activeCell="B3" sqref="B3:AQ3"/>
    </sheetView>
  </sheetViews>
  <sheetFormatPr defaultColWidth="9.140625" defaultRowHeight="12.75" x14ac:dyDescent="0.25"/>
  <cols>
    <col min="1" max="1" width="7.42578125" style="343" hidden="1" customWidth="1"/>
    <col min="2" max="2" width="10" style="343" customWidth="1"/>
    <col min="3" max="3" width="42.42578125" style="344" customWidth="1"/>
    <col min="4" max="4" width="11.42578125" style="345" customWidth="1"/>
    <col min="5" max="5" width="11.42578125" style="346" hidden="1" customWidth="1"/>
    <col min="6" max="6" width="26.42578125" style="343" hidden="1" customWidth="1"/>
    <col min="7" max="7" width="14.5703125" style="343" hidden="1" customWidth="1"/>
    <col min="8" max="8" width="7.42578125" style="343" hidden="1" customWidth="1"/>
    <col min="9" max="9" width="8" style="347" hidden="1" customWidth="1"/>
    <col min="10" max="10" width="11.42578125" style="347" hidden="1" customWidth="1"/>
    <col min="11" max="11" width="13.42578125" style="347" hidden="1" customWidth="1"/>
    <col min="12" max="12" width="12.42578125" style="347" hidden="1" customWidth="1"/>
    <col min="13" max="13" width="15" style="343" customWidth="1"/>
    <col min="14" max="15" width="14.42578125" style="346" customWidth="1"/>
    <col min="16" max="18" width="16.42578125" style="346" hidden="1" customWidth="1"/>
    <col min="19" max="19" width="12.42578125" style="345" hidden="1" customWidth="1"/>
    <col min="20" max="25" width="14.42578125" style="346" hidden="1" customWidth="1"/>
    <col min="26" max="27" width="14.42578125" style="346" customWidth="1"/>
    <col min="28" max="28" width="16.140625" style="346" hidden="1" customWidth="1"/>
    <col min="29" max="32" width="14.42578125" style="346" customWidth="1"/>
    <col min="33" max="39" width="14.42578125" style="346" hidden="1" customWidth="1"/>
    <col min="40" max="40" width="13.5703125" style="351" customWidth="1"/>
    <col min="41" max="41" width="12.42578125" style="346" customWidth="1"/>
    <col min="42" max="42" width="37.42578125" style="347" hidden="1" customWidth="1"/>
    <col min="43" max="43" width="14.5703125" style="347" customWidth="1"/>
    <col min="44" max="44" width="13.85546875" style="352" hidden="1" customWidth="1"/>
    <col min="45" max="45" width="15.42578125" style="346" hidden="1" customWidth="1"/>
    <col min="46" max="46" width="14.42578125" style="346" hidden="1" customWidth="1"/>
    <col min="47" max="48" width="12.140625" style="346" hidden="1" customWidth="1"/>
    <col min="49" max="49" width="9.140625" style="346"/>
    <col min="50" max="50" width="13.42578125" style="346" bestFit="1" customWidth="1"/>
    <col min="51" max="16384" width="9.140625" style="346"/>
  </cols>
  <sheetData>
    <row r="1" spans="1:50" s="265" customFormat="1" ht="54.75" customHeight="1" x14ac:dyDescent="0.25">
      <c r="A1" s="262"/>
      <c r="B1" s="744" t="s">
        <v>804</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744"/>
      <c r="AN1" s="744"/>
      <c r="AO1" s="744"/>
      <c r="AP1" s="744"/>
      <c r="AQ1" s="744"/>
      <c r="AR1" s="264"/>
    </row>
    <row r="2" spans="1:50" s="265" customFormat="1" ht="20.25" x14ac:dyDescent="0.25">
      <c r="A2" s="262"/>
      <c r="B2" s="745" t="str">
        <f>PL09.Chinhsach!A3</f>
        <v>(Ban hành kèm theo Báo cáo số         /BC-UBND ngày      /12/2023 của Uỷ ban nhân dân tỉnh)</v>
      </c>
      <c r="C2" s="746"/>
      <c r="D2" s="746"/>
      <c r="E2" s="745"/>
      <c r="F2" s="745"/>
      <c r="G2" s="745"/>
      <c r="H2" s="745"/>
      <c r="I2" s="745"/>
      <c r="J2" s="745"/>
      <c r="K2" s="745"/>
      <c r="L2" s="745"/>
      <c r="M2" s="746"/>
      <c r="N2" s="746"/>
      <c r="O2" s="746"/>
      <c r="P2" s="745"/>
      <c r="Q2" s="745"/>
      <c r="R2" s="745"/>
      <c r="S2" s="745"/>
      <c r="T2" s="745"/>
      <c r="U2" s="745"/>
      <c r="V2" s="745"/>
      <c r="W2" s="745"/>
      <c r="X2" s="745"/>
      <c r="Y2" s="745"/>
      <c r="Z2" s="746"/>
      <c r="AA2" s="746"/>
      <c r="AB2" s="745"/>
      <c r="AC2" s="746"/>
      <c r="AD2" s="746"/>
      <c r="AE2" s="746"/>
      <c r="AF2" s="746"/>
      <c r="AG2" s="745"/>
      <c r="AH2" s="745"/>
      <c r="AI2" s="745"/>
      <c r="AJ2" s="745"/>
      <c r="AK2" s="745"/>
      <c r="AL2" s="745"/>
      <c r="AM2" s="745"/>
      <c r="AN2" s="746"/>
      <c r="AO2" s="746"/>
      <c r="AP2" s="745"/>
      <c r="AQ2" s="746"/>
      <c r="AR2" s="266"/>
    </row>
    <row r="3" spans="1:50" s="265" customFormat="1" ht="25.5" customHeight="1" x14ac:dyDescent="0.25">
      <c r="A3" s="262"/>
      <c r="B3" s="747" t="s">
        <v>1</v>
      </c>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c r="AK3" s="747"/>
      <c r="AL3" s="747"/>
      <c r="AM3" s="747"/>
      <c r="AN3" s="747"/>
      <c r="AO3" s="747"/>
      <c r="AP3" s="747"/>
      <c r="AQ3" s="747"/>
      <c r="AR3" s="267"/>
    </row>
    <row r="6" spans="1:50" s="268" customFormat="1" ht="30" customHeight="1" x14ac:dyDescent="0.25">
      <c r="B6" s="748" t="s">
        <v>8</v>
      </c>
      <c r="C6" s="733" t="s">
        <v>806</v>
      </c>
      <c r="D6" s="733" t="s">
        <v>807</v>
      </c>
      <c r="E6" s="733" t="s">
        <v>808</v>
      </c>
      <c r="F6" s="733" t="s">
        <v>809</v>
      </c>
      <c r="G6" s="733" t="s">
        <v>810</v>
      </c>
      <c r="H6" s="729" t="s">
        <v>811</v>
      </c>
      <c r="I6" s="733" t="s">
        <v>812</v>
      </c>
      <c r="J6" s="733" t="s">
        <v>813</v>
      </c>
      <c r="K6" s="733"/>
      <c r="L6" s="733"/>
      <c r="M6" s="733" t="s">
        <v>814</v>
      </c>
      <c r="N6" s="733"/>
      <c r="O6" s="733"/>
      <c r="P6" s="736" t="s">
        <v>815</v>
      </c>
      <c r="Q6" s="739"/>
      <c r="R6" s="737"/>
      <c r="S6" s="740" t="s">
        <v>816</v>
      </c>
      <c r="T6" s="736" t="s">
        <v>708</v>
      </c>
      <c r="U6" s="739"/>
      <c r="V6" s="739"/>
      <c r="W6" s="739"/>
      <c r="X6" s="739"/>
      <c r="Y6" s="737"/>
      <c r="Z6" s="733" t="s">
        <v>817</v>
      </c>
      <c r="AA6" s="733"/>
      <c r="AB6" s="270" t="s">
        <v>818</v>
      </c>
      <c r="AC6" s="733" t="s">
        <v>819</v>
      </c>
      <c r="AD6" s="733"/>
      <c r="AE6" s="733"/>
      <c r="AF6" s="733"/>
      <c r="AG6" s="733" t="s">
        <v>820</v>
      </c>
      <c r="AH6" s="733"/>
      <c r="AI6" s="733" t="s">
        <v>821</v>
      </c>
      <c r="AJ6" s="733"/>
      <c r="AK6" s="733" t="s">
        <v>822</v>
      </c>
      <c r="AL6" s="733"/>
      <c r="AM6" s="729" t="s">
        <v>823</v>
      </c>
      <c r="AN6" s="733" t="s">
        <v>824</v>
      </c>
      <c r="AO6" s="733"/>
      <c r="AP6" s="733" t="s">
        <v>825</v>
      </c>
      <c r="AQ6" s="733" t="s">
        <v>826</v>
      </c>
      <c r="AR6" s="271"/>
      <c r="AT6" s="272">
        <v>1334282</v>
      </c>
    </row>
    <row r="7" spans="1:50" s="268" customFormat="1" ht="30" customHeight="1" x14ac:dyDescent="0.3">
      <c r="B7" s="748"/>
      <c r="C7" s="733"/>
      <c r="D7" s="733"/>
      <c r="E7" s="733"/>
      <c r="F7" s="733"/>
      <c r="G7" s="733"/>
      <c r="H7" s="738"/>
      <c r="I7" s="733"/>
      <c r="J7" s="733" t="s">
        <v>827</v>
      </c>
      <c r="K7" s="733" t="s">
        <v>828</v>
      </c>
      <c r="L7" s="733"/>
      <c r="M7" s="733" t="s">
        <v>827</v>
      </c>
      <c r="N7" s="733" t="s">
        <v>828</v>
      </c>
      <c r="O7" s="733"/>
      <c r="P7" s="733" t="s">
        <v>827</v>
      </c>
      <c r="Q7" s="733" t="s">
        <v>828</v>
      </c>
      <c r="R7" s="733"/>
      <c r="S7" s="741"/>
      <c r="T7" s="736" t="s">
        <v>829</v>
      </c>
      <c r="U7" s="737"/>
      <c r="V7" s="736" t="s">
        <v>830</v>
      </c>
      <c r="W7" s="737"/>
      <c r="X7" s="736" t="s">
        <v>831</v>
      </c>
      <c r="Y7" s="737"/>
      <c r="Z7" s="733"/>
      <c r="AA7" s="733"/>
      <c r="AB7" s="273"/>
      <c r="AC7" s="733"/>
      <c r="AD7" s="733"/>
      <c r="AE7" s="733"/>
      <c r="AF7" s="733"/>
      <c r="AG7" s="733"/>
      <c r="AH7" s="733"/>
      <c r="AI7" s="733"/>
      <c r="AJ7" s="733"/>
      <c r="AK7" s="733"/>
      <c r="AL7" s="733"/>
      <c r="AM7" s="738"/>
      <c r="AN7" s="733"/>
      <c r="AO7" s="733"/>
      <c r="AP7" s="733"/>
      <c r="AQ7" s="733"/>
      <c r="AR7" s="271"/>
      <c r="AT7" s="272">
        <f>6730+4392+186670</f>
        <v>197792</v>
      </c>
    </row>
    <row r="8" spans="1:50" s="268" customFormat="1" ht="44.45" customHeight="1" x14ac:dyDescent="0.25">
      <c r="B8" s="748"/>
      <c r="C8" s="733"/>
      <c r="D8" s="733"/>
      <c r="E8" s="733"/>
      <c r="F8" s="733"/>
      <c r="G8" s="733"/>
      <c r="H8" s="738"/>
      <c r="I8" s="733"/>
      <c r="J8" s="733"/>
      <c r="K8" s="733" t="s">
        <v>832</v>
      </c>
      <c r="L8" s="733" t="s">
        <v>833</v>
      </c>
      <c r="M8" s="733"/>
      <c r="N8" s="733" t="s">
        <v>832</v>
      </c>
      <c r="O8" s="733" t="s">
        <v>833</v>
      </c>
      <c r="P8" s="733"/>
      <c r="Q8" s="733" t="s">
        <v>832</v>
      </c>
      <c r="R8" s="733" t="s">
        <v>833</v>
      </c>
      <c r="S8" s="741"/>
      <c r="T8" s="733" t="s">
        <v>832</v>
      </c>
      <c r="U8" s="729" t="s">
        <v>833</v>
      </c>
      <c r="V8" s="733" t="s">
        <v>832</v>
      </c>
      <c r="W8" s="729" t="s">
        <v>833</v>
      </c>
      <c r="X8" s="733" t="s">
        <v>832</v>
      </c>
      <c r="Y8" s="729" t="s">
        <v>833</v>
      </c>
      <c r="Z8" s="733" t="s">
        <v>832</v>
      </c>
      <c r="AA8" s="733" t="s">
        <v>833</v>
      </c>
      <c r="AB8" s="729" t="s">
        <v>832</v>
      </c>
      <c r="AC8" s="736" t="s">
        <v>834</v>
      </c>
      <c r="AD8" s="739"/>
      <c r="AE8" s="733" t="s">
        <v>835</v>
      </c>
      <c r="AF8" s="733"/>
      <c r="AG8" s="733" t="s">
        <v>10</v>
      </c>
      <c r="AH8" s="732" t="s">
        <v>836</v>
      </c>
      <c r="AI8" s="733" t="s">
        <v>10</v>
      </c>
      <c r="AJ8" s="732" t="s">
        <v>836</v>
      </c>
      <c r="AK8" s="733" t="s">
        <v>10</v>
      </c>
      <c r="AL8" s="732" t="s">
        <v>836</v>
      </c>
      <c r="AM8" s="738"/>
      <c r="AN8" s="734" t="s">
        <v>10</v>
      </c>
      <c r="AO8" s="732" t="s">
        <v>837</v>
      </c>
      <c r="AP8" s="733"/>
      <c r="AQ8" s="733"/>
      <c r="AR8" s="271"/>
      <c r="AT8" s="272">
        <f>+AT6-AT7</f>
        <v>1136490</v>
      </c>
      <c r="AU8" s="268">
        <f>+AN11+'[23]2. CTPH'!Z9+'[23]3. ODA'!AO11</f>
        <v>1136490</v>
      </c>
    </row>
    <row r="9" spans="1:50" s="268" customFormat="1" ht="27.75" customHeight="1" x14ac:dyDescent="0.25">
      <c r="B9" s="748"/>
      <c r="C9" s="733"/>
      <c r="D9" s="733"/>
      <c r="E9" s="733"/>
      <c r="F9" s="733"/>
      <c r="G9" s="733"/>
      <c r="H9" s="738"/>
      <c r="I9" s="733"/>
      <c r="J9" s="733"/>
      <c r="K9" s="733"/>
      <c r="L9" s="733"/>
      <c r="M9" s="733"/>
      <c r="N9" s="733"/>
      <c r="O9" s="733"/>
      <c r="P9" s="733"/>
      <c r="Q9" s="733"/>
      <c r="R9" s="733"/>
      <c r="S9" s="741"/>
      <c r="T9" s="733"/>
      <c r="U9" s="738"/>
      <c r="V9" s="733"/>
      <c r="W9" s="738"/>
      <c r="X9" s="733"/>
      <c r="Y9" s="738"/>
      <c r="Z9" s="733"/>
      <c r="AA9" s="733"/>
      <c r="AB9" s="738"/>
      <c r="AC9" s="729" t="s">
        <v>10</v>
      </c>
      <c r="AD9" s="727" t="s">
        <v>837</v>
      </c>
      <c r="AE9" s="729" t="s">
        <v>10</v>
      </c>
      <c r="AF9" s="727" t="s">
        <v>837</v>
      </c>
      <c r="AG9" s="733"/>
      <c r="AH9" s="732"/>
      <c r="AI9" s="733"/>
      <c r="AJ9" s="732"/>
      <c r="AK9" s="733"/>
      <c r="AL9" s="732"/>
      <c r="AM9" s="738"/>
      <c r="AN9" s="734"/>
      <c r="AO9" s="732"/>
      <c r="AP9" s="733"/>
      <c r="AQ9" s="733"/>
      <c r="AR9" s="271"/>
    </row>
    <row r="10" spans="1:50" s="268" customFormat="1" ht="46.5" customHeight="1" x14ac:dyDescent="0.25">
      <c r="B10" s="748"/>
      <c r="C10" s="733"/>
      <c r="D10" s="733"/>
      <c r="E10" s="733"/>
      <c r="F10" s="733"/>
      <c r="G10" s="733"/>
      <c r="H10" s="730"/>
      <c r="I10" s="733"/>
      <c r="J10" s="733"/>
      <c r="K10" s="735"/>
      <c r="L10" s="733"/>
      <c r="M10" s="733"/>
      <c r="N10" s="735"/>
      <c r="O10" s="733"/>
      <c r="P10" s="733"/>
      <c r="Q10" s="735"/>
      <c r="R10" s="733"/>
      <c r="S10" s="742"/>
      <c r="T10" s="743"/>
      <c r="U10" s="730"/>
      <c r="V10" s="743"/>
      <c r="W10" s="730"/>
      <c r="X10" s="743"/>
      <c r="Y10" s="730"/>
      <c r="Z10" s="735"/>
      <c r="AA10" s="733"/>
      <c r="AB10" s="730"/>
      <c r="AC10" s="730"/>
      <c r="AD10" s="728"/>
      <c r="AE10" s="730"/>
      <c r="AF10" s="728"/>
      <c r="AG10" s="733"/>
      <c r="AH10" s="732"/>
      <c r="AI10" s="733"/>
      <c r="AJ10" s="732"/>
      <c r="AK10" s="733"/>
      <c r="AL10" s="732"/>
      <c r="AM10" s="730"/>
      <c r="AN10" s="734"/>
      <c r="AO10" s="732"/>
      <c r="AP10" s="733"/>
      <c r="AQ10" s="733"/>
      <c r="AR10" s="271" t="s">
        <v>838</v>
      </c>
    </row>
    <row r="11" spans="1:50" s="287" customFormat="1" ht="35.450000000000003" customHeight="1" x14ac:dyDescent="0.25">
      <c r="A11" s="275" t="s">
        <v>839</v>
      </c>
      <c r="B11" s="276"/>
      <c r="C11" s="277" t="s">
        <v>840</v>
      </c>
      <c r="D11" s="278"/>
      <c r="E11" s="279"/>
      <c r="F11" s="276"/>
      <c r="G11" s="276"/>
      <c r="H11" s="276"/>
      <c r="I11" s="280"/>
      <c r="J11" s="280"/>
      <c r="K11" s="280"/>
      <c r="L11" s="280"/>
      <c r="M11" s="276"/>
      <c r="N11" s="281">
        <f>+SUBTOTAL(109,N12:N67)</f>
        <v>5077446</v>
      </c>
      <c r="O11" s="281">
        <f t="shared" ref="O11:AO11" si="0">+SUBTOTAL(109,O12:O67)</f>
        <v>3496042</v>
      </c>
      <c r="P11" s="281">
        <f t="shared" si="0"/>
        <v>0</v>
      </c>
      <c r="Q11" s="281">
        <f t="shared" si="0"/>
        <v>5314.1459999999997</v>
      </c>
      <c r="R11" s="281">
        <f t="shared" si="0"/>
        <v>1225.3520000000001</v>
      </c>
      <c r="S11" s="281">
        <f t="shared" si="0"/>
        <v>0</v>
      </c>
      <c r="T11" s="281">
        <f t="shared" si="0"/>
        <v>980698</v>
      </c>
      <c r="U11" s="281">
        <f t="shared" si="0"/>
        <v>885698</v>
      </c>
      <c r="V11" s="281">
        <f t="shared" si="0"/>
        <v>618003.62600000005</v>
      </c>
      <c r="W11" s="281">
        <f t="shared" si="0"/>
        <v>598003.62599999993</v>
      </c>
      <c r="X11" s="281">
        <f t="shared" si="0"/>
        <v>855698</v>
      </c>
      <c r="Y11" s="281">
        <f t="shared" si="0"/>
        <v>805698</v>
      </c>
      <c r="Z11" s="281">
        <f t="shared" si="0"/>
        <v>2110710.335</v>
      </c>
      <c r="AA11" s="281">
        <f t="shared" si="0"/>
        <v>1817451.3352689999</v>
      </c>
      <c r="AB11" s="281">
        <f t="shared" si="0"/>
        <v>4700166</v>
      </c>
      <c r="AC11" s="281">
        <f t="shared" si="0"/>
        <v>3410000</v>
      </c>
      <c r="AD11" s="281">
        <f t="shared" si="0"/>
        <v>0</v>
      </c>
      <c r="AE11" s="281">
        <f t="shared" si="0"/>
        <v>1817451.3352689999</v>
      </c>
      <c r="AF11" s="281">
        <f t="shared" si="0"/>
        <v>0</v>
      </c>
      <c r="AG11" s="281">
        <f t="shared" si="0"/>
        <v>0</v>
      </c>
      <c r="AH11" s="281">
        <f t="shared" si="0"/>
        <v>0</v>
      </c>
      <c r="AI11" s="281">
        <f t="shared" si="0"/>
        <v>787753.33526900003</v>
      </c>
      <c r="AJ11" s="281">
        <f t="shared" si="0"/>
        <v>0</v>
      </c>
      <c r="AK11" s="281">
        <f t="shared" si="0"/>
        <v>1034698</v>
      </c>
      <c r="AL11" s="281">
        <f t="shared" si="0"/>
        <v>0</v>
      </c>
      <c r="AM11" s="281">
        <f t="shared" si="0"/>
        <v>1502888.081731</v>
      </c>
      <c r="AN11" s="282">
        <f t="shared" si="0"/>
        <v>845490</v>
      </c>
      <c r="AO11" s="281">
        <f t="shared" si="0"/>
        <v>0</v>
      </c>
      <c r="AP11" s="283">
        <f>SUBTOTAL(109,AP12,AP17,AP21,AP24,AP32,AP42,AP59,AP65)</f>
        <v>0</v>
      </c>
      <c r="AQ11" s="283">
        <f>SUBTOTAL(109,AQ12,AQ17,AQ21,AQ24,AQ32,AQ42,AQ59,AQ65)</f>
        <v>0</v>
      </c>
      <c r="AR11" s="284"/>
      <c r="AS11" s="285">
        <f>+AN11-AT11</f>
        <v>0</v>
      </c>
      <c r="AT11" s="286">
        <v>845490</v>
      </c>
      <c r="AU11" s="286">
        <f>+AN11-AN65</f>
        <v>695490</v>
      </c>
      <c r="AX11" s="286"/>
    </row>
    <row r="12" spans="1:50" s="287" customFormat="1" ht="42.75" customHeight="1" x14ac:dyDescent="0.25">
      <c r="A12" s="275" t="s">
        <v>839</v>
      </c>
      <c r="B12" s="288" t="s">
        <v>17</v>
      </c>
      <c r="C12" s="289" t="s">
        <v>841</v>
      </c>
      <c r="D12" s="290"/>
      <c r="E12" s="291"/>
      <c r="F12" s="292"/>
      <c r="G12" s="292"/>
      <c r="H12" s="292"/>
      <c r="I12" s="293"/>
      <c r="J12" s="293"/>
      <c r="K12" s="293"/>
      <c r="L12" s="293"/>
      <c r="M12" s="292"/>
      <c r="N12" s="294">
        <f>+SUBTOTAL(109,N13:N16)</f>
        <v>80000</v>
      </c>
      <c r="O12" s="294">
        <f t="shared" ref="O12:AO12" si="1">+SUBTOTAL(109,O13:O16)</f>
        <v>65000</v>
      </c>
      <c r="P12" s="294">
        <f t="shared" si="1"/>
        <v>0</v>
      </c>
      <c r="Q12" s="294">
        <f t="shared" si="1"/>
        <v>0</v>
      </c>
      <c r="R12" s="294">
        <f t="shared" si="1"/>
        <v>0</v>
      </c>
      <c r="S12" s="294">
        <f t="shared" si="1"/>
        <v>0</v>
      </c>
      <c r="T12" s="294">
        <f t="shared" si="1"/>
        <v>20000</v>
      </c>
      <c r="U12" s="294">
        <f t="shared" si="1"/>
        <v>20000</v>
      </c>
      <c r="V12" s="294">
        <f t="shared" si="1"/>
        <v>15000</v>
      </c>
      <c r="W12" s="294">
        <f t="shared" si="1"/>
        <v>15000</v>
      </c>
      <c r="X12" s="294">
        <f t="shared" si="1"/>
        <v>20000</v>
      </c>
      <c r="Y12" s="294">
        <f t="shared" si="1"/>
        <v>20000</v>
      </c>
      <c r="Z12" s="294">
        <f t="shared" si="1"/>
        <v>48700</v>
      </c>
      <c r="AA12" s="294">
        <f t="shared" si="1"/>
        <v>48200</v>
      </c>
      <c r="AB12" s="294">
        <f t="shared" si="1"/>
        <v>80000</v>
      </c>
      <c r="AC12" s="294">
        <f t="shared" si="1"/>
        <v>65000</v>
      </c>
      <c r="AD12" s="294">
        <f t="shared" si="1"/>
        <v>0</v>
      </c>
      <c r="AE12" s="294">
        <f t="shared" si="1"/>
        <v>48200</v>
      </c>
      <c r="AF12" s="294">
        <f t="shared" si="1"/>
        <v>0</v>
      </c>
      <c r="AG12" s="294">
        <f t="shared" si="1"/>
        <v>0</v>
      </c>
      <c r="AH12" s="294">
        <f t="shared" si="1"/>
        <v>0</v>
      </c>
      <c r="AI12" s="294">
        <f t="shared" si="1"/>
        <v>15000</v>
      </c>
      <c r="AJ12" s="294">
        <f t="shared" si="1"/>
        <v>0</v>
      </c>
      <c r="AK12" s="294">
        <f t="shared" si="1"/>
        <v>33200</v>
      </c>
      <c r="AL12" s="294">
        <f t="shared" si="1"/>
        <v>0</v>
      </c>
      <c r="AM12" s="294">
        <f t="shared" si="1"/>
        <v>44500</v>
      </c>
      <c r="AN12" s="295">
        <f t="shared" si="1"/>
        <v>16800</v>
      </c>
      <c r="AO12" s="294">
        <f t="shared" si="1"/>
        <v>0</v>
      </c>
      <c r="AP12" s="294">
        <f t="shared" ref="AP12" si="2">SUM(AP14:AP16)</f>
        <v>0</v>
      </c>
      <c r="AQ12" s="293"/>
      <c r="AR12" s="271">
        <f>SUM(AR14:AR67)</f>
        <v>865388</v>
      </c>
      <c r="AS12" s="286"/>
      <c r="AV12" s="286"/>
    </row>
    <row r="13" spans="1:50" s="296" customFormat="1" ht="44.45" hidden="1" customHeight="1" x14ac:dyDescent="0.25">
      <c r="B13" s="297" t="s">
        <v>20</v>
      </c>
      <c r="C13" s="298" t="s">
        <v>842</v>
      </c>
      <c r="D13" s="299"/>
      <c r="E13" s="300"/>
      <c r="F13" s="297"/>
      <c r="G13" s="297"/>
      <c r="H13" s="297"/>
      <c r="I13" s="301"/>
      <c r="J13" s="301"/>
      <c r="K13" s="301"/>
      <c r="L13" s="301"/>
      <c r="M13" s="297"/>
      <c r="N13" s="302"/>
      <c r="O13" s="302"/>
      <c r="P13" s="302"/>
      <c r="Q13" s="302"/>
      <c r="R13" s="302"/>
      <c r="S13" s="303"/>
      <c r="T13" s="304"/>
      <c r="U13" s="304"/>
      <c r="V13" s="304"/>
      <c r="W13" s="304"/>
      <c r="X13" s="304"/>
      <c r="Y13" s="304"/>
      <c r="Z13" s="304"/>
      <c r="AA13" s="304"/>
      <c r="AB13" s="302"/>
      <c r="AC13" s="302"/>
      <c r="AD13" s="304"/>
      <c r="AE13" s="305"/>
      <c r="AF13" s="304"/>
      <c r="AG13" s="304"/>
      <c r="AH13" s="304"/>
      <c r="AI13" s="304"/>
      <c r="AJ13" s="304"/>
      <c r="AK13" s="304"/>
      <c r="AL13" s="304"/>
      <c r="AM13" s="304"/>
      <c r="AN13" s="306"/>
      <c r="AO13" s="304"/>
      <c r="AP13" s="307"/>
      <c r="AQ13" s="301"/>
      <c r="AR13" s="308"/>
    </row>
    <row r="14" spans="1:50" s="287" customFormat="1" ht="138" hidden="1" customHeight="1" x14ac:dyDescent="0.25">
      <c r="B14" s="309">
        <v>1</v>
      </c>
      <c r="C14" s="310" t="s">
        <v>843</v>
      </c>
      <c r="D14" s="311"/>
      <c r="E14" s="309" t="s">
        <v>844</v>
      </c>
      <c r="F14" s="309" t="s">
        <v>845</v>
      </c>
      <c r="G14" s="309" t="s">
        <v>846</v>
      </c>
      <c r="H14" s="309">
        <v>2024</v>
      </c>
      <c r="I14" s="307">
        <v>2025</v>
      </c>
      <c r="J14" s="307" t="s">
        <v>847</v>
      </c>
      <c r="K14" s="307">
        <v>90000</v>
      </c>
      <c r="L14" s="307">
        <v>72700</v>
      </c>
      <c r="M14" s="307" t="s">
        <v>848</v>
      </c>
      <c r="N14" s="312">
        <v>90000</v>
      </c>
      <c r="O14" s="312">
        <v>72700</v>
      </c>
      <c r="P14" s="312"/>
      <c r="Q14" s="312"/>
      <c r="R14" s="312"/>
      <c r="S14" s="313" t="s">
        <v>849</v>
      </c>
      <c r="T14" s="305">
        <v>0</v>
      </c>
      <c r="U14" s="312">
        <v>0</v>
      </c>
      <c r="V14" s="305">
        <v>0</v>
      </c>
      <c r="W14" s="305">
        <v>0</v>
      </c>
      <c r="X14" s="305">
        <v>0</v>
      </c>
      <c r="Y14" s="305">
        <v>0</v>
      </c>
      <c r="Z14" s="305">
        <v>570</v>
      </c>
      <c r="AA14" s="305">
        <v>0</v>
      </c>
      <c r="AB14" s="312">
        <v>90000</v>
      </c>
      <c r="AC14" s="312">
        <v>72700</v>
      </c>
      <c r="AD14" s="305"/>
      <c r="AE14" s="305">
        <v>0</v>
      </c>
      <c r="AF14" s="305"/>
      <c r="AG14" s="305"/>
      <c r="AH14" s="305"/>
      <c r="AI14" s="305"/>
      <c r="AJ14" s="305"/>
      <c r="AK14" s="305">
        <v>0</v>
      </c>
      <c r="AL14" s="305">
        <v>0</v>
      </c>
      <c r="AM14" s="305">
        <v>30000</v>
      </c>
      <c r="AN14" s="314">
        <v>0</v>
      </c>
      <c r="AO14" s="305"/>
      <c r="AP14" s="307" t="s">
        <v>850</v>
      </c>
      <c r="AQ14" s="307"/>
      <c r="AR14" s="271">
        <v>30000</v>
      </c>
      <c r="AS14" s="286">
        <f t="shared" ref="AS14:AS67" si="3">AC14-AE14</f>
        <v>72700</v>
      </c>
      <c r="AT14" s="286">
        <f t="shared" ref="AT14:AT67" si="4">+AS14-AN14</f>
        <v>72700</v>
      </c>
      <c r="AU14" s="287" t="s">
        <v>851</v>
      </c>
    </row>
    <row r="15" spans="1:50" s="296" customFormat="1" ht="50.25" customHeight="1" x14ac:dyDescent="0.25">
      <c r="A15" s="275" t="s">
        <v>839</v>
      </c>
      <c r="B15" s="297" t="s">
        <v>20</v>
      </c>
      <c r="C15" s="298" t="s">
        <v>852</v>
      </c>
      <c r="D15" s="299"/>
      <c r="E15" s="300"/>
      <c r="F15" s="297"/>
      <c r="G15" s="297"/>
      <c r="H15" s="297"/>
      <c r="I15" s="301"/>
      <c r="J15" s="301"/>
      <c r="K15" s="301"/>
      <c r="L15" s="301"/>
      <c r="M15" s="297"/>
      <c r="N15" s="302"/>
      <c r="O15" s="302"/>
      <c r="P15" s="302"/>
      <c r="Q15" s="302"/>
      <c r="R15" s="302"/>
      <c r="S15" s="303"/>
      <c r="T15" s="302"/>
      <c r="U15" s="302"/>
      <c r="V15" s="304"/>
      <c r="W15" s="304"/>
      <c r="X15" s="304"/>
      <c r="Y15" s="304"/>
      <c r="Z15" s="304"/>
      <c r="AA15" s="304"/>
      <c r="AB15" s="302"/>
      <c r="AC15" s="302"/>
      <c r="AD15" s="304"/>
      <c r="AE15" s="304"/>
      <c r="AF15" s="304"/>
      <c r="AG15" s="302"/>
      <c r="AH15" s="304"/>
      <c r="AI15" s="304"/>
      <c r="AJ15" s="304"/>
      <c r="AK15" s="304"/>
      <c r="AL15" s="304"/>
      <c r="AM15" s="304"/>
      <c r="AN15" s="306"/>
      <c r="AO15" s="304"/>
      <c r="AP15" s="301"/>
      <c r="AQ15" s="301"/>
      <c r="AR15" s="308"/>
      <c r="AS15" s="286">
        <f t="shared" si="3"/>
        <v>0</v>
      </c>
      <c r="AT15" s="286">
        <f t="shared" si="4"/>
        <v>0</v>
      </c>
      <c r="AV15" s="286"/>
    </row>
    <row r="16" spans="1:50" s="287" customFormat="1" ht="45" customHeight="1" x14ac:dyDescent="0.25">
      <c r="A16" s="275" t="s">
        <v>839</v>
      </c>
      <c r="B16" s="309">
        <v>1</v>
      </c>
      <c r="C16" s="310" t="s">
        <v>853</v>
      </c>
      <c r="D16" s="311">
        <v>7937864</v>
      </c>
      <c r="E16" s="309" t="s">
        <v>844</v>
      </c>
      <c r="F16" s="309" t="s">
        <v>854</v>
      </c>
      <c r="G16" s="309" t="s">
        <v>846</v>
      </c>
      <c r="H16" s="309">
        <v>2022</v>
      </c>
      <c r="I16" s="307">
        <v>2024</v>
      </c>
      <c r="J16" s="307"/>
      <c r="K16" s="307"/>
      <c r="L16" s="307"/>
      <c r="M16" s="307" t="s">
        <v>855</v>
      </c>
      <c r="N16" s="312">
        <v>80000</v>
      </c>
      <c r="O16" s="312">
        <v>65000</v>
      </c>
      <c r="P16" s="312"/>
      <c r="Q16" s="312"/>
      <c r="R16" s="312"/>
      <c r="S16" s="313" t="s">
        <v>856</v>
      </c>
      <c r="T16" s="305">
        <v>20000</v>
      </c>
      <c r="U16" s="312">
        <v>20000</v>
      </c>
      <c r="V16" s="305">
        <v>15000</v>
      </c>
      <c r="W16" s="305">
        <v>15000</v>
      </c>
      <c r="X16" s="305">
        <v>20000</v>
      </c>
      <c r="Y16" s="305">
        <v>20000</v>
      </c>
      <c r="Z16" s="305">
        <f>35000+10000+3200+500</f>
        <v>48700</v>
      </c>
      <c r="AA16" s="305">
        <f>35000+10000+3200</f>
        <v>48200</v>
      </c>
      <c r="AB16" s="312">
        <v>80000</v>
      </c>
      <c r="AC16" s="312">
        <v>65000</v>
      </c>
      <c r="AD16" s="305"/>
      <c r="AE16" s="305">
        <f>35000+10000+3200</f>
        <v>48200</v>
      </c>
      <c r="AF16" s="305"/>
      <c r="AG16" s="305"/>
      <c r="AH16" s="305"/>
      <c r="AI16" s="305">
        <v>15000</v>
      </c>
      <c r="AJ16" s="305"/>
      <c r="AK16" s="305">
        <f>20000+10000+3200</f>
        <v>33200</v>
      </c>
      <c r="AL16" s="305"/>
      <c r="AM16" s="305">
        <v>44500</v>
      </c>
      <c r="AN16" s="314">
        <f>20000-3200</f>
        <v>16800</v>
      </c>
      <c r="AO16" s="305"/>
      <c r="AP16" s="307" t="s">
        <v>857</v>
      </c>
      <c r="AQ16" s="307"/>
      <c r="AR16" s="271">
        <v>20000</v>
      </c>
      <c r="AS16" s="286">
        <f t="shared" si="3"/>
        <v>16800</v>
      </c>
      <c r="AT16" s="286">
        <f t="shared" si="4"/>
        <v>0</v>
      </c>
      <c r="AU16" s="287" t="s">
        <v>858</v>
      </c>
      <c r="AV16" s="286"/>
    </row>
    <row r="17" spans="1:48" s="287" customFormat="1" ht="30.75" customHeight="1" x14ac:dyDescent="0.25">
      <c r="A17" s="275" t="s">
        <v>839</v>
      </c>
      <c r="B17" s="297" t="s">
        <v>29</v>
      </c>
      <c r="C17" s="315" t="s">
        <v>859</v>
      </c>
      <c r="D17" s="311"/>
      <c r="E17" s="316"/>
      <c r="F17" s="309"/>
      <c r="G17" s="309"/>
      <c r="H17" s="309"/>
      <c r="I17" s="307"/>
      <c r="J17" s="307"/>
      <c r="K17" s="307"/>
      <c r="L17" s="307"/>
      <c r="M17" s="309"/>
      <c r="N17" s="302">
        <f>+SUBTOTAL(109,N18:N20)</f>
        <v>230000</v>
      </c>
      <c r="O17" s="302">
        <f t="shared" ref="O17:AO17" si="5">+SUBTOTAL(109,O18:O20)</f>
        <v>175000</v>
      </c>
      <c r="P17" s="302">
        <f t="shared" si="5"/>
        <v>0</v>
      </c>
      <c r="Q17" s="302">
        <f t="shared" si="5"/>
        <v>0</v>
      </c>
      <c r="R17" s="302">
        <f t="shared" si="5"/>
        <v>0</v>
      </c>
      <c r="S17" s="302">
        <f t="shared" si="5"/>
        <v>0</v>
      </c>
      <c r="T17" s="302">
        <f t="shared" si="5"/>
        <v>41698</v>
      </c>
      <c r="U17" s="302">
        <f t="shared" si="5"/>
        <v>41698</v>
      </c>
      <c r="V17" s="302">
        <f t="shared" si="5"/>
        <v>13503</v>
      </c>
      <c r="W17" s="302">
        <f t="shared" si="5"/>
        <v>13503</v>
      </c>
      <c r="X17" s="302">
        <f t="shared" si="5"/>
        <v>41698</v>
      </c>
      <c r="Y17" s="302">
        <f t="shared" si="5"/>
        <v>41698</v>
      </c>
      <c r="Z17" s="302">
        <f t="shared" si="5"/>
        <v>120980</v>
      </c>
      <c r="AA17" s="302">
        <f t="shared" si="5"/>
        <v>119708</v>
      </c>
      <c r="AB17" s="302">
        <f t="shared" si="5"/>
        <v>230000</v>
      </c>
      <c r="AC17" s="302">
        <f t="shared" si="5"/>
        <v>175000</v>
      </c>
      <c r="AD17" s="302">
        <f t="shared" si="5"/>
        <v>0</v>
      </c>
      <c r="AE17" s="302">
        <f t="shared" si="5"/>
        <v>119708</v>
      </c>
      <c r="AF17" s="302">
        <f t="shared" si="5"/>
        <v>0</v>
      </c>
      <c r="AG17" s="302">
        <f t="shared" si="5"/>
        <v>0</v>
      </c>
      <c r="AH17" s="302">
        <f t="shared" si="5"/>
        <v>0</v>
      </c>
      <c r="AI17" s="302">
        <f t="shared" si="5"/>
        <v>44708</v>
      </c>
      <c r="AJ17" s="302">
        <f t="shared" si="5"/>
        <v>0</v>
      </c>
      <c r="AK17" s="302">
        <f t="shared" si="5"/>
        <v>75000</v>
      </c>
      <c r="AL17" s="302">
        <f t="shared" si="5"/>
        <v>0</v>
      </c>
      <c r="AM17" s="302">
        <f t="shared" si="5"/>
        <v>134742</v>
      </c>
      <c r="AN17" s="317">
        <f t="shared" si="5"/>
        <v>52000</v>
      </c>
      <c r="AO17" s="302">
        <f t="shared" si="5"/>
        <v>0</v>
      </c>
      <c r="AP17" s="307"/>
      <c r="AQ17" s="307"/>
      <c r="AR17" s="271"/>
      <c r="AS17" s="286">
        <f t="shared" si="3"/>
        <v>55292</v>
      </c>
      <c r="AT17" s="286">
        <f t="shared" si="4"/>
        <v>3292</v>
      </c>
      <c r="AV17" s="286"/>
    </row>
    <row r="18" spans="1:48" s="296" customFormat="1" ht="43.5" customHeight="1" x14ac:dyDescent="0.25">
      <c r="A18" s="275" t="s">
        <v>839</v>
      </c>
      <c r="B18" s="297" t="s">
        <v>20</v>
      </c>
      <c r="C18" s="298" t="s">
        <v>860</v>
      </c>
      <c r="D18" s="299"/>
      <c r="E18" s="300"/>
      <c r="F18" s="297"/>
      <c r="G18" s="297"/>
      <c r="H18" s="297"/>
      <c r="I18" s="301"/>
      <c r="J18" s="301"/>
      <c r="K18" s="301"/>
      <c r="L18" s="301"/>
      <c r="M18" s="297"/>
      <c r="N18" s="302"/>
      <c r="O18" s="302"/>
      <c r="P18" s="302"/>
      <c r="Q18" s="302"/>
      <c r="R18" s="302"/>
      <c r="S18" s="303"/>
      <c r="T18" s="304"/>
      <c r="U18" s="304"/>
      <c r="V18" s="304"/>
      <c r="W18" s="304"/>
      <c r="X18" s="304"/>
      <c r="Y18" s="304"/>
      <c r="Z18" s="304"/>
      <c r="AA18" s="304"/>
      <c r="AB18" s="302"/>
      <c r="AC18" s="302"/>
      <c r="AD18" s="304"/>
      <c r="AE18" s="305"/>
      <c r="AF18" s="304"/>
      <c r="AG18" s="304"/>
      <c r="AH18" s="304"/>
      <c r="AI18" s="304"/>
      <c r="AJ18" s="304"/>
      <c r="AK18" s="304"/>
      <c r="AL18" s="304"/>
      <c r="AM18" s="304"/>
      <c r="AN18" s="306"/>
      <c r="AO18" s="304"/>
      <c r="AP18" s="307"/>
      <c r="AQ18" s="301"/>
      <c r="AR18" s="308"/>
      <c r="AS18" s="286">
        <f t="shared" si="3"/>
        <v>0</v>
      </c>
      <c r="AT18" s="286">
        <f t="shared" si="4"/>
        <v>0</v>
      </c>
      <c r="AV18" s="286"/>
    </row>
    <row r="19" spans="1:48" s="287" customFormat="1" ht="44.45" customHeight="1" x14ac:dyDescent="0.25">
      <c r="A19" s="275" t="s">
        <v>839</v>
      </c>
      <c r="B19" s="309">
        <v>1</v>
      </c>
      <c r="C19" s="310" t="s">
        <v>861</v>
      </c>
      <c r="D19" s="311">
        <v>7937865</v>
      </c>
      <c r="E19" s="309" t="s">
        <v>844</v>
      </c>
      <c r="F19" s="309" t="s">
        <v>862</v>
      </c>
      <c r="G19" s="309" t="s">
        <v>846</v>
      </c>
      <c r="H19" s="309">
        <v>2021</v>
      </c>
      <c r="I19" s="307">
        <v>2025</v>
      </c>
      <c r="J19" s="307" t="s">
        <v>863</v>
      </c>
      <c r="K19" s="307">
        <v>170000</v>
      </c>
      <c r="L19" s="307">
        <v>120000</v>
      </c>
      <c r="M19" s="307" t="s">
        <v>864</v>
      </c>
      <c r="N19" s="312">
        <v>170000</v>
      </c>
      <c r="O19" s="312">
        <v>120000</v>
      </c>
      <c r="P19" s="312"/>
      <c r="Q19" s="312"/>
      <c r="R19" s="312"/>
      <c r="S19" s="313" t="s">
        <v>856</v>
      </c>
      <c r="T19" s="305">
        <v>26698</v>
      </c>
      <c r="U19" s="312">
        <v>26698</v>
      </c>
      <c r="V19" s="305">
        <v>6000</v>
      </c>
      <c r="W19" s="305">
        <v>6000</v>
      </c>
      <c r="X19" s="305">
        <v>26698</v>
      </c>
      <c r="Y19" s="305">
        <v>26698</v>
      </c>
      <c r="Z19" s="305">
        <f>57258+25302</f>
        <v>82560</v>
      </c>
      <c r="AA19" s="305">
        <f>56698+25302</f>
        <v>82000</v>
      </c>
      <c r="AB19" s="312">
        <v>170000</v>
      </c>
      <c r="AC19" s="312">
        <v>120000</v>
      </c>
      <c r="AD19" s="305"/>
      <c r="AE19" s="305">
        <f>56698+25302</f>
        <v>82000</v>
      </c>
      <c r="AF19" s="305"/>
      <c r="AG19" s="305"/>
      <c r="AH19" s="305"/>
      <c r="AI19" s="305">
        <v>30000</v>
      </c>
      <c r="AJ19" s="305"/>
      <c r="AK19" s="305">
        <f>26698+25302</f>
        <v>52000</v>
      </c>
      <c r="AL19" s="305"/>
      <c r="AM19" s="305">
        <v>112742</v>
      </c>
      <c r="AN19" s="314">
        <v>38000</v>
      </c>
      <c r="AO19" s="305"/>
      <c r="AP19" s="307" t="s">
        <v>865</v>
      </c>
      <c r="AQ19" s="307"/>
      <c r="AR19" s="271">
        <v>38000</v>
      </c>
      <c r="AS19" s="286">
        <f t="shared" si="3"/>
        <v>38000</v>
      </c>
      <c r="AT19" s="286">
        <f t="shared" si="4"/>
        <v>0</v>
      </c>
      <c r="AU19" s="287" t="s">
        <v>866</v>
      </c>
      <c r="AV19" s="286"/>
    </row>
    <row r="20" spans="1:48" s="287" customFormat="1" ht="51" customHeight="1" x14ac:dyDescent="0.25">
      <c r="A20" s="275" t="s">
        <v>839</v>
      </c>
      <c r="B20" s="307">
        <v>2</v>
      </c>
      <c r="C20" s="310" t="s">
        <v>867</v>
      </c>
      <c r="D20" s="318">
        <v>7942218</v>
      </c>
      <c r="E20" s="309" t="s">
        <v>844</v>
      </c>
      <c r="F20" s="309" t="s">
        <v>868</v>
      </c>
      <c r="G20" s="309" t="s">
        <v>846</v>
      </c>
      <c r="H20" s="309">
        <v>2022</v>
      </c>
      <c r="I20" s="307">
        <v>2025</v>
      </c>
      <c r="J20" s="307" t="s">
        <v>869</v>
      </c>
      <c r="K20" s="307">
        <v>60000</v>
      </c>
      <c r="L20" s="307">
        <v>55000</v>
      </c>
      <c r="M20" s="307" t="s">
        <v>870</v>
      </c>
      <c r="N20" s="312">
        <v>60000</v>
      </c>
      <c r="O20" s="312">
        <v>55000</v>
      </c>
      <c r="P20" s="312"/>
      <c r="Q20" s="312"/>
      <c r="R20" s="312"/>
      <c r="S20" s="313" t="s">
        <v>856</v>
      </c>
      <c r="T20" s="305">
        <v>15000</v>
      </c>
      <c r="U20" s="312">
        <v>15000</v>
      </c>
      <c r="V20" s="305">
        <v>7503</v>
      </c>
      <c r="W20" s="305">
        <v>7503</v>
      </c>
      <c r="X20" s="305">
        <v>15000</v>
      </c>
      <c r="Y20" s="305">
        <v>15000</v>
      </c>
      <c r="Z20" s="305">
        <f>30420+8000</f>
        <v>38420</v>
      </c>
      <c r="AA20" s="305">
        <f>29708+8000</f>
        <v>37708</v>
      </c>
      <c r="AB20" s="312">
        <v>60000</v>
      </c>
      <c r="AC20" s="312">
        <v>55000</v>
      </c>
      <c r="AD20" s="305"/>
      <c r="AE20" s="305">
        <f>29708+8000</f>
        <v>37708</v>
      </c>
      <c r="AF20" s="305"/>
      <c r="AG20" s="305"/>
      <c r="AH20" s="305"/>
      <c r="AI20" s="305">
        <v>14708</v>
      </c>
      <c r="AJ20" s="305"/>
      <c r="AK20" s="305">
        <f>15000+8000</f>
        <v>23000</v>
      </c>
      <c r="AL20" s="305"/>
      <c r="AM20" s="305">
        <v>22000</v>
      </c>
      <c r="AN20" s="314">
        <v>14000</v>
      </c>
      <c r="AO20" s="305"/>
      <c r="AP20" s="307" t="s">
        <v>850</v>
      </c>
      <c r="AQ20" s="307"/>
      <c r="AR20" s="271">
        <v>14000</v>
      </c>
      <c r="AS20" s="286">
        <f t="shared" si="3"/>
        <v>17292</v>
      </c>
      <c r="AT20" s="286">
        <f t="shared" si="4"/>
        <v>3292</v>
      </c>
      <c r="AU20" s="287" t="s">
        <v>866</v>
      </c>
      <c r="AV20" s="286"/>
    </row>
    <row r="21" spans="1:48" s="287" customFormat="1" ht="28.5" hidden="1" customHeight="1" x14ac:dyDescent="0.25">
      <c r="B21" s="297" t="s">
        <v>47</v>
      </c>
      <c r="C21" s="315" t="s">
        <v>871</v>
      </c>
      <c r="D21" s="311"/>
      <c r="E21" s="316"/>
      <c r="F21" s="309"/>
      <c r="G21" s="309"/>
      <c r="H21" s="309"/>
      <c r="I21" s="307"/>
      <c r="J21" s="307"/>
      <c r="K21" s="307"/>
      <c r="L21" s="307"/>
      <c r="M21" s="309"/>
      <c r="N21" s="302">
        <f>+SUBTOTAL(109,N22:N23)</f>
        <v>0</v>
      </c>
      <c r="O21" s="302">
        <f t="shared" ref="O21:AO21" si="6">+SUBTOTAL(109,O22:O23)</f>
        <v>0</v>
      </c>
      <c r="P21" s="302">
        <f t="shared" si="6"/>
        <v>0</v>
      </c>
      <c r="Q21" s="302">
        <f t="shared" si="6"/>
        <v>0</v>
      </c>
      <c r="R21" s="302">
        <f t="shared" si="6"/>
        <v>0</v>
      </c>
      <c r="S21" s="302">
        <f t="shared" si="6"/>
        <v>0</v>
      </c>
      <c r="T21" s="302">
        <f t="shared" si="6"/>
        <v>0</v>
      </c>
      <c r="U21" s="302">
        <f t="shared" si="6"/>
        <v>0</v>
      </c>
      <c r="V21" s="302">
        <f t="shared" si="6"/>
        <v>0</v>
      </c>
      <c r="W21" s="302">
        <f t="shared" si="6"/>
        <v>0</v>
      </c>
      <c r="X21" s="302">
        <f t="shared" si="6"/>
        <v>0</v>
      </c>
      <c r="Y21" s="302">
        <f t="shared" si="6"/>
        <v>0</v>
      </c>
      <c r="Z21" s="302">
        <f t="shared" si="6"/>
        <v>0</v>
      </c>
      <c r="AA21" s="302">
        <f t="shared" si="6"/>
        <v>0</v>
      </c>
      <c r="AB21" s="302">
        <f t="shared" si="6"/>
        <v>0</v>
      </c>
      <c r="AC21" s="302">
        <f t="shared" si="6"/>
        <v>0</v>
      </c>
      <c r="AD21" s="302">
        <f t="shared" si="6"/>
        <v>0</v>
      </c>
      <c r="AE21" s="302">
        <f t="shared" si="6"/>
        <v>0</v>
      </c>
      <c r="AF21" s="302">
        <f t="shared" si="6"/>
        <v>0</v>
      </c>
      <c r="AG21" s="302">
        <f t="shared" si="6"/>
        <v>0</v>
      </c>
      <c r="AH21" s="302">
        <f t="shared" si="6"/>
        <v>0</v>
      </c>
      <c r="AI21" s="302">
        <f t="shared" si="6"/>
        <v>0</v>
      </c>
      <c r="AJ21" s="302">
        <f t="shared" si="6"/>
        <v>0</v>
      </c>
      <c r="AK21" s="302">
        <f t="shared" si="6"/>
        <v>0</v>
      </c>
      <c r="AL21" s="302">
        <f t="shared" si="6"/>
        <v>0</v>
      </c>
      <c r="AM21" s="302">
        <f t="shared" si="6"/>
        <v>0</v>
      </c>
      <c r="AN21" s="317">
        <f>+SUBTOTAL(109,AN22:AN23)</f>
        <v>0</v>
      </c>
      <c r="AO21" s="302">
        <f t="shared" si="6"/>
        <v>0</v>
      </c>
      <c r="AP21" s="307"/>
      <c r="AQ21" s="307"/>
      <c r="AR21" s="271"/>
      <c r="AS21" s="286">
        <f t="shared" si="3"/>
        <v>0</v>
      </c>
      <c r="AT21" s="286">
        <f t="shared" si="4"/>
        <v>0</v>
      </c>
    </row>
    <row r="22" spans="1:48" s="296" customFormat="1" ht="55.5" hidden="1" customHeight="1" x14ac:dyDescent="0.25">
      <c r="B22" s="297" t="s">
        <v>20</v>
      </c>
      <c r="C22" s="298" t="s">
        <v>872</v>
      </c>
      <c r="D22" s="299"/>
      <c r="E22" s="300"/>
      <c r="F22" s="297"/>
      <c r="G22" s="297"/>
      <c r="H22" s="297"/>
      <c r="I22" s="301"/>
      <c r="J22" s="301"/>
      <c r="K22" s="301"/>
      <c r="L22" s="301"/>
      <c r="M22" s="297"/>
      <c r="N22" s="302"/>
      <c r="O22" s="302"/>
      <c r="P22" s="302"/>
      <c r="Q22" s="302"/>
      <c r="R22" s="302"/>
      <c r="S22" s="303"/>
      <c r="T22" s="302"/>
      <c r="U22" s="302"/>
      <c r="V22" s="304"/>
      <c r="W22" s="304"/>
      <c r="X22" s="304"/>
      <c r="Y22" s="304"/>
      <c r="Z22" s="304"/>
      <c r="AA22" s="304"/>
      <c r="AB22" s="302"/>
      <c r="AC22" s="302"/>
      <c r="AD22" s="304"/>
      <c r="AE22" s="305"/>
      <c r="AF22" s="304"/>
      <c r="AG22" s="302"/>
      <c r="AH22" s="304"/>
      <c r="AI22" s="304"/>
      <c r="AJ22" s="304"/>
      <c r="AK22" s="304"/>
      <c r="AL22" s="304"/>
      <c r="AM22" s="304"/>
      <c r="AN22" s="306"/>
      <c r="AO22" s="304"/>
      <c r="AP22" s="307"/>
      <c r="AQ22" s="301"/>
      <c r="AR22" s="308"/>
      <c r="AS22" s="286">
        <f t="shared" si="3"/>
        <v>0</v>
      </c>
      <c r="AT22" s="286">
        <f t="shared" si="4"/>
        <v>0</v>
      </c>
    </row>
    <row r="23" spans="1:48" s="287" customFormat="1" ht="112.5" hidden="1" x14ac:dyDescent="0.25">
      <c r="B23" s="309">
        <v>1</v>
      </c>
      <c r="C23" s="319" t="s">
        <v>873</v>
      </c>
      <c r="D23" s="311">
        <v>7632186</v>
      </c>
      <c r="E23" s="320" t="s">
        <v>874</v>
      </c>
      <c r="F23" s="309"/>
      <c r="G23" s="309" t="s">
        <v>61</v>
      </c>
      <c r="H23" s="309">
        <v>2019</v>
      </c>
      <c r="I23" s="307">
        <v>2023</v>
      </c>
      <c r="J23" s="307" t="s">
        <v>875</v>
      </c>
      <c r="K23" s="307">
        <v>172988</v>
      </c>
      <c r="L23" s="307">
        <v>45000</v>
      </c>
      <c r="M23" s="307" t="s">
        <v>876</v>
      </c>
      <c r="N23" s="312">
        <v>170959</v>
      </c>
      <c r="O23" s="312">
        <v>66996</v>
      </c>
      <c r="P23" s="312"/>
      <c r="Q23" s="312"/>
      <c r="R23" s="312"/>
      <c r="S23" s="313">
        <v>2019</v>
      </c>
      <c r="T23" s="312">
        <v>9000</v>
      </c>
      <c r="U23" s="312">
        <v>9000</v>
      </c>
      <c r="V23" s="305">
        <v>9000</v>
      </c>
      <c r="W23" s="305">
        <v>9000</v>
      </c>
      <c r="X23" s="305">
        <v>9000</v>
      </c>
      <c r="Y23" s="305">
        <v>9000</v>
      </c>
      <c r="Z23" s="305">
        <v>89758.205000000002</v>
      </c>
      <c r="AA23" s="305">
        <v>66996.205000000002</v>
      </c>
      <c r="AB23" s="312">
        <v>33223</v>
      </c>
      <c r="AC23" s="312">
        <v>30000</v>
      </c>
      <c r="AD23" s="305"/>
      <c r="AE23" s="305">
        <v>30000</v>
      </c>
      <c r="AF23" s="305"/>
      <c r="AG23" s="312">
        <v>10000</v>
      </c>
      <c r="AH23" s="305"/>
      <c r="AI23" s="305">
        <v>11000</v>
      </c>
      <c r="AJ23" s="305"/>
      <c r="AK23" s="305">
        <v>9000</v>
      </c>
      <c r="AL23" s="305"/>
      <c r="AM23" s="305"/>
      <c r="AN23" s="314"/>
      <c r="AO23" s="305"/>
      <c r="AP23" s="307" t="s">
        <v>850</v>
      </c>
      <c r="AQ23" s="307"/>
      <c r="AR23" s="271"/>
      <c r="AS23" s="286">
        <f t="shared" si="3"/>
        <v>0</v>
      </c>
      <c r="AT23" s="286">
        <f t="shared" si="4"/>
        <v>0</v>
      </c>
    </row>
    <row r="24" spans="1:48" s="287" customFormat="1" ht="52.5" customHeight="1" x14ac:dyDescent="0.25">
      <c r="A24" s="275" t="s">
        <v>839</v>
      </c>
      <c r="B24" s="297" t="s">
        <v>47</v>
      </c>
      <c r="C24" s="321" t="s">
        <v>877</v>
      </c>
      <c r="D24" s="309"/>
      <c r="E24" s="316"/>
      <c r="F24" s="309"/>
      <c r="G24" s="309"/>
      <c r="H24" s="309"/>
      <c r="I24" s="307"/>
      <c r="J24" s="307"/>
      <c r="K24" s="307"/>
      <c r="L24" s="307"/>
      <c r="M24" s="309"/>
      <c r="N24" s="302">
        <f>+SUBTOTAL(109,N25:N31)</f>
        <v>854258</v>
      </c>
      <c r="O24" s="302">
        <f t="shared" ref="O24:AP24" si="7">+SUBTOTAL(109,O25:O31)</f>
        <v>630000</v>
      </c>
      <c r="P24" s="302">
        <f t="shared" si="7"/>
        <v>0</v>
      </c>
      <c r="Q24" s="302">
        <f t="shared" si="7"/>
        <v>0</v>
      </c>
      <c r="R24" s="302">
        <f t="shared" si="7"/>
        <v>0</v>
      </c>
      <c r="S24" s="302">
        <f t="shared" si="7"/>
        <v>0</v>
      </c>
      <c r="T24" s="302">
        <f t="shared" si="7"/>
        <v>50000</v>
      </c>
      <c r="U24" s="302">
        <f t="shared" si="7"/>
        <v>50000</v>
      </c>
      <c r="V24" s="302">
        <f t="shared" si="7"/>
        <v>15000</v>
      </c>
      <c r="W24" s="302">
        <f t="shared" si="7"/>
        <v>15000</v>
      </c>
      <c r="X24" s="302">
        <f t="shared" si="7"/>
        <v>50000</v>
      </c>
      <c r="Y24" s="302">
        <f t="shared" si="7"/>
        <v>50000</v>
      </c>
      <c r="Z24" s="302">
        <f t="shared" si="7"/>
        <v>91000</v>
      </c>
      <c r="AA24" s="302">
        <f t="shared" si="7"/>
        <v>82000</v>
      </c>
      <c r="AB24" s="302">
        <f t="shared" si="7"/>
        <v>813000</v>
      </c>
      <c r="AC24" s="302">
        <f t="shared" si="7"/>
        <v>630000</v>
      </c>
      <c r="AD24" s="302">
        <f t="shared" si="7"/>
        <v>0</v>
      </c>
      <c r="AE24" s="302">
        <f t="shared" si="7"/>
        <v>82000</v>
      </c>
      <c r="AF24" s="302">
        <f t="shared" si="7"/>
        <v>0</v>
      </c>
      <c r="AG24" s="302">
        <f t="shared" si="7"/>
        <v>0</v>
      </c>
      <c r="AH24" s="302">
        <f t="shared" si="7"/>
        <v>0</v>
      </c>
      <c r="AI24" s="302">
        <f t="shared" si="7"/>
        <v>0</v>
      </c>
      <c r="AJ24" s="302">
        <f t="shared" si="7"/>
        <v>0</v>
      </c>
      <c r="AK24" s="302">
        <f t="shared" si="7"/>
        <v>82000</v>
      </c>
      <c r="AL24" s="302">
        <f t="shared" si="7"/>
        <v>0</v>
      </c>
      <c r="AM24" s="302">
        <f t="shared" si="7"/>
        <v>370000</v>
      </c>
      <c r="AN24" s="317">
        <f t="shared" si="7"/>
        <v>248000</v>
      </c>
      <c r="AO24" s="302">
        <f t="shared" si="7"/>
        <v>0</v>
      </c>
      <c r="AP24" s="302">
        <f t="shared" si="7"/>
        <v>0</v>
      </c>
      <c r="AQ24" s="307"/>
      <c r="AR24" s="271"/>
      <c r="AS24" s="286">
        <f t="shared" si="3"/>
        <v>548000</v>
      </c>
      <c r="AT24" s="286">
        <f t="shared" si="4"/>
        <v>300000</v>
      </c>
      <c r="AV24" s="286"/>
    </row>
    <row r="25" spans="1:48" s="287" customFormat="1" ht="42.75" hidden="1" customHeight="1" x14ac:dyDescent="0.25">
      <c r="B25" s="297" t="s">
        <v>20</v>
      </c>
      <c r="C25" s="298" t="s">
        <v>878</v>
      </c>
      <c r="D25" s="311"/>
      <c r="E25" s="316"/>
      <c r="F25" s="309"/>
      <c r="G25" s="309"/>
      <c r="H25" s="309"/>
      <c r="I25" s="307"/>
      <c r="J25" s="307"/>
      <c r="K25" s="307"/>
      <c r="L25" s="307"/>
      <c r="M25" s="309"/>
      <c r="N25" s="302"/>
      <c r="O25" s="302"/>
      <c r="P25" s="302"/>
      <c r="Q25" s="302"/>
      <c r="R25" s="302"/>
      <c r="S25" s="303"/>
      <c r="T25" s="302"/>
      <c r="U25" s="302"/>
      <c r="V25" s="305"/>
      <c r="W25" s="305"/>
      <c r="X25" s="305"/>
      <c r="Y25" s="305"/>
      <c r="Z25" s="305"/>
      <c r="AA25" s="305"/>
      <c r="AB25" s="302"/>
      <c r="AC25" s="302"/>
      <c r="AD25" s="305"/>
      <c r="AE25" s="305"/>
      <c r="AF25" s="305"/>
      <c r="AG25" s="302"/>
      <c r="AH25" s="305"/>
      <c r="AI25" s="305"/>
      <c r="AJ25" s="305"/>
      <c r="AK25" s="305"/>
      <c r="AL25" s="305"/>
      <c r="AM25" s="305"/>
      <c r="AN25" s="314"/>
      <c r="AO25" s="305"/>
      <c r="AP25" s="307"/>
      <c r="AQ25" s="307"/>
      <c r="AR25" s="271"/>
      <c r="AS25" s="286">
        <f t="shared" si="3"/>
        <v>0</v>
      </c>
      <c r="AT25" s="286">
        <f t="shared" si="4"/>
        <v>0</v>
      </c>
    </row>
    <row r="26" spans="1:48" s="287" customFormat="1" ht="57.75" hidden="1" customHeight="1" x14ac:dyDescent="0.25">
      <c r="B26" s="309">
        <v>1</v>
      </c>
      <c r="C26" s="319" t="s">
        <v>879</v>
      </c>
      <c r="D26" s="311">
        <v>7853227</v>
      </c>
      <c r="E26" s="309" t="s">
        <v>880</v>
      </c>
      <c r="F26" s="309"/>
      <c r="G26" s="309" t="s">
        <v>61</v>
      </c>
      <c r="H26" s="309">
        <v>2020</v>
      </c>
      <c r="I26" s="307">
        <v>2024</v>
      </c>
      <c r="J26" s="307"/>
      <c r="K26" s="307"/>
      <c r="L26" s="307"/>
      <c r="M26" s="307" t="s">
        <v>881</v>
      </c>
      <c r="N26" s="312">
        <v>182290</v>
      </c>
      <c r="O26" s="312">
        <v>120000</v>
      </c>
      <c r="P26" s="312"/>
      <c r="Q26" s="312"/>
      <c r="R26" s="312"/>
      <c r="S26" s="313">
        <v>2020</v>
      </c>
      <c r="T26" s="305">
        <v>25000</v>
      </c>
      <c r="U26" s="312">
        <v>25000</v>
      </c>
      <c r="V26" s="305">
        <v>20000</v>
      </c>
      <c r="W26" s="305">
        <v>20000</v>
      </c>
      <c r="X26" s="305">
        <v>25000</v>
      </c>
      <c r="Y26" s="305">
        <v>25000</v>
      </c>
      <c r="Z26" s="305">
        <f>117354.9+5000</f>
        <v>122354.9</v>
      </c>
      <c r="AA26" s="305">
        <f>115000+5000</f>
        <v>120000</v>
      </c>
      <c r="AB26" s="312">
        <v>122290</v>
      </c>
      <c r="AC26" s="312">
        <v>60000</v>
      </c>
      <c r="AD26" s="305"/>
      <c r="AE26" s="305">
        <v>60000</v>
      </c>
      <c r="AF26" s="305"/>
      <c r="AG26" s="305">
        <v>0</v>
      </c>
      <c r="AH26" s="305"/>
      <c r="AI26" s="305">
        <v>30000</v>
      </c>
      <c r="AJ26" s="305"/>
      <c r="AK26" s="305">
        <f>25000+5000</f>
        <v>30000</v>
      </c>
      <c r="AL26" s="305"/>
      <c r="AM26" s="305">
        <v>5000</v>
      </c>
      <c r="AN26" s="314">
        <v>0</v>
      </c>
      <c r="AO26" s="305"/>
      <c r="AP26" s="307" t="s">
        <v>882</v>
      </c>
      <c r="AQ26" s="307"/>
      <c r="AR26" s="271"/>
      <c r="AS26" s="286">
        <f t="shared" si="3"/>
        <v>0</v>
      </c>
      <c r="AT26" s="286">
        <f t="shared" si="4"/>
        <v>0</v>
      </c>
      <c r="AU26" s="287" t="s">
        <v>858</v>
      </c>
    </row>
    <row r="27" spans="1:48" s="287" customFormat="1" ht="42.75" customHeight="1" x14ac:dyDescent="0.25">
      <c r="A27" s="275" t="s">
        <v>839</v>
      </c>
      <c r="B27" s="297" t="s">
        <v>20</v>
      </c>
      <c r="C27" s="298" t="s">
        <v>860</v>
      </c>
      <c r="D27" s="311"/>
      <c r="E27" s="316"/>
      <c r="F27" s="309"/>
      <c r="G27" s="309"/>
      <c r="H27" s="309"/>
      <c r="I27" s="307"/>
      <c r="J27" s="307"/>
      <c r="K27" s="307"/>
      <c r="L27" s="307"/>
      <c r="M27" s="309"/>
      <c r="N27" s="302"/>
      <c r="O27" s="302"/>
      <c r="P27" s="302"/>
      <c r="Q27" s="302"/>
      <c r="R27" s="302"/>
      <c r="S27" s="303"/>
      <c r="T27" s="302"/>
      <c r="U27" s="302"/>
      <c r="V27" s="305"/>
      <c r="W27" s="305"/>
      <c r="X27" s="305"/>
      <c r="Y27" s="305"/>
      <c r="Z27" s="305"/>
      <c r="AA27" s="305"/>
      <c r="AB27" s="302"/>
      <c r="AC27" s="302"/>
      <c r="AD27" s="305"/>
      <c r="AE27" s="305"/>
      <c r="AF27" s="305"/>
      <c r="AG27" s="302"/>
      <c r="AH27" s="305"/>
      <c r="AI27" s="305"/>
      <c r="AJ27" s="305"/>
      <c r="AK27" s="305"/>
      <c r="AL27" s="305"/>
      <c r="AM27" s="305"/>
      <c r="AN27" s="314"/>
      <c r="AO27" s="305"/>
      <c r="AP27" s="307"/>
      <c r="AQ27" s="307"/>
      <c r="AR27" s="271"/>
      <c r="AS27" s="286">
        <f t="shared" si="3"/>
        <v>0</v>
      </c>
      <c r="AT27" s="286">
        <f t="shared" si="4"/>
        <v>0</v>
      </c>
      <c r="AV27" s="286"/>
    </row>
    <row r="28" spans="1:48" s="287" customFormat="1" ht="131.25" x14ac:dyDescent="0.25">
      <c r="A28" s="275" t="s">
        <v>839</v>
      </c>
      <c r="B28" s="309">
        <v>1</v>
      </c>
      <c r="C28" s="319" t="s">
        <v>883</v>
      </c>
      <c r="D28" s="311">
        <v>7767292</v>
      </c>
      <c r="E28" s="316" t="s">
        <v>230</v>
      </c>
      <c r="F28" s="309"/>
      <c r="G28" s="309" t="s">
        <v>884</v>
      </c>
      <c r="H28" s="309">
        <v>2017</v>
      </c>
      <c r="I28" s="307">
        <v>2025</v>
      </c>
      <c r="J28" s="307" t="s">
        <v>885</v>
      </c>
      <c r="K28" s="307">
        <v>120000</v>
      </c>
      <c r="L28" s="307">
        <v>70000</v>
      </c>
      <c r="M28" s="307" t="s">
        <v>886</v>
      </c>
      <c r="N28" s="312">
        <v>120000</v>
      </c>
      <c r="O28" s="312">
        <v>70000</v>
      </c>
      <c r="P28" s="312"/>
      <c r="Q28" s="312"/>
      <c r="R28" s="312"/>
      <c r="S28" s="313" t="s">
        <v>887</v>
      </c>
      <c r="T28" s="305">
        <v>50000</v>
      </c>
      <c r="U28" s="312">
        <v>50000</v>
      </c>
      <c r="V28" s="305">
        <v>15000</v>
      </c>
      <c r="W28" s="305">
        <v>15000</v>
      </c>
      <c r="X28" s="305">
        <v>50000</v>
      </c>
      <c r="Y28" s="305">
        <v>50000</v>
      </c>
      <c r="Z28" s="305">
        <f>52000+17000</f>
        <v>69000</v>
      </c>
      <c r="AA28" s="305">
        <f>50000+17000</f>
        <v>67000</v>
      </c>
      <c r="AB28" s="312">
        <v>78000</v>
      </c>
      <c r="AC28" s="312">
        <v>70000</v>
      </c>
      <c r="AD28" s="305"/>
      <c r="AE28" s="305">
        <f>50000+17000</f>
        <v>67000</v>
      </c>
      <c r="AF28" s="305"/>
      <c r="AG28" s="305"/>
      <c r="AH28" s="305"/>
      <c r="AI28" s="305"/>
      <c r="AJ28" s="305"/>
      <c r="AK28" s="305">
        <f>50000+17000</f>
        <v>67000</v>
      </c>
      <c r="AL28" s="305"/>
      <c r="AM28" s="305">
        <v>20000</v>
      </c>
      <c r="AN28" s="314">
        <v>3000</v>
      </c>
      <c r="AO28" s="305"/>
      <c r="AP28" s="307" t="s">
        <v>888</v>
      </c>
      <c r="AQ28" s="307"/>
      <c r="AR28" s="271">
        <v>3000</v>
      </c>
      <c r="AS28" s="286">
        <f t="shared" si="3"/>
        <v>3000</v>
      </c>
      <c r="AT28" s="286">
        <f t="shared" si="4"/>
        <v>0</v>
      </c>
      <c r="AU28" s="287" t="s">
        <v>866</v>
      </c>
      <c r="AV28" s="286"/>
    </row>
    <row r="29" spans="1:48" s="296" customFormat="1" ht="36.6" customHeight="1" x14ac:dyDescent="0.25">
      <c r="A29" s="275" t="s">
        <v>839</v>
      </c>
      <c r="B29" s="297" t="s">
        <v>22</v>
      </c>
      <c r="C29" s="298" t="s">
        <v>842</v>
      </c>
      <c r="D29" s="299"/>
      <c r="E29" s="300"/>
      <c r="F29" s="297"/>
      <c r="G29" s="297"/>
      <c r="H29" s="297"/>
      <c r="I29" s="301"/>
      <c r="J29" s="301"/>
      <c r="K29" s="301"/>
      <c r="L29" s="301"/>
      <c r="M29" s="297"/>
      <c r="N29" s="302"/>
      <c r="O29" s="302"/>
      <c r="P29" s="302"/>
      <c r="Q29" s="302"/>
      <c r="R29" s="302"/>
      <c r="S29" s="303"/>
      <c r="T29" s="304"/>
      <c r="U29" s="304"/>
      <c r="V29" s="304"/>
      <c r="W29" s="304"/>
      <c r="X29" s="304"/>
      <c r="Y29" s="304"/>
      <c r="Z29" s="304"/>
      <c r="AA29" s="304"/>
      <c r="AB29" s="302"/>
      <c r="AC29" s="302"/>
      <c r="AD29" s="304"/>
      <c r="AE29" s="305"/>
      <c r="AF29" s="304"/>
      <c r="AG29" s="304"/>
      <c r="AH29" s="304"/>
      <c r="AI29" s="304"/>
      <c r="AJ29" s="304"/>
      <c r="AK29" s="304"/>
      <c r="AL29" s="304"/>
      <c r="AM29" s="304"/>
      <c r="AN29" s="306"/>
      <c r="AO29" s="304"/>
      <c r="AP29" s="307"/>
      <c r="AQ29" s="301"/>
      <c r="AR29" s="308"/>
      <c r="AS29" s="286">
        <f t="shared" si="3"/>
        <v>0</v>
      </c>
      <c r="AT29" s="286">
        <f t="shared" si="4"/>
        <v>0</v>
      </c>
      <c r="AV29" s="286"/>
    </row>
    <row r="30" spans="1:48" s="287" customFormat="1" ht="112.5" x14ac:dyDescent="0.25">
      <c r="A30" s="275" t="s">
        <v>839</v>
      </c>
      <c r="B30" s="309">
        <v>1</v>
      </c>
      <c r="C30" s="319" t="s">
        <v>889</v>
      </c>
      <c r="D30" s="311">
        <v>7948966</v>
      </c>
      <c r="E30" s="309" t="s">
        <v>890</v>
      </c>
      <c r="F30" s="309" t="s">
        <v>891</v>
      </c>
      <c r="G30" s="309" t="s">
        <v>61</v>
      </c>
      <c r="H30" s="309">
        <v>2021</v>
      </c>
      <c r="I30" s="307">
        <v>2025</v>
      </c>
      <c r="J30" s="307" t="s">
        <v>892</v>
      </c>
      <c r="K30" s="307">
        <v>484258</v>
      </c>
      <c r="L30" s="307">
        <v>360000</v>
      </c>
      <c r="M30" s="307" t="s">
        <v>892</v>
      </c>
      <c r="N30" s="312">
        <v>484258</v>
      </c>
      <c r="O30" s="312">
        <v>360000</v>
      </c>
      <c r="P30" s="312"/>
      <c r="Q30" s="312"/>
      <c r="R30" s="312"/>
      <c r="S30" s="313" t="s">
        <v>849</v>
      </c>
      <c r="T30" s="305">
        <v>0</v>
      </c>
      <c r="U30" s="312">
        <v>0</v>
      </c>
      <c r="V30" s="305"/>
      <c r="W30" s="305"/>
      <c r="X30" s="305">
        <v>0</v>
      </c>
      <c r="Y30" s="305">
        <v>0</v>
      </c>
      <c r="Z30" s="305">
        <f>3000+11000</f>
        <v>14000</v>
      </c>
      <c r="AA30" s="305">
        <v>11000</v>
      </c>
      <c r="AB30" s="312">
        <v>485000</v>
      </c>
      <c r="AC30" s="312">
        <v>360000</v>
      </c>
      <c r="AD30" s="305"/>
      <c r="AE30" s="305">
        <v>11000</v>
      </c>
      <c r="AF30" s="305"/>
      <c r="AG30" s="305"/>
      <c r="AH30" s="305"/>
      <c r="AI30" s="305"/>
      <c r="AJ30" s="305"/>
      <c r="AK30" s="305">
        <v>11000</v>
      </c>
      <c r="AL30" s="305"/>
      <c r="AM30" s="305">
        <v>200000</v>
      </c>
      <c r="AN30" s="314">
        <v>145000</v>
      </c>
      <c r="AO30" s="305"/>
      <c r="AP30" s="307" t="s">
        <v>893</v>
      </c>
      <c r="AQ30" s="322" t="s">
        <v>894</v>
      </c>
      <c r="AR30" s="271">
        <v>129000</v>
      </c>
      <c r="AS30" s="286">
        <f t="shared" si="3"/>
        <v>349000</v>
      </c>
      <c r="AT30" s="286">
        <f t="shared" si="4"/>
        <v>204000</v>
      </c>
      <c r="AU30" s="287" t="s">
        <v>851</v>
      </c>
      <c r="AV30" s="286"/>
    </row>
    <row r="31" spans="1:48" s="287" customFormat="1" ht="112.5" x14ac:dyDescent="0.25">
      <c r="A31" s="275" t="s">
        <v>839</v>
      </c>
      <c r="B31" s="309">
        <v>2</v>
      </c>
      <c r="C31" s="319" t="s">
        <v>895</v>
      </c>
      <c r="D31" s="311">
        <v>7936920</v>
      </c>
      <c r="E31" s="309" t="s">
        <v>896</v>
      </c>
      <c r="F31" s="309" t="s">
        <v>897</v>
      </c>
      <c r="G31" s="309" t="s">
        <v>61</v>
      </c>
      <c r="H31" s="309">
        <v>2022</v>
      </c>
      <c r="I31" s="307">
        <v>2025</v>
      </c>
      <c r="J31" s="307" t="s">
        <v>892</v>
      </c>
      <c r="K31" s="307">
        <v>250000</v>
      </c>
      <c r="L31" s="307">
        <v>200000</v>
      </c>
      <c r="M31" s="307" t="s">
        <v>892</v>
      </c>
      <c r="N31" s="312">
        <v>250000</v>
      </c>
      <c r="O31" s="312">
        <v>200000</v>
      </c>
      <c r="P31" s="312"/>
      <c r="Q31" s="312"/>
      <c r="R31" s="312"/>
      <c r="S31" s="313" t="s">
        <v>849</v>
      </c>
      <c r="T31" s="305">
        <v>0</v>
      </c>
      <c r="U31" s="312">
        <v>0</v>
      </c>
      <c r="V31" s="305"/>
      <c r="W31" s="305"/>
      <c r="X31" s="305"/>
      <c r="Y31" s="305"/>
      <c r="Z31" s="305">
        <f>4000+4000</f>
        <v>8000</v>
      </c>
      <c r="AA31" s="305">
        <v>4000</v>
      </c>
      <c r="AB31" s="312">
        <v>250000</v>
      </c>
      <c r="AC31" s="312">
        <v>200000</v>
      </c>
      <c r="AD31" s="305"/>
      <c r="AE31" s="305">
        <v>4000</v>
      </c>
      <c r="AF31" s="305"/>
      <c r="AG31" s="305"/>
      <c r="AH31" s="305"/>
      <c r="AI31" s="305"/>
      <c r="AJ31" s="305"/>
      <c r="AK31" s="305">
        <v>4000</v>
      </c>
      <c r="AL31" s="305"/>
      <c r="AM31" s="305">
        <v>150000</v>
      </c>
      <c r="AN31" s="314">
        <v>100000</v>
      </c>
      <c r="AO31" s="305"/>
      <c r="AP31" s="307" t="s">
        <v>893</v>
      </c>
      <c r="AQ31" s="322" t="s">
        <v>894</v>
      </c>
      <c r="AR31" s="271">
        <v>86000</v>
      </c>
      <c r="AS31" s="286">
        <f t="shared" si="3"/>
        <v>196000</v>
      </c>
      <c r="AT31" s="286">
        <f t="shared" si="4"/>
        <v>96000</v>
      </c>
      <c r="AU31" s="287" t="s">
        <v>851</v>
      </c>
      <c r="AV31" s="286"/>
    </row>
    <row r="32" spans="1:48" s="287" customFormat="1" ht="37.5" customHeight="1" x14ac:dyDescent="0.25">
      <c r="A32" s="275" t="s">
        <v>839</v>
      </c>
      <c r="B32" s="297" t="s">
        <v>48</v>
      </c>
      <c r="C32" s="298" t="s">
        <v>898</v>
      </c>
      <c r="D32" s="311"/>
      <c r="E32" s="316"/>
      <c r="F32" s="309"/>
      <c r="G32" s="309"/>
      <c r="H32" s="309"/>
      <c r="I32" s="307"/>
      <c r="J32" s="307"/>
      <c r="K32" s="307"/>
      <c r="L32" s="307"/>
      <c r="M32" s="309"/>
      <c r="N32" s="302">
        <f>+SUBTOTAL(109,N33:N41)</f>
        <v>249200</v>
      </c>
      <c r="O32" s="302">
        <f t="shared" ref="O32:AP32" si="8">+SUBTOTAL(109,O33:O41)</f>
        <v>200000</v>
      </c>
      <c r="P32" s="302">
        <f t="shared" si="8"/>
        <v>0</v>
      </c>
      <c r="Q32" s="302">
        <f t="shared" si="8"/>
        <v>497.15800000000002</v>
      </c>
      <c r="R32" s="302">
        <f t="shared" si="8"/>
        <v>0</v>
      </c>
      <c r="S32" s="302">
        <f t="shared" si="8"/>
        <v>0</v>
      </c>
      <c r="T32" s="302">
        <f t="shared" si="8"/>
        <v>67000</v>
      </c>
      <c r="U32" s="302">
        <f t="shared" si="8"/>
        <v>67000</v>
      </c>
      <c r="V32" s="302">
        <f t="shared" si="8"/>
        <v>48700</v>
      </c>
      <c r="W32" s="302">
        <f t="shared" si="8"/>
        <v>48700</v>
      </c>
      <c r="X32" s="302">
        <f t="shared" si="8"/>
        <v>67000</v>
      </c>
      <c r="Y32" s="302">
        <f t="shared" si="8"/>
        <v>67000</v>
      </c>
      <c r="Z32" s="302">
        <f t="shared" si="8"/>
        <v>161520</v>
      </c>
      <c r="AA32" s="302">
        <f t="shared" si="8"/>
        <v>143991</v>
      </c>
      <c r="AB32" s="302">
        <f t="shared" si="8"/>
        <v>249200</v>
      </c>
      <c r="AC32" s="302">
        <f t="shared" si="8"/>
        <v>200000</v>
      </c>
      <c r="AD32" s="302">
        <f t="shared" si="8"/>
        <v>0</v>
      </c>
      <c r="AE32" s="302">
        <f t="shared" si="8"/>
        <v>143991</v>
      </c>
      <c r="AF32" s="302">
        <f t="shared" si="8"/>
        <v>0</v>
      </c>
      <c r="AG32" s="302">
        <f t="shared" si="8"/>
        <v>0</v>
      </c>
      <c r="AH32" s="302">
        <f t="shared" si="8"/>
        <v>0</v>
      </c>
      <c r="AI32" s="302">
        <f t="shared" si="8"/>
        <v>85991</v>
      </c>
      <c r="AJ32" s="302">
        <f t="shared" si="8"/>
        <v>0</v>
      </c>
      <c r="AK32" s="302">
        <f t="shared" si="8"/>
        <v>63000</v>
      </c>
      <c r="AL32" s="302">
        <f t="shared" si="8"/>
        <v>0</v>
      </c>
      <c r="AM32" s="302">
        <f t="shared" si="8"/>
        <v>57530</v>
      </c>
      <c r="AN32" s="317">
        <f t="shared" si="8"/>
        <v>33700</v>
      </c>
      <c r="AO32" s="302">
        <f t="shared" si="8"/>
        <v>0</v>
      </c>
      <c r="AP32" s="302">
        <f t="shared" si="8"/>
        <v>0</v>
      </c>
      <c r="AQ32" s="307"/>
      <c r="AR32" s="271"/>
      <c r="AS32" s="286">
        <f t="shared" si="3"/>
        <v>56009</v>
      </c>
      <c r="AT32" s="286">
        <f t="shared" si="4"/>
        <v>22309</v>
      </c>
      <c r="AV32" s="286"/>
    </row>
    <row r="33" spans="1:48" s="296" customFormat="1" ht="58.7" hidden="1" customHeight="1" x14ac:dyDescent="0.25">
      <c r="B33" s="297" t="s">
        <v>20</v>
      </c>
      <c r="C33" s="298" t="s">
        <v>872</v>
      </c>
      <c r="D33" s="299"/>
      <c r="E33" s="300"/>
      <c r="F33" s="297"/>
      <c r="G33" s="297"/>
      <c r="H33" s="297"/>
      <c r="I33" s="301"/>
      <c r="J33" s="301"/>
      <c r="K33" s="301"/>
      <c r="L33" s="301"/>
      <c r="M33" s="297"/>
      <c r="N33" s="302"/>
      <c r="O33" s="302"/>
      <c r="P33" s="302"/>
      <c r="Q33" s="302"/>
      <c r="R33" s="302"/>
      <c r="S33" s="303"/>
      <c r="T33" s="302"/>
      <c r="U33" s="302"/>
      <c r="V33" s="304"/>
      <c r="W33" s="304"/>
      <c r="X33" s="304"/>
      <c r="Y33" s="304"/>
      <c r="Z33" s="304"/>
      <c r="AA33" s="304"/>
      <c r="AB33" s="302"/>
      <c r="AC33" s="302"/>
      <c r="AD33" s="302"/>
      <c r="AE33" s="305"/>
      <c r="AF33" s="302"/>
      <c r="AG33" s="302"/>
      <c r="AH33" s="302"/>
      <c r="AI33" s="304"/>
      <c r="AJ33" s="304"/>
      <c r="AK33" s="304"/>
      <c r="AL33" s="304"/>
      <c r="AM33" s="304"/>
      <c r="AN33" s="306"/>
      <c r="AO33" s="304"/>
      <c r="AP33" s="307"/>
      <c r="AQ33" s="301"/>
      <c r="AR33" s="308"/>
      <c r="AS33" s="286">
        <f t="shared" si="3"/>
        <v>0</v>
      </c>
      <c r="AT33" s="286">
        <f t="shared" si="4"/>
        <v>0</v>
      </c>
    </row>
    <row r="34" spans="1:48" s="287" customFormat="1" ht="112.5" hidden="1" x14ac:dyDescent="0.25">
      <c r="B34" s="309">
        <v>1</v>
      </c>
      <c r="C34" s="310" t="s">
        <v>899</v>
      </c>
      <c r="D34" s="311">
        <v>7111643</v>
      </c>
      <c r="E34" s="309" t="s">
        <v>230</v>
      </c>
      <c r="F34" s="309"/>
      <c r="G34" s="309" t="s">
        <v>61</v>
      </c>
      <c r="H34" s="309"/>
      <c r="I34" s="307" t="s">
        <v>900</v>
      </c>
      <c r="J34" s="307"/>
      <c r="K34" s="307"/>
      <c r="L34" s="307"/>
      <c r="M34" s="307" t="s">
        <v>901</v>
      </c>
      <c r="N34" s="312">
        <v>7096543</v>
      </c>
      <c r="O34" s="312">
        <v>7096543</v>
      </c>
      <c r="P34" s="312"/>
      <c r="Q34" s="312"/>
      <c r="R34" s="312"/>
      <c r="S34" s="313"/>
      <c r="T34" s="312">
        <v>727025</v>
      </c>
      <c r="U34" s="312">
        <v>727024.5023670001</v>
      </c>
      <c r="V34" s="305"/>
      <c r="W34" s="305"/>
      <c r="X34" s="305"/>
      <c r="Y34" s="305"/>
      <c r="Z34" s="305">
        <v>4207706.0853669997</v>
      </c>
      <c r="AA34" s="305">
        <v>4207706.5830000006</v>
      </c>
      <c r="AB34" s="312">
        <v>4210707</v>
      </c>
      <c r="AC34" s="312">
        <v>4210706.6784800002</v>
      </c>
      <c r="AD34" s="312">
        <v>4210706.6784800002</v>
      </c>
      <c r="AE34" s="305">
        <v>4210705.6784800002</v>
      </c>
      <c r="AF34" s="312">
        <v>4210706.1761130001</v>
      </c>
      <c r="AG34" s="312">
        <v>1314592.593113</v>
      </c>
      <c r="AH34" s="312">
        <v>1314592.593113</v>
      </c>
      <c r="AI34" s="305">
        <v>2169088.5830000001</v>
      </c>
      <c r="AJ34" s="305">
        <v>2169088.5830000001</v>
      </c>
      <c r="AK34" s="305">
        <v>727024.5023670001</v>
      </c>
      <c r="AL34" s="305">
        <v>727025</v>
      </c>
      <c r="AM34" s="305"/>
      <c r="AN34" s="314"/>
      <c r="AO34" s="305"/>
      <c r="AP34" s="307" t="s">
        <v>902</v>
      </c>
      <c r="AQ34" s="307"/>
      <c r="AR34" s="271"/>
      <c r="AS34" s="286">
        <f t="shared" si="3"/>
        <v>1</v>
      </c>
      <c r="AT34" s="286">
        <f t="shared" si="4"/>
        <v>1</v>
      </c>
    </row>
    <row r="35" spans="1:48" s="323" customFormat="1" ht="162" hidden="1" customHeight="1" x14ac:dyDescent="0.25">
      <c r="B35" s="324">
        <v>2</v>
      </c>
      <c r="C35" s="325" t="s">
        <v>903</v>
      </c>
      <c r="D35" s="326">
        <v>7437687</v>
      </c>
      <c r="E35" s="324" t="s">
        <v>904</v>
      </c>
      <c r="F35" s="324"/>
      <c r="G35" s="324" t="s">
        <v>905</v>
      </c>
      <c r="H35" s="324"/>
      <c r="I35" s="327" t="s">
        <v>906</v>
      </c>
      <c r="J35" s="327"/>
      <c r="K35" s="327"/>
      <c r="L35" s="327"/>
      <c r="M35" s="327" t="s">
        <v>907</v>
      </c>
      <c r="N35" s="328">
        <v>70000</v>
      </c>
      <c r="O35" s="328">
        <v>50000</v>
      </c>
      <c r="P35" s="328"/>
      <c r="Q35" s="328"/>
      <c r="R35" s="328"/>
      <c r="S35" s="329">
        <v>2020</v>
      </c>
      <c r="T35" s="330">
        <v>0</v>
      </c>
      <c r="U35" s="330">
        <v>0</v>
      </c>
      <c r="V35" s="331"/>
      <c r="W35" s="331"/>
      <c r="X35" s="331"/>
      <c r="Y35" s="331"/>
      <c r="Z35" s="331">
        <v>30673</v>
      </c>
      <c r="AA35" s="331">
        <v>30673</v>
      </c>
      <c r="AB35" s="330">
        <v>38660</v>
      </c>
      <c r="AC35" s="330">
        <v>35000</v>
      </c>
      <c r="AD35" s="331"/>
      <c r="AE35" s="331">
        <v>15400</v>
      </c>
      <c r="AF35" s="331"/>
      <c r="AG35" s="330">
        <v>13400</v>
      </c>
      <c r="AH35" s="331"/>
      <c r="AI35" s="331">
        <v>2000</v>
      </c>
      <c r="AJ35" s="331"/>
      <c r="AK35" s="331">
        <v>0</v>
      </c>
      <c r="AL35" s="331">
        <v>0</v>
      </c>
      <c r="AM35" s="331">
        <v>0</v>
      </c>
      <c r="AN35" s="332">
        <v>0</v>
      </c>
      <c r="AO35" s="331"/>
      <c r="AP35" s="327" t="s">
        <v>908</v>
      </c>
      <c r="AQ35" s="327"/>
      <c r="AR35" s="333"/>
      <c r="AS35" s="285">
        <f t="shared" si="3"/>
        <v>19600</v>
      </c>
      <c r="AT35" s="285">
        <f t="shared" si="4"/>
        <v>19600</v>
      </c>
      <c r="AU35" s="323" t="s">
        <v>866</v>
      </c>
    </row>
    <row r="36" spans="1:48" s="287" customFormat="1" ht="31.7" hidden="1" customHeight="1" x14ac:dyDescent="0.25">
      <c r="B36" s="297" t="s">
        <v>20</v>
      </c>
      <c r="C36" s="298" t="s">
        <v>909</v>
      </c>
      <c r="D36" s="311"/>
      <c r="E36" s="309"/>
      <c r="F36" s="309"/>
      <c r="G36" s="309"/>
      <c r="H36" s="309"/>
      <c r="I36" s="307"/>
      <c r="J36" s="307"/>
      <c r="K36" s="307"/>
      <c r="L36" s="307"/>
      <c r="M36" s="307"/>
      <c r="N36" s="334"/>
      <c r="O36" s="334"/>
      <c r="P36" s="334"/>
      <c r="Q36" s="334"/>
      <c r="R36" s="334"/>
      <c r="S36" s="313"/>
      <c r="T36" s="312"/>
      <c r="U36" s="312"/>
      <c r="V36" s="305"/>
      <c r="W36" s="305"/>
      <c r="X36" s="305"/>
      <c r="Y36" s="305"/>
      <c r="Z36" s="305"/>
      <c r="AA36" s="305"/>
      <c r="AB36" s="312"/>
      <c r="AC36" s="312"/>
      <c r="AD36" s="305"/>
      <c r="AE36" s="305"/>
      <c r="AF36" s="305"/>
      <c r="AG36" s="312"/>
      <c r="AH36" s="305"/>
      <c r="AI36" s="305"/>
      <c r="AJ36" s="305"/>
      <c r="AK36" s="305"/>
      <c r="AL36" s="305"/>
      <c r="AM36" s="305"/>
      <c r="AN36" s="314"/>
      <c r="AO36" s="305"/>
      <c r="AP36" s="307"/>
      <c r="AQ36" s="307"/>
      <c r="AR36" s="271"/>
      <c r="AS36" s="286">
        <f t="shared" si="3"/>
        <v>0</v>
      </c>
      <c r="AT36" s="286">
        <f t="shared" si="4"/>
        <v>0</v>
      </c>
    </row>
    <row r="37" spans="1:48" s="296" customFormat="1" ht="45" customHeight="1" x14ac:dyDescent="0.25">
      <c r="A37" s="275" t="s">
        <v>839</v>
      </c>
      <c r="B37" s="297" t="s">
        <v>20</v>
      </c>
      <c r="C37" s="298" t="s">
        <v>860</v>
      </c>
      <c r="D37" s="299"/>
      <c r="E37" s="300"/>
      <c r="F37" s="297"/>
      <c r="G37" s="297"/>
      <c r="H37" s="297"/>
      <c r="I37" s="301"/>
      <c r="J37" s="301"/>
      <c r="K37" s="301"/>
      <c r="L37" s="301"/>
      <c r="M37" s="297"/>
      <c r="N37" s="302"/>
      <c r="O37" s="302"/>
      <c r="P37" s="302"/>
      <c r="Q37" s="302"/>
      <c r="R37" s="302"/>
      <c r="S37" s="303"/>
      <c r="T37" s="302"/>
      <c r="U37" s="302"/>
      <c r="V37" s="304"/>
      <c r="W37" s="304"/>
      <c r="X37" s="304"/>
      <c r="Y37" s="304"/>
      <c r="Z37" s="304"/>
      <c r="AA37" s="304"/>
      <c r="AB37" s="302"/>
      <c r="AC37" s="302"/>
      <c r="AD37" s="304"/>
      <c r="AE37" s="305"/>
      <c r="AF37" s="304"/>
      <c r="AG37" s="302"/>
      <c r="AH37" s="304"/>
      <c r="AI37" s="304"/>
      <c r="AJ37" s="304"/>
      <c r="AK37" s="304"/>
      <c r="AL37" s="304"/>
      <c r="AM37" s="304"/>
      <c r="AN37" s="306"/>
      <c r="AO37" s="304"/>
      <c r="AP37" s="307"/>
      <c r="AQ37" s="301"/>
      <c r="AR37" s="308"/>
      <c r="AS37" s="286">
        <f t="shared" si="3"/>
        <v>0</v>
      </c>
      <c r="AT37" s="286">
        <f t="shared" si="4"/>
        <v>0</v>
      </c>
      <c r="AV37" s="286"/>
    </row>
    <row r="38" spans="1:48" s="287" customFormat="1" ht="66" customHeight="1" x14ac:dyDescent="0.25">
      <c r="A38" s="275" t="s">
        <v>839</v>
      </c>
      <c r="B38" s="309">
        <v>1</v>
      </c>
      <c r="C38" s="319" t="s">
        <v>910</v>
      </c>
      <c r="D38" s="311">
        <v>7936770</v>
      </c>
      <c r="E38" s="307" t="s">
        <v>911</v>
      </c>
      <c r="F38" s="309" t="s">
        <v>912</v>
      </c>
      <c r="G38" s="309" t="s">
        <v>913</v>
      </c>
      <c r="H38" s="309">
        <v>2022</v>
      </c>
      <c r="I38" s="307">
        <v>2024</v>
      </c>
      <c r="J38" s="307" t="s">
        <v>914</v>
      </c>
      <c r="K38" s="307">
        <v>80000</v>
      </c>
      <c r="L38" s="307">
        <v>65000</v>
      </c>
      <c r="M38" s="307" t="s">
        <v>915</v>
      </c>
      <c r="N38" s="312">
        <v>80000</v>
      </c>
      <c r="O38" s="312">
        <v>65000</v>
      </c>
      <c r="P38" s="312" t="s">
        <v>916</v>
      </c>
      <c r="Q38" s="312">
        <v>497.15800000000002</v>
      </c>
      <c r="R38" s="312"/>
      <c r="S38" s="313" t="s">
        <v>856</v>
      </c>
      <c r="T38" s="305">
        <v>25000</v>
      </c>
      <c r="U38" s="312">
        <v>25000</v>
      </c>
      <c r="V38" s="305">
        <v>20000</v>
      </c>
      <c r="W38" s="305">
        <v>20000</v>
      </c>
      <c r="X38" s="305">
        <v>25000</v>
      </c>
      <c r="Y38" s="305">
        <v>25000</v>
      </c>
      <c r="Z38" s="305">
        <f>66300-14000</f>
        <v>52300</v>
      </c>
      <c r="AA38" s="305">
        <f>50491-14000</f>
        <v>36491</v>
      </c>
      <c r="AB38" s="312">
        <v>80000</v>
      </c>
      <c r="AC38" s="312">
        <v>65000</v>
      </c>
      <c r="AD38" s="305"/>
      <c r="AE38" s="305">
        <f>50491-14000</f>
        <v>36491</v>
      </c>
      <c r="AF38" s="305"/>
      <c r="AG38" s="305"/>
      <c r="AH38" s="305"/>
      <c r="AI38" s="305">
        <v>25491</v>
      </c>
      <c r="AJ38" s="305"/>
      <c r="AK38" s="305">
        <f>25000-14000</f>
        <v>11000</v>
      </c>
      <c r="AL38" s="305"/>
      <c r="AM38" s="305">
        <v>13700</v>
      </c>
      <c r="AN38" s="314">
        <v>13700</v>
      </c>
      <c r="AO38" s="305"/>
      <c r="AP38" s="307" t="s">
        <v>917</v>
      </c>
      <c r="AQ38" s="307"/>
      <c r="AR38" s="271">
        <v>13700</v>
      </c>
      <c r="AS38" s="286">
        <f t="shared" si="3"/>
        <v>28509</v>
      </c>
      <c r="AT38" s="286">
        <f t="shared" si="4"/>
        <v>14809</v>
      </c>
      <c r="AU38" s="287" t="s">
        <v>866</v>
      </c>
      <c r="AV38" s="286"/>
    </row>
    <row r="39" spans="1:48" s="287" customFormat="1" ht="93.75" hidden="1" x14ac:dyDescent="0.25">
      <c r="B39" s="309">
        <v>2</v>
      </c>
      <c r="C39" s="319" t="s">
        <v>918</v>
      </c>
      <c r="D39" s="311">
        <v>7915941</v>
      </c>
      <c r="E39" s="307" t="s">
        <v>919</v>
      </c>
      <c r="F39" s="309" t="s">
        <v>920</v>
      </c>
      <c r="G39" s="309" t="s">
        <v>920</v>
      </c>
      <c r="H39" s="309">
        <v>2022</v>
      </c>
      <c r="I39" s="307">
        <v>2025</v>
      </c>
      <c r="J39" s="307" t="s">
        <v>921</v>
      </c>
      <c r="K39" s="307">
        <v>450520</v>
      </c>
      <c r="L39" s="307">
        <v>295000</v>
      </c>
      <c r="M39" s="307" t="s">
        <v>922</v>
      </c>
      <c r="N39" s="334">
        <v>450520</v>
      </c>
      <c r="O39" s="334">
        <v>295000</v>
      </c>
      <c r="P39" s="334"/>
      <c r="Q39" s="334"/>
      <c r="R39" s="334"/>
      <c r="S39" s="313" t="s">
        <v>856</v>
      </c>
      <c r="T39" s="305">
        <v>95000</v>
      </c>
      <c r="U39" s="312">
        <v>95000</v>
      </c>
      <c r="V39" s="305">
        <v>95000</v>
      </c>
      <c r="W39" s="312">
        <v>95000</v>
      </c>
      <c r="X39" s="305">
        <v>95000</v>
      </c>
      <c r="Y39" s="312">
        <v>95000</v>
      </c>
      <c r="Z39" s="305">
        <f>171560+125000</f>
        <v>296560</v>
      </c>
      <c r="AA39" s="305">
        <f>170000+125000</f>
        <v>295000</v>
      </c>
      <c r="AB39" s="312">
        <v>450520</v>
      </c>
      <c r="AC39" s="312">
        <v>295000</v>
      </c>
      <c r="AD39" s="305"/>
      <c r="AE39" s="305">
        <f>170000+125000</f>
        <v>295000</v>
      </c>
      <c r="AF39" s="305"/>
      <c r="AG39" s="305"/>
      <c r="AH39" s="305"/>
      <c r="AI39" s="305">
        <v>75000</v>
      </c>
      <c r="AJ39" s="305"/>
      <c r="AK39" s="305">
        <f>95000+125000</f>
        <v>220000</v>
      </c>
      <c r="AL39" s="305"/>
      <c r="AM39" s="305">
        <v>255000</v>
      </c>
      <c r="AN39" s="314">
        <v>0</v>
      </c>
      <c r="AO39" s="305"/>
      <c r="AP39" s="307" t="s">
        <v>908</v>
      </c>
      <c r="AQ39" s="307"/>
      <c r="AR39" s="271"/>
      <c r="AS39" s="286">
        <f t="shared" si="3"/>
        <v>0</v>
      </c>
      <c r="AT39" s="286">
        <f t="shared" si="4"/>
        <v>0</v>
      </c>
      <c r="AU39" s="287" t="s">
        <v>866</v>
      </c>
    </row>
    <row r="40" spans="1:48" s="287" customFormat="1" ht="46.5" customHeight="1" x14ac:dyDescent="0.25">
      <c r="B40" s="309">
        <v>2</v>
      </c>
      <c r="C40" s="319" t="s">
        <v>923</v>
      </c>
      <c r="D40" s="311">
        <v>7935525</v>
      </c>
      <c r="E40" s="307" t="s">
        <v>924</v>
      </c>
      <c r="F40" s="309" t="s">
        <v>925</v>
      </c>
      <c r="G40" s="309" t="s">
        <v>61</v>
      </c>
      <c r="H40" s="309">
        <v>2022</v>
      </c>
      <c r="I40" s="307">
        <v>2025</v>
      </c>
      <c r="J40" s="307"/>
      <c r="K40" s="307"/>
      <c r="L40" s="307"/>
      <c r="M40" s="307" t="s">
        <v>926</v>
      </c>
      <c r="N40" s="312">
        <v>84200</v>
      </c>
      <c r="O40" s="312">
        <v>65000</v>
      </c>
      <c r="P40" s="312"/>
      <c r="Q40" s="312"/>
      <c r="R40" s="312"/>
      <c r="S40" s="313" t="s">
        <v>856</v>
      </c>
      <c r="T40" s="305">
        <v>22000</v>
      </c>
      <c r="U40" s="312">
        <v>22000</v>
      </c>
      <c r="V40" s="305">
        <v>10000</v>
      </c>
      <c r="W40" s="305">
        <v>10000</v>
      </c>
      <c r="X40" s="305">
        <v>22000</v>
      </c>
      <c r="Y40" s="305">
        <v>22000</v>
      </c>
      <c r="Z40" s="305">
        <v>60370</v>
      </c>
      <c r="AA40" s="305">
        <v>60000</v>
      </c>
      <c r="AB40" s="312">
        <v>84200</v>
      </c>
      <c r="AC40" s="312">
        <v>65000</v>
      </c>
      <c r="AD40" s="305"/>
      <c r="AE40" s="305">
        <v>60000</v>
      </c>
      <c r="AF40" s="305"/>
      <c r="AG40" s="305"/>
      <c r="AH40" s="305"/>
      <c r="AI40" s="305">
        <v>43000</v>
      </c>
      <c r="AJ40" s="305"/>
      <c r="AK40" s="305">
        <v>22000</v>
      </c>
      <c r="AL40" s="305"/>
      <c r="AM40" s="305">
        <v>18830</v>
      </c>
      <c r="AN40" s="314">
        <v>5000</v>
      </c>
      <c r="AO40" s="305"/>
      <c r="AP40" s="307" t="s">
        <v>882</v>
      </c>
      <c r="AQ40" s="307"/>
      <c r="AR40" s="271"/>
      <c r="AS40" s="286">
        <f t="shared" si="3"/>
        <v>5000</v>
      </c>
      <c r="AT40" s="286">
        <f t="shared" si="4"/>
        <v>0</v>
      </c>
    </row>
    <row r="41" spans="1:48" s="287" customFormat="1" ht="64.5" customHeight="1" x14ac:dyDescent="0.25">
      <c r="A41" s="275" t="s">
        <v>839</v>
      </c>
      <c r="B41" s="309">
        <v>3</v>
      </c>
      <c r="C41" s="319" t="s">
        <v>927</v>
      </c>
      <c r="D41" s="311">
        <v>7941296</v>
      </c>
      <c r="E41" s="309" t="s">
        <v>896</v>
      </c>
      <c r="F41" s="309" t="s">
        <v>928</v>
      </c>
      <c r="G41" s="309" t="s">
        <v>61</v>
      </c>
      <c r="H41" s="309"/>
      <c r="I41" s="307" t="s">
        <v>929</v>
      </c>
      <c r="J41" s="307"/>
      <c r="K41" s="307"/>
      <c r="L41" s="307"/>
      <c r="M41" s="307" t="s">
        <v>930</v>
      </c>
      <c r="N41" s="312">
        <v>85000</v>
      </c>
      <c r="O41" s="312">
        <v>70000</v>
      </c>
      <c r="P41" s="312"/>
      <c r="Q41" s="312"/>
      <c r="R41" s="312"/>
      <c r="S41" s="313" t="s">
        <v>856</v>
      </c>
      <c r="T41" s="305">
        <v>20000</v>
      </c>
      <c r="U41" s="312">
        <v>20000</v>
      </c>
      <c r="V41" s="305">
        <v>18700</v>
      </c>
      <c r="W41" s="305">
        <v>18700</v>
      </c>
      <c r="X41" s="305">
        <v>20000</v>
      </c>
      <c r="Y41" s="305">
        <v>20000</v>
      </c>
      <c r="Z41" s="305">
        <f>38850+10000</f>
        <v>48850</v>
      </c>
      <c r="AA41" s="305">
        <f>37500+10000</f>
        <v>47500</v>
      </c>
      <c r="AB41" s="312">
        <v>85000</v>
      </c>
      <c r="AC41" s="312">
        <v>70000</v>
      </c>
      <c r="AD41" s="305"/>
      <c r="AE41" s="305">
        <f>37500+10000</f>
        <v>47500</v>
      </c>
      <c r="AF41" s="305"/>
      <c r="AG41" s="305"/>
      <c r="AH41" s="305"/>
      <c r="AI41" s="305">
        <v>17500</v>
      </c>
      <c r="AJ41" s="305"/>
      <c r="AK41" s="305">
        <f>20000+10000</f>
        <v>30000</v>
      </c>
      <c r="AL41" s="305"/>
      <c r="AM41" s="305">
        <v>25000</v>
      </c>
      <c r="AN41" s="314">
        <v>15000</v>
      </c>
      <c r="AO41" s="305"/>
      <c r="AP41" s="307" t="s">
        <v>931</v>
      </c>
      <c r="AQ41" s="307"/>
      <c r="AR41" s="271">
        <v>15000</v>
      </c>
      <c r="AS41" s="286">
        <f t="shared" si="3"/>
        <v>22500</v>
      </c>
      <c r="AT41" s="286">
        <f t="shared" si="4"/>
        <v>7500</v>
      </c>
      <c r="AU41" s="287" t="s">
        <v>866</v>
      </c>
      <c r="AV41" s="286"/>
    </row>
    <row r="42" spans="1:48" s="287" customFormat="1" ht="36.6" customHeight="1" x14ac:dyDescent="0.25">
      <c r="A42" s="275" t="s">
        <v>839</v>
      </c>
      <c r="B42" s="297" t="s">
        <v>50</v>
      </c>
      <c r="C42" s="315" t="s">
        <v>932</v>
      </c>
      <c r="D42" s="311"/>
      <c r="E42" s="316"/>
      <c r="F42" s="309"/>
      <c r="G42" s="309"/>
      <c r="H42" s="309"/>
      <c r="I42" s="307"/>
      <c r="J42" s="307"/>
      <c r="K42" s="307"/>
      <c r="L42" s="307"/>
      <c r="M42" s="309"/>
      <c r="N42" s="302">
        <f>+SUBTOTAL(109,N43:N58)</f>
        <v>1911991</v>
      </c>
      <c r="O42" s="302">
        <f t="shared" ref="O42:AP42" si="9">+SUBTOTAL(109,O43:O58)</f>
        <v>1160000</v>
      </c>
      <c r="P42" s="302">
        <f t="shared" si="9"/>
        <v>0</v>
      </c>
      <c r="Q42" s="302">
        <f t="shared" si="9"/>
        <v>3339.2730000000001</v>
      </c>
      <c r="R42" s="302">
        <f t="shared" si="9"/>
        <v>1225.3520000000001</v>
      </c>
      <c r="S42" s="302">
        <f t="shared" si="9"/>
        <v>0</v>
      </c>
      <c r="T42" s="302">
        <f t="shared" si="9"/>
        <v>497000</v>
      </c>
      <c r="U42" s="302">
        <f t="shared" si="9"/>
        <v>447000</v>
      </c>
      <c r="V42" s="302">
        <f t="shared" si="9"/>
        <v>405529</v>
      </c>
      <c r="W42" s="302">
        <f t="shared" si="9"/>
        <v>385529</v>
      </c>
      <c r="X42" s="302">
        <f t="shared" si="9"/>
        <v>497000</v>
      </c>
      <c r="Y42" s="302">
        <f t="shared" si="9"/>
        <v>447000</v>
      </c>
      <c r="Z42" s="302">
        <f t="shared" si="9"/>
        <v>866542.33500000008</v>
      </c>
      <c r="AA42" s="302">
        <f t="shared" si="9"/>
        <v>806832.33526900003</v>
      </c>
      <c r="AB42" s="302">
        <f t="shared" si="9"/>
        <v>1612000</v>
      </c>
      <c r="AC42" s="302">
        <f t="shared" si="9"/>
        <v>1160000</v>
      </c>
      <c r="AD42" s="302">
        <f t="shared" si="9"/>
        <v>0</v>
      </c>
      <c r="AE42" s="302">
        <f t="shared" si="9"/>
        <v>806832.33526900003</v>
      </c>
      <c r="AF42" s="302">
        <f t="shared" si="9"/>
        <v>0</v>
      </c>
      <c r="AG42" s="302">
        <f t="shared" si="9"/>
        <v>0</v>
      </c>
      <c r="AH42" s="302">
        <f t="shared" si="9"/>
        <v>0</v>
      </c>
      <c r="AI42" s="302">
        <f t="shared" si="9"/>
        <v>296982.33526900003</v>
      </c>
      <c r="AJ42" s="302">
        <f t="shared" si="9"/>
        <v>0</v>
      </c>
      <c r="AK42" s="302">
        <f t="shared" si="9"/>
        <v>509850</v>
      </c>
      <c r="AL42" s="302">
        <f t="shared" si="9"/>
        <v>0</v>
      </c>
      <c r="AM42" s="302">
        <f t="shared" si="9"/>
        <v>479594.08173099998</v>
      </c>
      <c r="AN42" s="317">
        <f t="shared" si="9"/>
        <v>297762</v>
      </c>
      <c r="AO42" s="302">
        <f t="shared" si="9"/>
        <v>0</v>
      </c>
      <c r="AP42" s="302">
        <f t="shared" si="9"/>
        <v>0</v>
      </c>
      <c r="AQ42" s="307"/>
      <c r="AR42" s="271"/>
      <c r="AS42" s="286">
        <f t="shared" si="3"/>
        <v>353167.66473099997</v>
      </c>
      <c r="AT42" s="286">
        <f t="shared" si="4"/>
        <v>55405.664730999968</v>
      </c>
      <c r="AV42" s="286"/>
    </row>
    <row r="43" spans="1:48" s="296" customFormat="1" ht="52.5" hidden="1" customHeight="1" x14ac:dyDescent="0.25">
      <c r="B43" s="297" t="s">
        <v>20</v>
      </c>
      <c r="C43" s="298" t="s">
        <v>872</v>
      </c>
      <c r="D43" s="299"/>
      <c r="E43" s="300"/>
      <c r="F43" s="297"/>
      <c r="G43" s="297"/>
      <c r="H43" s="297"/>
      <c r="I43" s="301"/>
      <c r="J43" s="301"/>
      <c r="K43" s="301"/>
      <c r="L43" s="301"/>
      <c r="M43" s="297"/>
      <c r="N43" s="302"/>
      <c r="O43" s="302"/>
      <c r="P43" s="302"/>
      <c r="Q43" s="302"/>
      <c r="R43" s="302"/>
      <c r="S43" s="303"/>
      <c r="T43" s="302"/>
      <c r="U43" s="302"/>
      <c r="V43" s="304"/>
      <c r="W43" s="304"/>
      <c r="X43" s="304"/>
      <c r="Y43" s="304"/>
      <c r="Z43" s="304"/>
      <c r="AA43" s="304"/>
      <c r="AB43" s="302"/>
      <c r="AC43" s="302"/>
      <c r="AD43" s="302"/>
      <c r="AE43" s="305"/>
      <c r="AF43" s="302"/>
      <c r="AG43" s="302"/>
      <c r="AH43" s="302"/>
      <c r="AI43" s="304"/>
      <c r="AJ43" s="304"/>
      <c r="AK43" s="304"/>
      <c r="AL43" s="304"/>
      <c r="AM43" s="304"/>
      <c r="AN43" s="306"/>
      <c r="AO43" s="304"/>
      <c r="AP43" s="307"/>
      <c r="AQ43" s="301"/>
      <c r="AR43" s="308"/>
      <c r="AS43" s="286">
        <f t="shared" si="3"/>
        <v>0</v>
      </c>
      <c r="AT43" s="286">
        <f t="shared" si="4"/>
        <v>0</v>
      </c>
    </row>
    <row r="44" spans="1:48" s="287" customFormat="1" ht="170.45" hidden="1" customHeight="1" x14ac:dyDescent="0.25">
      <c r="B44" s="309">
        <v>1</v>
      </c>
      <c r="C44" s="319" t="s">
        <v>933</v>
      </c>
      <c r="D44" s="311" t="s">
        <v>934</v>
      </c>
      <c r="E44" s="309" t="s">
        <v>935</v>
      </c>
      <c r="F44" s="309"/>
      <c r="G44" s="309"/>
      <c r="H44" s="309"/>
      <c r="I44" s="307"/>
      <c r="J44" s="307"/>
      <c r="K44" s="307"/>
      <c r="L44" s="307"/>
      <c r="M44" s="307" t="s">
        <v>936</v>
      </c>
      <c r="N44" s="312">
        <v>100725</v>
      </c>
      <c r="O44" s="312">
        <v>80000</v>
      </c>
      <c r="P44" s="312"/>
      <c r="Q44" s="312"/>
      <c r="R44" s="312"/>
      <c r="S44" s="313">
        <v>2020</v>
      </c>
      <c r="T44" s="312">
        <v>5000</v>
      </c>
      <c r="U44" s="312">
        <v>5000</v>
      </c>
      <c r="V44" s="305"/>
      <c r="W44" s="305"/>
      <c r="X44" s="305">
        <v>5000</v>
      </c>
      <c r="Y44" s="305">
        <v>5000</v>
      </c>
      <c r="Z44" s="305">
        <v>98823</v>
      </c>
      <c r="AA44" s="305">
        <v>85000</v>
      </c>
      <c r="AB44" s="312">
        <v>74446</v>
      </c>
      <c r="AC44" s="312">
        <v>65000</v>
      </c>
      <c r="AD44" s="305"/>
      <c r="AE44" s="305">
        <v>65000</v>
      </c>
      <c r="AF44" s="305"/>
      <c r="AG44" s="312">
        <v>35000</v>
      </c>
      <c r="AH44" s="305"/>
      <c r="AI44" s="305">
        <v>25000</v>
      </c>
      <c r="AJ44" s="305"/>
      <c r="AK44" s="305">
        <v>5000</v>
      </c>
      <c r="AL44" s="305"/>
      <c r="AM44" s="305"/>
      <c r="AN44" s="314"/>
      <c r="AO44" s="305"/>
      <c r="AP44" s="307" t="s">
        <v>937</v>
      </c>
      <c r="AQ44" s="307"/>
      <c r="AR44" s="271"/>
      <c r="AS44" s="286">
        <f t="shared" si="3"/>
        <v>0</v>
      </c>
      <c r="AT44" s="286">
        <f t="shared" si="4"/>
        <v>0</v>
      </c>
    </row>
    <row r="45" spans="1:48" s="296" customFormat="1" ht="45" customHeight="1" x14ac:dyDescent="0.25">
      <c r="A45" s="275" t="s">
        <v>839</v>
      </c>
      <c r="B45" s="297" t="s">
        <v>20</v>
      </c>
      <c r="C45" s="298" t="s">
        <v>938</v>
      </c>
      <c r="D45" s="299"/>
      <c r="E45" s="300"/>
      <c r="F45" s="297"/>
      <c r="G45" s="297"/>
      <c r="H45" s="297"/>
      <c r="I45" s="301"/>
      <c r="J45" s="301"/>
      <c r="K45" s="301"/>
      <c r="L45" s="301"/>
      <c r="M45" s="297"/>
      <c r="N45" s="302"/>
      <c r="O45" s="302"/>
      <c r="P45" s="302"/>
      <c r="Q45" s="302"/>
      <c r="R45" s="302"/>
      <c r="S45" s="303"/>
      <c r="T45" s="302"/>
      <c r="U45" s="302"/>
      <c r="V45" s="304"/>
      <c r="W45" s="304"/>
      <c r="X45" s="304"/>
      <c r="Y45" s="304"/>
      <c r="Z45" s="304"/>
      <c r="AA45" s="304"/>
      <c r="AB45" s="302"/>
      <c r="AC45" s="302"/>
      <c r="AD45" s="302"/>
      <c r="AE45" s="305"/>
      <c r="AF45" s="302"/>
      <c r="AG45" s="302"/>
      <c r="AH45" s="302"/>
      <c r="AI45" s="304"/>
      <c r="AJ45" s="304"/>
      <c r="AK45" s="304"/>
      <c r="AL45" s="304"/>
      <c r="AM45" s="304"/>
      <c r="AN45" s="306"/>
      <c r="AO45" s="304"/>
      <c r="AP45" s="307"/>
      <c r="AQ45" s="301"/>
      <c r="AR45" s="308"/>
      <c r="AS45" s="286">
        <f t="shared" si="3"/>
        <v>0</v>
      </c>
      <c r="AT45" s="286">
        <f t="shared" si="4"/>
        <v>0</v>
      </c>
      <c r="AV45" s="286"/>
    </row>
    <row r="46" spans="1:48" s="287" customFormat="1" ht="66.75" customHeight="1" x14ac:dyDescent="0.25">
      <c r="A46" s="275" t="s">
        <v>839</v>
      </c>
      <c r="B46" s="309">
        <v>1</v>
      </c>
      <c r="C46" s="319" t="s">
        <v>939</v>
      </c>
      <c r="D46" s="311">
        <v>7892321</v>
      </c>
      <c r="E46" s="309" t="s">
        <v>935</v>
      </c>
      <c r="F46" s="309"/>
      <c r="G46" s="309" t="s">
        <v>940</v>
      </c>
      <c r="H46" s="309">
        <v>2021</v>
      </c>
      <c r="I46" s="307">
        <v>2024</v>
      </c>
      <c r="J46" s="307" t="s">
        <v>941</v>
      </c>
      <c r="K46" s="334">
        <v>266000</v>
      </c>
      <c r="L46" s="334">
        <v>200000</v>
      </c>
      <c r="M46" s="307" t="s">
        <v>942</v>
      </c>
      <c r="N46" s="334">
        <v>266000</v>
      </c>
      <c r="O46" s="312">
        <v>200000</v>
      </c>
      <c r="P46" s="312" t="s">
        <v>943</v>
      </c>
      <c r="Q46" s="312">
        <v>1225.3520000000001</v>
      </c>
      <c r="R46" s="312">
        <v>1225.3520000000001</v>
      </c>
      <c r="S46" s="313" t="s">
        <v>856</v>
      </c>
      <c r="T46" s="305">
        <v>60000</v>
      </c>
      <c r="U46" s="312">
        <v>60000</v>
      </c>
      <c r="V46" s="305">
        <v>46800</v>
      </c>
      <c r="W46" s="305">
        <v>46800</v>
      </c>
      <c r="X46" s="305">
        <v>60000</v>
      </c>
      <c r="Y46" s="305">
        <v>60000</v>
      </c>
      <c r="Z46" s="305">
        <v>167610</v>
      </c>
      <c r="AA46" s="305">
        <v>165000</v>
      </c>
      <c r="AB46" s="312">
        <v>266000</v>
      </c>
      <c r="AC46" s="312">
        <v>200000</v>
      </c>
      <c r="AD46" s="305"/>
      <c r="AE46" s="305">
        <v>165000</v>
      </c>
      <c r="AF46" s="305"/>
      <c r="AG46" s="305"/>
      <c r="AH46" s="305"/>
      <c r="AI46" s="305">
        <v>100000</v>
      </c>
      <c r="AJ46" s="305"/>
      <c r="AK46" s="305">
        <v>65000</v>
      </c>
      <c r="AL46" s="305"/>
      <c r="AM46" s="305">
        <v>40000</v>
      </c>
      <c r="AN46" s="314">
        <v>35000</v>
      </c>
      <c r="AO46" s="305"/>
      <c r="AP46" s="307" t="s">
        <v>944</v>
      </c>
      <c r="AQ46" s="307"/>
      <c r="AR46" s="271">
        <v>40000</v>
      </c>
      <c r="AS46" s="286">
        <f t="shared" si="3"/>
        <v>35000</v>
      </c>
      <c r="AT46" s="286">
        <f t="shared" si="4"/>
        <v>0</v>
      </c>
      <c r="AU46" s="287" t="s">
        <v>858</v>
      </c>
      <c r="AV46" s="286"/>
    </row>
    <row r="47" spans="1:48" s="287" customFormat="1" ht="89.45" hidden="1" customHeight="1" x14ac:dyDescent="0.25">
      <c r="B47" s="309">
        <v>2</v>
      </c>
      <c r="C47" s="319" t="s">
        <v>945</v>
      </c>
      <c r="D47" s="311">
        <v>7892319</v>
      </c>
      <c r="E47" s="309" t="s">
        <v>844</v>
      </c>
      <c r="F47" s="309" t="s">
        <v>946</v>
      </c>
      <c r="G47" s="309" t="s">
        <v>947</v>
      </c>
      <c r="H47" s="309">
        <v>2021</v>
      </c>
      <c r="I47" s="307">
        <v>2024</v>
      </c>
      <c r="J47" s="307" t="s">
        <v>948</v>
      </c>
      <c r="K47" s="334">
        <v>157000</v>
      </c>
      <c r="L47" s="334">
        <v>110000</v>
      </c>
      <c r="M47" s="307" t="s">
        <v>949</v>
      </c>
      <c r="N47" s="334">
        <v>157000</v>
      </c>
      <c r="O47" s="312">
        <v>110000</v>
      </c>
      <c r="P47" s="312" t="s">
        <v>950</v>
      </c>
      <c r="Q47" s="312">
        <v>1050</v>
      </c>
      <c r="R47" s="312">
        <v>1050</v>
      </c>
      <c r="S47" s="313" t="s">
        <v>856</v>
      </c>
      <c r="T47" s="305">
        <v>4377</v>
      </c>
      <c r="U47" s="312">
        <v>4377</v>
      </c>
      <c r="V47" s="305">
        <v>4377</v>
      </c>
      <c r="W47" s="305">
        <v>4377</v>
      </c>
      <c r="X47" s="305">
        <v>4377</v>
      </c>
      <c r="Y47" s="305">
        <v>4377</v>
      </c>
      <c r="Z47" s="305">
        <v>112600</v>
      </c>
      <c r="AA47" s="305">
        <v>110000</v>
      </c>
      <c r="AB47" s="312">
        <v>157000</v>
      </c>
      <c r="AC47" s="312">
        <v>110000</v>
      </c>
      <c r="AD47" s="305"/>
      <c r="AE47" s="305">
        <v>110000</v>
      </c>
      <c r="AF47" s="305"/>
      <c r="AG47" s="305"/>
      <c r="AH47" s="305"/>
      <c r="AI47" s="305">
        <v>105623</v>
      </c>
      <c r="AJ47" s="305"/>
      <c r="AK47" s="305">
        <v>4377</v>
      </c>
      <c r="AL47" s="305"/>
      <c r="AM47" s="305"/>
      <c r="AN47" s="314"/>
      <c r="AO47" s="305"/>
      <c r="AP47" s="307" t="s">
        <v>944</v>
      </c>
      <c r="AQ47" s="307"/>
      <c r="AR47" s="271"/>
      <c r="AS47" s="286">
        <f t="shared" si="3"/>
        <v>0</v>
      </c>
      <c r="AT47" s="286">
        <f t="shared" si="4"/>
        <v>0</v>
      </c>
    </row>
    <row r="48" spans="1:48" s="296" customFormat="1" ht="45" customHeight="1" x14ac:dyDescent="0.25">
      <c r="A48" s="275" t="s">
        <v>839</v>
      </c>
      <c r="B48" s="297" t="s">
        <v>22</v>
      </c>
      <c r="C48" s="298" t="s">
        <v>860</v>
      </c>
      <c r="D48" s="299"/>
      <c r="E48" s="300"/>
      <c r="F48" s="297"/>
      <c r="G48" s="297"/>
      <c r="H48" s="297"/>
      <c r="I48" s="301"/>
      <c r="J48" s="301"/>
      <c r="K48" s="301"/>
      <c r="L48" s="301"/>
      <c r="M48" s="297"/>
      <c r="N48" s="302"/>
      <c r="O48" s="302"/>
      <c r="P48" s="302"/>
      <c r="Q48" s="302"/>
      <c r="R48" s="302"/>
      <c r="S48" s="303"/>
      <c r="T48" s="302"/>
      <c r="U48" s="302"/>
      <c r="V48" s="304"/>
      <c r="W48" s="304"/>
      <c r="X48" s="304"/>
      <c r="Y48" s="304"/>
      <c r="Z48" s="304"/>
      <c r="AA48" s="304"/>
      <c r="AB48" s="302"/>
      <c r="AC48" s="302"/>
      <c r="AD48" s="302"/>
      <c r="AE48" s="305"/>
      <c r="AF48" s="302"/>
      <c r="AG48" s="302"/>
      <c r="AH48" s="302"/>
      <c r="AI48" s="304"/>
      <c r="AJ48" s="304"/>
      <c r="AK48" s="304"/>
      <c r="AL48" s="304"/>
      <c r="AM48" s="304"/>
      <c r="AN48" s="306"/>
      <c r="AO48" s="304"/>
      <c r="AP48" s="307"/>
      <c r="AQ48" s="301"/>
      <c r="AR48" s="308"/>
      <c r="AS48" s="286">
        <f t="shared" si="3"/>
        <v>0</v>
      </c>
      <c r="AT48" s="286">
        <f t="shared" si="4"/>
        <v>0</v>
      </c>
      <c r="AV48" s="286"/>
    </row>
    <row r="49" spans="1:48" s="287" customFormat="1" ht="93.75" hidden="1" x14ac:dyDescent="0.25">
      <c r="B49" s="309">
        <v>1</v>
      </c>
      <c r="C49" s="319" t="s">
        <v>951</v>
      </c>
      <c r="D49" s="311">
        <v>7933908</v>
      </c>
      <c r="E49" s="307" t="s">
        <v>952</v>
      </c>
      <c r="F49" s="309" t="s">
        <v>953</v>
      </c>
      <c r="G49" s="309" t="s">
        <v>954</v>
      </c>
      <c r="H49" s="309"/>
      <c r="I49" s="307" t="s">
        <v>955</v>
      </c>
      <c r="J49" s="307"/>
      <c r="K49" s="307"/>
      <c r="L49" s="307"/>
      <c r="M49" s="307" t="s">
        <v>956</v>
      </c>
      <c r="N49" s="334">
        <v>90000</v>
      </c>
      <c r="O49" s="334">
        <v>75000</v>
      </c>
      <c r="P49" s="334"/>
      <c r="Q49" s="334"/>
      <c r="R49" s="334"/>
      <c r="S49" s="313" t="s">
        <v>856</v>
      </c>
      <c r="T49" s="305">
        <v>30000</v>
      </c>
      <c r="U49" s="312">
        <v>30000</v>
      </c>
      <c r="V49" s="305">
        <v>30000</v>
      </c>
      <c r="W49" s="305">
        <v>30000</v>
      </c>
      <c r="X49" s="305">
        <v>30000</v>
      </c>
      <c r="Y49" s="305">
        <v>30000</v>
      </c>
      <c r="Z49" s="305">
        <v>76600</v>
      </c>
      <c r="AA49" s="305">
        <v>75000</v>
      </c>
      <c r="AB49" s="312">
        <v>90000</v>
      </c>
      <c r="AC49" s="312">
        <v>75000</v>
      </c>
      <c r="AD49" s="305"/>
      <c r="AE49" s="305">
        <v>75000</v>
      </c>
      <c r="AF49" s="305"/>
      <c r="AG49" s="305"/>
      <c r="AH49" s="305"/>
      <c r="AI49" s="305">
        <v>45000</v>
      </c>
      <c r="AJ49" s="305"/>
      <c r="AK49" s="305">
        <v>30000</v>
      </c>
      <c r="AL49" s="305"/>
      <c r="AM49" s="305">
        <v>4000</v>
      </c>
      <c r="AN49" s="314"/>
      <c r="AO49" s="305"/>
      <c r="AP49" s="307" t="s">
        <v>957</v>
      </c>
      <c r="AQ49" s="307"/>
      <c r="AR49" s="271"/>
      <c r="AS49" s="286">
        <f t="shared" si="3"/>
        <v>0</v>
      </c>
      <c r="AT49" s="286">
        <f t="shared" si="4"/>
        <v>0</v>
      </c>
    </row>
    <row r="50" spans="1:48" s="287" customFormat="1" ht="50.25" hidden="1" customHeight="1" x14ac:dyDescent="0.25">
      <c r="B50" s="309">
        <v>2</v>
      </c>
      <c r="C50" s="319" t="s">
        <v>958</v>
      </c>
      <c r="D50" s="311">
        <v>7920259</v>
      </c>
      <c r="E50" s="309" t="s">
        <v>234</v>
      </c>
      <c r="F50" s="309" t="s">
        <v>959</v>
      </c>
      <c r="G50" s="309" t="s">
        <v>960</v>
      </c>
      <c r="H50" s="309"/>
      <c r="I50" s="307" t="s">
        <v>955</v>
      </c>
      <c r="J50" s="307"/>
      <c r="K50" s="307"/>
      <c r="L50" s="307"/>
      <c r="M50" s="307" t="s">
        <v>961</v>
      </c>
      <c r="N50" s="334">
        <v>185000</v>
      </c>
      <c r="O50" s="312">
        <v>120000</v>
      </c>
      <c r="P50" s="312"/>
      <c r="Q50" s="312"/>
      <c r="R50" s="312"/>
      <c r="S50" s="313" t="s">
        <v>856</v>
      </c>
      <c r="T50" s="305">
        <v>30000</v>
      </c>
      <c r="U50" s="312">
        <v>30000</v>
      </c>
      <c r="V50" s="305">
        <v>30000</v>
      </c>
      <c r="W50" s="305">
        <v>30000</v>
      </c>
      <c r="X50" s="305">
        <v>30000</v>
      </c>
      <c r="Y50" s="305">
        <v>30000</v>
      </c>
      <c r="Z50" s="305">
        <v>121600</v>
      </c>
      <c r="AA50" s="305">
        <v>120000</v>
      </c>
      <c r="AB50" s="312">
        <v>185000</v>
      </c>
      <c r="AC50" s="312">
        <v>120000</v>
      </c>
      <c r="AD50" s="305"/>
      <c r="AE50" s="305">
        <v>120000</v>
      </c>
      <c r="AF50" s="305"/>
      <c r="AG50" s="305"/>
      <c r="AH50" s="305"/>
      <c r="AI50" s="305">
        <v>90000</v>
      </c>
      <c r="AJ50" s="305"/>
      <c r="AK50" s="305">
        <v>30000</v>
      </c>
      <c r="AL50" s="305"/>
      <c r="AM50" s="305">
        <v>63400</v>
      </c>
      <c r="AN50" s="314"/>
      <c r="AO50" s="305"/>
      <c r="AP50" s="307" t="s">
        <v>962</v>
      </c>
      <c r="AQ50" s="307"/>
      <c r="AR50" s="271"/>
      <c r="AS50" s="286">
        <f t="shared" si="3"/>
        <v>0</v>
      </c>
      <c r="AT50" s="286">
        <f t="shared" si="4"/>
        <v>0</v>
      </c>
    </row>
    <row r="51" spans="1:48" s="287" customFormat="1" ht="50.25" customHeight="1" x14ac:dyDescent="0.25">
      <c r="A51" s="275" t="s">
        <v>839</v>
      </c>
      <c r="B51" s="309">
        <v>1</v>
      </c>
      <c r="C51" s="319" t="s">
        <v>963</v>
      </c>
      <c r="D51" s="311">
        <v>7935691</v>
      </c>
      <c r="E51" s="309" t="s">
        <v>964</v>
      </c>
      <c r="F51" s="309" t="s">
        <v>965</v>
      </c>
      <c r="G51" s="309" t="s">
        <v>966</v>
      </c>
      <c r="H51" s="309">
        <v>2022</v>
      </c>
      <c r="I51" s="307">
        <v>2025</v>
      </c>
      <c r="J51" s="307"/>
      <c r="K51" s="307"/>
      <c r="L51" s="307"/>
      <c r="M51" s="307" t="s">
        <v>967</v>
      </c>
      <c r="N51" s="334">
        <v>140000</v>
      </c>
      <c r="O51" s="334">
        <v>80000</v>
      </c>
      <c r="P51" s="334"/>
      <c r="Q51" s="334"/>
      <c r="R51" s="334"/>
      <c r="S51" s="313" t="s">
        <v>856</v>
      </c>
      <c r="T51" s="305">
        <v>47000</v>
      </c>
      <c r="U51" s="312">
        <v>47000</v>
      </c>
      <c r="V51" s="305">
        <v>40000</v>
      </c>
      <c r="W51" s="305">
        <v>40000</v>
      </c>
      <c r="X51" s="305">
        <v>47000</v>
      </c>
      <c r="Y51" s="305">
        <v>47000</v>
      </c>
      <c r="Z51" s="305">
        <v>63400</v>
      </c>
      <c r="AA51" s="305">
        <v>62000</v>
      </c>
      <c r="AB51" s="312">
        <v>140000</v>
      </c>
      <c r="AC51" s="312">
        <v>80000</v>
      </c>
      <c r="AD51" s="305"/>
      <c r="AE51" s="305">
        <v>62000</v>
      </c>
      <c r="AF51" s="305"/>
      <c r="AG51" s="305"/>
      <c r="AH51" s="305"/>
      <c r="AI51" s="305">
        <v>15000</v>
      </c>
      <c r="AJ51" s="305"/>
      <c r="AK51" s="305">
        <v>47000</v>
      </c>
      <c r="AL51" s="305"/>
      <c r="AM51" s="305">
        <v>18000</v>
      </c>
      <c r="AN51" s="314">
        <v>18000</v>
      </c>
      <c r="AO51" s="305"/>
      <c r="AP51" s="307" t="s">
        <v>968</v>
      </c>
      <c r="AQ51" s="307"/>
      <c r="AR51" s="271">
        <v>18000</v>
      </c>
      <c r="AS51" s="286">
        <f t="shared" si="3"/>
        <v>18000</v>
      </c>
      <c r="AT51" s="286">
        <f t="shared" si="4"/>
        <v>0</v>
      </c>
      <c r="AU51" s="287" t="s">
        <v>866</v>
      </c>
      <c r="AV51" s="286"/>
    </row>
    <row r="52" spans="1:48" s="287" customFormat="1" ht="50.25" hidden="1" customHeight="1" x14ac:dyDescent="0.25">
      <c r="B52" s="309">
        <v>4</v>
      </c>
      <c r="C52" s="319" t="s">
        <v>969</v>
      </c>
      <c r="D52" s="311">
        <v>7941295</v>
      </c>
      <c r="E52" s="309" t="s">
        <v>970</v>
      </c>
      <c r="F52" s="309" t="s">
        <v>971</v>
      </c>
      <c r="G52" s="309" t="s">
        <v>972</v>
      </c>
      <c r="H52" s="309"/>
      <c r="I52" s="307" t="s">
        <v>929</v>
      </c>
      <c r="J52" s="307"/>
      <c r="K52" s="307"/>
      <c r="L52" s="307"/>
      <c r="M52" s="307" t="s">
        <v>973</v>
      </c>
      <c r="N52" s="334">
        <v>150000</v>
      </c>
      <c r="O52" s="312">
        <v>100000</v>
      </c>
      <c r="P52" s="312"/>
      <c r="Q52" s="312"/>
      <c r="R52" s="312"/>
      <c r="S52" s="313" t="s">
        <v>856</v>
      </c>
      <c r="T52" s="305">
        <v>63000</v>
      </c>
      <c r="U52" s="312">
        <v>63000</v>
      </c>
      <c r="V52" s="305">
        <v>63000</v>
      </c>
      <c r="W52" s="305">
        <v>63000</v>
      </c>
      <c r="X52" s="305">
        <v>63000</v>
      </c>
      <c r="Y52" s="305">
        <v>63000</v>
      </c>
      <c r="Z52" s="305">
        <f>88540+12000</f>
        <v>100540</v>
      </c>
      <c r="AA52" s="305">
        <f>88000+12000</f>
        <v>100000</v>
      </c>
      <c r="AB52" s="312">
        <v>150000</v>
      </c>
      <c r="AC52" s="312">
        <v>100000</v>
      </c>
      <c r="AD52" s="305"/>
      <c r="AE52" s="305">
        <f>88000+12000</f>
        <v>100000</v>
      </c>
      <c r="AF52" s="305"/>
      <c r="AG52" s="305"/>
      <c r="AH52" s="305"/>
      <c r="AI52" s="305">
        <v>25000</v>
      </c>
      <c r="AJ52" s="305"/>
      <c r="AK52" s="305">
        <f>63000+12000</f>
        <v>75000</v>
      </c>
      <c r="AL52" s="305"/>
      <c r="AM52" s="305">
        <v>61460</v>
      </c>
      <c r="AN52" s="314">
        <v>0</v>
      </c>
      <c r="AO52" s="305"/>
      <c r="AP52" s="307" t="s">
        <v>974</v>
      </c>
      <c r="AQ52" s="307"/>
      <c r="AR52" s="271">
        <v>12000</v>
      </c>
      <c r="AS52" s="286">
        <f t="shared" si="3"/>
        <v>0</v>
      </c>
      <c r="AT52" s="286">
        <f t="shared" si="4"/>
        <v>0</v>
      </c>
      <c r="AU52" s="287" t="s">
        <v>866</v>
      </c>
    </row>
    <row r="53" spans="1:48" s="287" customFormat="1" ht="43.15" customHeight="1" x14ac:dyDescent="0.25">
      <c r="A53" s="275" t="s">
        <v>839</v>
      </c>
      <c r="B53" s="309">
        <v>2</v>
      </c>
      <c r="C53" s="319" t="s">
        <v>975</v>
      </c>
      <c r="D53" s="311">
        <v>7897757</v>
      </c>
      <c r="E53" s="309" t="s">
        <v>232</v>
      </c>
      <c r="F53" s="309" t="s">
        <v>976</v>
      </c>
      <c r="G53" s="309" t="s">
        <v>977</v>
      </c>
      <c r="H53" s="309"/>
      <c r="I53" s="307" t="s">
        <v>978</v>
      </c>
      <c r="J53" s="307"/>
      <c r="K53" s="307"/>
      <c r="L53" s="307"/>
      <c r="M53" s="307" t="s">
        <v>979</v>
      </c>
      <c r="N53" s="334">
        <v>950000</v>
      </c>
      <c r="O53" s="312">
        <v>450000</v>
      </c>
      <c r="P53" s="312"/>
      <c r="Q53" s="312"/>
      <c r="R53" s="312"/>
      <c r="S53" s="313" t="s">
        <v>856</v>
      </c>
      <c r="T53" s="305">
        <v>300000</v>
      </c>
      <c r="U53" s="312">
        <v>250000</v>
      </c>
      <c r="V53" s="305">
        <v>250000</v>
      </c>
      <c r="W53" s="305">
        <v>230000</v>
      </c>
      <c r="X53" s="305">
        <v>300000</v>
      </c>
      <c r="Y53" s="305">
        <v>250000</v>
      </c>
      <c r="Z53" s="305">
        <v>409329.91800000001</v>
      </c>
      <c r="AA53" s="305">
        <v>357439.91826900002</v>
      </c>
      <c r="AB53" s="312">
        <v>650000</v>
      </c>
      <c r="AC53" s="312">
        <v>450000</v>
      </c>
      <c r="AD53" s="305"/>
      <c r="AE53" s="305">
        <v>357439.91826900002</v>
      </c>
      <c r="AF53" s="305"/>
      <c r="AG53" s="305"/>
      <c r="AH53" s="305"/>
      <c r="AI53" s="305">
        <v>107439.918269</v>
      </c>
      <c r="AJ53" s="305"/>
      <c r="AK53" s="305">
        <v>250000</v>
      </c>
      <c r="AL53" s="305"/>
      <c r="AM53" s="305">
        <v>192560.08173100001</v>
      </c>
      <c r="AN53" s="314">
        <v>92560</v>
      </c>
      <c r="AO53" s="305"/>
      <c r="AP53" s="307" t="s">
        <v>980</v>
      </c>
      <c r="AQ53" s="307"/>
      <c r="AR53" s="271">
        <v>92560</v>
      </c>
      <c r="AS53" s="286">
        <f t="shared" si="3"/>
        <v>92560.081730999984</v>
      </c>
      <c r="AT53" s="286">
        <f t="shared" si="4"/>
        <v>8.1730999983847141E-2</v>
      </c>
      <c r="AU53" s="287" t="s">
        <v>866</v>
      </c>
      <c r="AV53" s="286"/>
    </row>
    <row r="54" spans="1:48" s="287" customFormat="1" ht="58.15" customHeight="1" x14ac:dyDescent="0.25">
      <c r="A54" s="275" t="s">
        <v>839</v>
      </c>
      <c r="B54" s="309">
        <v>3</v>
      </c>
      <c r="C54" s="319" t="s">
        <v>981</v>
      </c>
      <c r="D54" s="311">
        <v>7941955</v>
      </c>
      <c r="E54" s="309" t="s">
        <v>982</v>
      </c>
      <c r="F54" s="309" t="s">
        <v>983</v>
      </c>
      <c r="G54" s="309" t="s">
        <v>984</v>
      </c>
      <c r="H54" s="309">
        <v>2022</v>
      </c>
      <c r="I54" s="307">
        <v>2024</v>
      </c>
      <c r="J54" s="307" t="s">
        <v>914</v>
      </c>
      <c r="K54" s="307">
        <v>125000</v>
      </c>
      <c r="L54" s="307">
        <v>100000</v>
      </c>
      <c r="M54" s="307" t="s">
        <v>985</v>
      </c>
      <c r="N54" s="334">
        <v>124991</v>
      </c>
      <c r="O54" s="312">
        <v>100000</v>
      </c>
      <c r="P54" s="312" t="s">
        <v>986</v>
      </c>
      <c r="Q54" s="312">
        <v>2113.9209999999998</v>
      </c>
      <c r="R54" s="312"/>
      <c r="S54" s="313" t="s">
        <v>856</v>
      </c>
      <c r="T54" s="305">
        <v>25000</v>
      </c>
      <c r="U54" s="312">
        <v>25000</v>
      </c>
      <c r="V54" s="305">
        <v>20000</v>
      </c>
      <c r="W54" s="305">
        <v>20000</v>
      </c>
      <c r="X54" s="305">
        <v>25000</v>
      </c>
      <c r="Y54" s="305">
        <v>25000</v>
      </c>
      <c r="Z54" s="305">
        <f>54761+13550</f>
        <v>68311</v>
      </c>
      <c r="AA54" s="305">
        <f>53801+13550</f>
        <v>67351</v>
      </c>
      <c r="AB54" s="312">
        <v>125000</v>
      </c>
      <c r="AC54" s="312">
        <v>100000</v>
      </c>
      <c r="AD54" s="305"/>
      <c r="AE54" s="305">
        <f>53801+13550</f>
        <v>67351</v>
      </c>
      <c r="AF54" s="305"/>
      <c r="AG54" s="305"/>
      <c r="AH54" s="305"/>
      <c r="AI54" s="305">
        <v>28801</v>
      </c>
      <c r="AJ54" s="305"/>
      <c r="AK54" s="305">
        <f>25000+13550</f>
        <v>38550</v>
      </c>
      <c r="AL54" s="305"/>
      <c r="AM54" s="305">
        <v>59034</v>
      </c>
      <c r="AN54" s="314">
        <v>32649</v>
      </c>
      <c r="AO54" s="305"/>
      <c r="AP54" s="307" t="s">
        <v>917</v>
      </c>
      <c r="AQ54" s="307"/>
      <c r="AR54" s="271">
        <v>35000</v>
      </c>
      <c r="AS54" s="286">
        <f t="shared" si="3"/>
        <v>32649</v>
      </c>
      <c r="AT54" s="286">
        <f t="shared" si="4"/>
        <v>0</v>
      </c>
      <c r="AU54" s="287" t="s">
        <v>866</v>
      </c>
      <c r="AV54" s="286"/>
    </row>
    <row r="55" spans="1:48" s="287" customFormat="1" ht="64.5" customHeight="1" x14ac:dyDescent="0.25">
      <c r="A55" s="275" t="s">
        <v>839</v>
      </c>
      <c r="B55" s="309">
        <v>4</v>
      </c>
      <c r="C55" s="319" t="s">
        <v>987</v>
      </c>
      <c r="D55" s="311">
        <v>7935693</v>
      </c>
      <c r="E55" s="309" t="s">
        <v>935</v>
      </c>
      <c r="F55" s="309" t="s">
        <v>988</v>
      </c>
      <c r="G55" s="309" t="s">
        <v>61</v>
      </c>
      <c r="H55" s="309"/>
      <c r="I55" s="307" t="s">
        <v>955</v>
      </c>
      <c r="J55" s="307"/>
      <c r="K55" s="307"/>
      <c r="L55" s="307"/>
      <c r="M55" s="307" t="s">
        <v>989</v>
      </c>
      <c r="N55" s="334">
        <v>185000</v>
      </c>
      <c r="O55" s="312">
        <v>140000</v>
      </c>
      <c r="P55" s="312"/>
      <c r="Q55" s="312"/>
      <c r="R55" s="312"/>
      <c r="S55" s="313" t="s">
        <v>856</v>
      </c>
      <c r="T55" s="305">
        <v>45000</v>
      </c>
      <c r="U55" s="312">
        <v>45000</v>
      </c>
      <c r="V55" s="305">
        <v>30000</v>
      </c>
      <c r="W55" s="305">
        <v>30000</v>
      </c>
      <c r="X55" s="305">
        <v>45000</v>
      </c>
      <c r="Y55" s="305">
        <v>45000</v>
      </c>
      <c r="Z55" s="305">
        <f>71200+30000</f>
        <v>101200</v>
      </c>
      <c r="AA55" s="305">
        <f>70000+30000</f>
        <v>100000</v>
      </c>
      <c r="AB55" s="312">
        <v>185000</v>
      </c>
      <c r="AC55" s="312">
        <v>140000</v>
      </c>
      <c r="AD55" s="305"/>
      <c r="AE55" s="305">
        <f>70000+30000</f>
        <v>100000</v>
      </c>
      <c r="AF55" s="305"/>
      <c r="AG55" s="305"/>
      <c r="AH55" s="305"/>
      <c r="AI55" s="305">
        <v>25000</v>
      </c>
      <c r="AJ55" s="305"/>
      <c r="AK55" s="305">
        <f>45000+30000</f>
        <v>75000</v>
      </c>
      <c r="AL55" s="305"/>
      <c r="AM55" s="305">
        <v>70000</v>
      </c>
      <c r="AN55" s="314">
        <f>30000+5000</f>
        <v>35000</v>
      </c>
      <c r="AO55" s="305"/>
      <c r="AP55" s="307" t="s">
        <v>937</v>
      </c>
      <c r="AQ55" s="307"/>
      <c r="AR55" s="271">
        <v>40000</v>
      </c>
      <c r="AS55" s="286">
        <f t="shared" si="3"/>
        <v>40000</v>
      </c>
      <c r="AT55" s="286">
        <f t="shared" si="4"/>
        <v>5000</v>
      </c>
      <c r="AU55" s="287" t="s">
        <v>866</v>
      </c>
      <c r="AV55" s="286"/>
    </row>
    <row r="56" spans="1:48" s="287" customFormat="1" ht="49.7" customHeight="1" x14ac:dyDescent="0.25">
      <c r="A56" s="275" t="s">
        <v>839</v>
      </c>
      <c r="B56" s="309">
        <v>5</v>
      </c>
      <c r="C56" s="319" t="s">
        <v>990</v>
      </c>
      <c r="D56" s="311">
        <v>7941294</v>
      </c>
      <c r="E56" s="309" t="s">
        <v>896</v>
      </c>
      <c r="F56" s="309" t="s">
        <v>991</v>
      </c>
      <c r="G56" s="309" t="s">
        <v>61</v>
      </c>
      <c r="H56" s="309"/>
      <c r="I56" s="307" t="s">
        <v>955</v>
      </c>
      <c r="J56" s="307"/>
      <c r="K56" s="307"/>
      <c r="L56" s="307"/>
      <c r="M56" s="307" t="s">
        <v>992</v>
      </c>
      <c r="N56" s="312">
        <v>82000</v>
      </c>
      <c r="O56" s="334">
        <v>70000</v>
      </c>
      <c r="P56" s="334"/>
      <c r="Q56" s="334"/>
      <c r="R56" s="334"/>
      <c r="S56" s="313" t="s">
        <v>856</v>
      </c>
      <c r="T56" s="305">
        <v>20000</v>
      </c>
      <c r="U56" s="312">
        <v>20000</v>
      </c>
      <c r="V56" s="305">
        <v>18729</v>
      </c>
      <c r="W56" s="305">
        <v>18729</v>
      </c>
      <c r="X56" s="305">
        <v>20000</v>
      </c>
      <c r="Y56" s="305">
        <v>20000</v>
      </c>
      <c r="Z56" s="305">
        <f>40950+5000+8500</f>
        <v>54450</v>
      </c>
      <c r="AA56" s="305">
        <f>40000+5000+8500</f>
        <v>53500</v>
      </c>
      <c r="AB56" s="312">
        <v>82000</v>
      </c>
      <c r="AC56" s="312">
        <v>70000</v>
      </c>
      <c r="AD56" s="305"/>
      <c r="AE56" s="305">
        <f>40000+5000+8500</f>
        <v>53500</v>
      </c>
      <c r="AF56" s="305"/>
      <c r="AG56" s="305"/>
      <c r="AH56" s="305"/>
      <c r="AI56" s="305">
        <v>20000</v>
      </c>
      <c r="AJ56" s="305"/>
      <c r="AK56" s="305">
        <f>20000+5000+8500</f>
        <v>33500</v>
      </c>
      <c r="AL56" s="305"/>
      <c r="AM56" s="305">
        <v>20000</v>
      </c>
      <c r="AN56" s="314">
        <v>15000</v>
      </c>
      <c r="AO56" s="305"/>
      <c r="AP56" s="307" t="s">
        <v>931</v>
      </c>
      <c r="AQ56" s="307"/>
      <c r="AR56" s="271">
        <v>15000</v>
      </c>
      <c r="AS56" s="286">
        <f t="shared" si="3"/>
        <v>16500</v>
      </c>
      <c r="AT56" s="286">
        <f t="shared" si="4"/>
        <v>1500</v>
      </c>
      <c r="AU56" s="287" t="s">
        <v>866</v>
      </c>
      <c r="AV56" s="286"/>
    </row>
    <row r="57" spans="1:48" s="296" customFormat="1" ht="31.15" customHeight="1" x14ac:dyDescent="0.25">
      <c r="A57" s="275" t="s">
        <v>839</v>
      </c>
      <c r="B57" s="297" t="s">
        <v>24</v>
      </c>
      <c r="C57" s="321" t="s">
        <v>993</v>
      </c>
      <c r="D57" s="299"/>
      <c r="E57" s="300"/>
      <c r="F57" s="297"/>
      <c r="G57" s="297"/>
      <c r="H57" s="297"/>
      <c r="I57" s="301"/>
      <c r="J57" s="301"/>
      <c r="K57" s="301"/>
      <c r="L57" s="301"/>
      <c r="M57" s="297"/>
      <c r="N57" s="335"/>
      <c r="O57" s="302"/>
      <c r="P57" s="302"/>
      <c r="Q57" s="302"/>
      <c r="R57" s="302"/>
      <c r="S57" s="303"/>
      <c r="T57" s="304"/>
      <c r="U57" s="304"/>
      <c r="V57" s="304"/>
      <c r="W57" s="304"/>
      <c r="X57" s="304"/>
      <c r="Y57" s="304"/>
      <c r="Z57" s="304"/>
      <c r="AA57" s="304"/>
      <c r="AB57" s="302"/>
      <c r="AC57" s="302"/>
      <c r="AD57" s="304"/>
      <c r="AE57" s="305"/>
      <c r="AF57" s="304"/>
      <c r="AG57" s="304"/>
      <c r="AH57" s="304"/>
      <c r="AI57" s="304"/>
      <c r="AJ57" s="304"/>
      <c r="AK57" s="304"/>
      <c r="AL57" s="304"/>
      <c r="AM57" s="304"/>
      <c r="AN57" s="306"/>
      <c r="AO57" s="304"/>
      <c r="AP57" s="307"/>
      <c r="AQ57" s="301"/>
      <c r="AR57" s="308"/>
      <c r="AS57" s="286">
        <f t="shared" si="3"/>
        <v>0</v>
      </c>
      <c r="AT57" s="286">
        <f t="shared" si="4"/>
        <v>0</v>
      </c>
      <c r="AV57" s="286"/>
    </row>
    <row r="58" spans="1:48" s="287" customFormat="1" ht="49.7" customHeight="1" x14ac:dyDescent="0.25">
      <c r="A58" s="275" t="s">
        <v>839</v>
      </c>
      <c r="B58" s="309">
        <v>1</v>
      </c>
      <c r="C58" s="319" t="s">
        <v>994</v>
      </c>
      <c r="D58" s="311">
        <v>7938929</v>
      </c>
      <c r="E58" s="309" t="s">
        <v>995</v>
      </c>
      <c r="F58" s="309" t="s">
        <v>996</v>
      </c>
      <c r="G58" s="309" t="s">
        <v>61</v>
      </c>
      <c r="H58" s="309"/>
      <c r="I58" s="307" t="s">
        <v>929</v>
      </c>
      <c r="J58" s="307"/>
      <c r="K58" s="307"/>
      <c r="L58" s="307"/>
      <c r="M58" s="307" t="s">
        <v>997</v>
      </c>
      <c r="N58" s="334">
        <v>164000</v>
      </c>
      <c r="O58" s="312">
        <v>120000</v>
      </c>
      <c r="P58" s="312"/>
      <c r="Q58" s="312"/>
      <c r="R58" s="312"/>
      <c r="S58" s="313" t="s">
        <v>856</v>
      </c>
      <c r="T58" s="305">
        <v>0</v>
      </c>
      <c r="U58" s="312">
        <v>0</v>
      </c>
      <c r="V58" s="305"/>
      <c r="W58" s="305"/>
      <c r="X58" s="305"/>
      <c r="Y58" s="305"/>
      <c r="Z58" s="305">
        <f>1441.417+800</f>
        <v>2241.4169999999999</v>
      </c>
      <c r="AA58" s="305">
        <f>741.417+800</f>
        <v>1541.4169999999999</v>
      </c>
      <c r="AB58" s="312">
        <v>164000</v>
      </c>
      <c r="AC58" s="312">
        <v>120000</v>
      </c>
      <c r="AD58" s="305"/>
      <c r="AE58" s="305">
        <f>741.417+800</f>
        <v>1541.4169999999999</v>
      </c>
      <c r="AF58" s="305"/>
      <c r="AG58" s="305"/>
      <c r="AH58" s="305"/>
      <c r="AI58" s="305">
        <v>741.41700000000003</v>
      </c>
      <c r="AJ58" s="305"/>
      <c r="AK58" s="305">
        <v>800</v>
      </c>
      <c r="AL58" s="305"/>
      <c r="AM58" s="305">
        <v>80000</v>
      </c>
      <c r="AN58" s="314">
        <f>59553+10000</f>
        <v>69553</v>
      </c>
      <c r="AO58" s="305"/>
      <c r="AP58" s="307" t="s">
        <v>957</v>
      </c>
      <c r="AQ58" s="307"/>
      <c r="AR58" s="271">
        <v>54200</v>
      </c>
      <c r="AS58" s="286">
        <f t="shared" si="3"/>
        <v>118458.583</v>
      </c>
      <c r="AT58" s="286">
        <f t="shared" si="4"/>
        <v>48905.582999999999</v>
      </c>
      <c r="AU58" s="287" t="s">
        <v>851</v>
      </c>
      <c r="AV58" s="286"/>
    </row>
    <row r="59" spans="1:48" s="287" customFormat="1" ht="36" customHeight="1" x14ac:dyDescent="0.25">
      <c r="A59" s="275" t="s">
        <v>839</v>
      </c>
      <c r="B59" s="297" t="s">
        <v>52</v>
      </c>
      <c r="C59" s="315" t="s">
        <v>998</v>
      </c>
      <c r="D59" s="311"/>
      <c r="E59" s="316"/>
      <c r="F59" s="309"/>
      <c r="G59" s="309"/>
      <c r="H59" s="309"/>
      <c r="I59" s="307"/>
      <c r="J59" s="307"/>
      <c r="K59" s="307"/>
      <c r="L59" s="307"/>
      <c r="M59" s="309"/>
      <c r="N59" s="302">
        <f>+SUBTOTAL(109,N60:N64)</f>
        <v>314592</v>
      </c>
      <c r="O59" s="302">
        <f t="shared" ref="O59:AO59" si="10">+SUBTOTAL(109,O60:O64)</f>
        <v>266042</v>
      </c>
      <c r="P59" s="302">
        <f t="shared" si="10"/>
        <v>0</v>
      </c>
      <c r="Q59" s="302">
        <f t="shared" si="10"/>
        <v>1477.7149999999999</v>
      </c>
      <c r="R59" s="302">
        <f t="shared" si="10"/>
        <v>0</v>
      </c>
      <c r="S59" s="302">
        <f t="shared" si="10"/>
        <v>0</v>
      </c>
      <c r="T59" s="302">
        <f t="shared" si="10"/>
        <v>60000</v>
      </c>
      <c r="U59" s="302">
        <f t="shared" si="10"/>
        <v>60000</v>
      </c>
      <c r="V59" s="302">
        <f t="shared" si="10"/>
        <v>30271.626</v>
      </c>
      <c r="W59" s="302">
        <f t="shared" si="10"/>
        <v>30271.626</v>
      </c>
      <c r="X59" s="302">
        <f t="shared" si="10"/>
        <v>60000</v>
      </c>
      <c r="Y59" s="302">
        <f t="shared" si="10"/>
        <v>60000</v>
      </c>
      <c r="Z59" s="302">
        <f t="shared" si="10"/>
        <v>137718</v>
      </c>
      <c r="AA59" s="302">
        <f t="shared" si="10"/>
        <v>131720</v>
      </c>
      <c r="AB59" s="302">
        <f t="shared" si="10"/>
        <v>278550</v>
      </c>
      <c r="AC59" s="302">
        <f t="shared" si="10"/>
        <v>180000</v>
      </c>
      <c r="AD59" s="302">
        <f t="shared" si="10"/>
        <v>0</v>
      </c>
      <c r="AE59" s="302">
        <f t="shared" si="10"/>
        <v>131720</v>
      </c>
      <c r="AF59" s="302">
        <f t="shared" si="10"/>
        <v>0</v>
      </c>
      <c r="AG59" s="302">
        <f t="shared" si="10"/>
        <v>0</v>
      </c>
      <c r="AH59" s="302">
        <f t="shared" si="10"/>
        <v>0</v>
      </c>
      <c r="AI59" s="302">
        <f t="shared" si="10"/>
        <v>60072</v>
      </c>
      <c r="AJ59" s="302">
        <f t="shared" si="10"/>
        <v>0</v>
      </c>
      <c r="AK59" s="302">
        <f t="shared" si="10"/>
        <v>71648</v>
      </c>
      <c r="AL59" s="302">
        <f t="shared" si="10"/>
        <v>0</v>
      </c>
      <c r="AM59" s="302">
        <f t="shared" si="10"/>
        <v>186522</v>
      </c>
      <c r="AN59" s="317">
        <f t="shared" si="10"/>
        <v>47228</v>
      </c>
      <c r="AO59" s="302">
        <f t="shared" si="10"/>
        <v>0</v>
      </c>
      <c r="AP59" s="307"/>
      <c r="AQ59" s="307"/>
      <c r="AR59" s="271"/>
      <c r="AS59" s="286">
        <f t="shared" si="3"/>
        <v>48280</v>
      </c>
      <c r="AT59" s="286">
        <f t="shared" si="4"/>
        <v>1052</v>
      </c>
      <c r="AV59" s="286"/>
    </row>
    <row r="60" spans="1:48" s="287" customFormat="1" ht="36" hidden="1" customHeight="1" x14ac:dyDescent="0.25">
      <c r="B60" s="297" t="s">
        <v>20</v>
      </c>
      <c r="C60" s="298" t="s">
        <v>938</v>
      </c>
      <c r="D60" s="311"/>
      <c r="E60" s="316"/>
      <c r="F60" s="309"/>
      <c r="G60" s="309"/>
      <c r="H60" s="309"/>
      <c r="I60" s="307"/>
      <c r="J60" s="307"/>
      <c r="K60" s="307"/>
      <c r="L60" s="307"/>
      <c r="M60" s="309"/>
      <c r="N60" s="302"/>
      <c r="O60" s="302"/>
      <c r="P60" s="302"/>
      <c r="Q60" s="302"/>
      <c r="R60" s="302"/>
      <c r="S60" s="303"/>
      <c r="T60" s="302"/>
      <c r="U60" s="302"/>
      <c r="V60" s="302"/>
      <c r="W60" s="302"/>
      <c r="X60" s="302"/>
      <c r="Y60" s="302"/>
      <c r="Z60" s="302"/>
      <c r="AA60" s="302"/>
      <c r="AB60" s="302"/>
      <c r="AC60" s="302"/>
      <c r="AD60" s="302"/>
      <c r="AE60" s="302"/>
      <c r="AF60" s="302"/>
      <c r="AG60" s="302"/>
      <c r="AH60" s="302"/>
      <c r="AI60" s="302"/>
      <c r="AJ60" s="302"/>
      <c r="AK60" s="302"/>
      <c r="AL60" s="302"/>
      <c r="AM60" s="302"/>
      <c r="AN60" s="317"/>
      <c r="AO60" s="302"/>
      <c r="AP60" s="307"/>
      <c r="AQ60" s="307"/>
      <c r="AR60" s="271"/>
      <c r="AS60" s="286">
        <f t="shared" si="3"/>
        <v>0</v>
      </c>
      <c r="AT60" s="286">
        <f t="shared" si="4"/>
        <v>0</v>
      </c>
    </row>
    <row r="61" spans="1:48" s="287" customFormat="1" ht="87" hidden="1" customHeight="1" x14ac:dyDescent="0.25">
      <c r="B61" s="309">
        <v>1</v>
      </c>
      <c r="C61" s="310" t="s">
        <v>999</v>
      </c>
      <c r="D61" s="311">
        <v>7602235</v>
      </c>
      <c r="E61" s="309" t="s">
        <v>880</v>
      </c>
      <c r="F61" s="309"/>
      <c r="G61" s="309" t="s">
        <v>61</v>
      </c>
      <c r="H61" s="309">
        <v>2018</v>
      </c>
      <c r="I61" s="307">
        <v>2023</v>
      </c>
      <c r="J61" s="307"/>
      <c r="K61" s="307"/>
      <c r="L61" s="307"/>
      <c r="M61" s="307" t="s">
        <v>1000</v>
      </c>
      <c r="N61" s="334">
        <v>62000</v>
      </c>
      <c r="O61" s="334">
        <v>42000</v>
      </c>
      <c r="P61" s="334"/>
      <c r="Q61" s="334"/>
      <c r="R61" s="334"/>
      <c r="S61" s="313">
        <v>2020</v>
      </c>
      <c r="T61" s="312">
        <v>3000</v>
      </c>
      <c r="U61" s="312">
        <v>3000</v>
      </c>
      <c r="V61" s="305">
        <v>3000</v>
      </c>
      <c r="W61" s="305">
        <v>3000</v>
      </c>
      <c r="X61" s="305">
        <v>3000</v>
      </c>
      <c r="Y61" s="305">
        <v>3000</v>
      </c>
      <c r="Z61" s="305">
        <v>46143</v>
      </c>
      <c r="AA61" s="305">
        <v>45000</v>
      </c>
      <c r="AB61" s="312">
        <v>48894</v>
      </c>
      <c r="AC61" s="312">
        <v>40000</v>
      </c>
      <c r="AD61" s="305"/>
      <c r="AE61" s="305">
        <v>40000</v>
      </c>
      <c r="AF61" s="305"/>
      <c r="AG61" s="312">
        <v>30000</v>
      </c>
      <c r="AH61" s="305"/>
      <c r="AI61" s="305">
        <v>7000</v>
      </c>
      <c r="AJ61" s="305"/>
      <c r="AK61" s="305">
        <v>3000</v>
      </c>
      <c r="AL61" s="305"/>
      <c r="AM61" s="305"/>
      <c r="AN61" s="314"/>
      <c r="AO61" s="305"/>
      <c r="AP61" s="307" t="s">
        <v>882</v>
      </c>
      <c r="AQ61" s="307"/>
      <c r="AR61" s="271"/>
      <c r="AS61" s="286">
        <f t="shared" si="3"/>
        <v>0</v>
      </c>
      <c r="AT61" s="286">
        <f t="shared" si="4"/>
        <v>0</v>
      </c>
    </row>
    <row r="62" spans="1:48" s="296" customFormat="1" ht="42.2" customHeight="1" x14ac:dyDescent="0.25">
      <c r="A62" s="275" t="s">
        <v>839</v>
      </c>
      <c r="B62" s="297" t="s">
        <v>20</v>
      </c>
      <c r="C62" s="321" t="s">
        <v>860</v>
      </c>
      <c r="D62" s="299"/>
      <c r="E62" s="300"/>
      <c r="F62" s="297"/>
      <c r="G62" s="297"/>
      <c r="H62" s="297"/>
      <c r="I62" s="301"/>
      <c r="J62" s="301"/>
      <c r="K62" s="301"/>
      <c r="L62" s="301"/>
      <c r="M62" s="297"/>
      <c r="N62" s="335"/>
      <c r="O62" s="302"/>
      <c r="P62" s="302"/>
      <c r="Q62" s="302"/>
      <c r="R62" s="302"/>
      <c r="S62" s="303"/>
      <c r="T62" s="304"/>
      <c r="U62" s="304"/>
      <c r="V62" s="304"/>
      <c r="W62" s="304"/>
      <c r="X62" s="304"/>
      <c r="Y62" s="304"/>
      <c r="Z62" s="304"/>
      <c r="AA62" s="304"/>
      <c r="AB62" s="302"/>
      <c r="AC62" s="302"/>
      <c r="AD62" s="304"/>
      <c r="AE62" s="305"/>
      <c r="AF62" s="304"/>
      <c r="AG62" s="304"/>
      <c r="AH62" s="304"/>
      <c r="AI62" s="304"/>
      <c r="AJ62" s="304"/>
      <c r="AK62" s="304"/>
      <c r="AL62" s="304"/>
      <c r="AM62" s="304"/>
      <c r="AN62" s="306"/>
      <c r="AO62" s="304"/>
      <c r="AP62" s="307"/>
      <c r="AQ62" s="301"/>
      <c r="AR62" s="308"/>
      <c r="AS62" s="286">
        <f t="shared" si="3"/>
        <v>0</v>
      </c>
      <c r="AT62" s="286">
        <f t="shared" si="4"/>
        <v>0</v>
      </c>
      <c r="AV62" s="286"/>
    </row>
    <row r="63" spans="1:48" s="287" customFormat="1" ht="54.4" customHeight="1" x14ac:dyDescent="0.25">
      <c r="A63" s="275" t="s">
        <v>839</v>
      </c>
      <c r="B63" s="309">
        <v>1</v>
      </c>
      <c r="C63" s="310" t="s">
        <v>1001</v>
      </c>
      <c r="D63" s="311">
        <v>7941956</v>
      </c>
      <c r="E63" s="307" t="s">
        <v>982</v>
      </c>
      <c r="F63" s="309" t="s">
        <v>1002</v>
      </c>
      <c r="G63" s="309" t="s">
        <v>1003</v>
      </c>
      <c r="H63" s="309">
        <v>2022</v>
      </c>
      <c r="I63" s="307">
        <v>2024</v>
      </c>
      <c r="J63" s="307" t="s">
        <v>914</v>
      </c>
      <c r="K63" s="307">
        <v>176042</v>
      </c>
      <c r="L63" s="307">
        <v>90000</v>
      </c>
      <c r="M63" s="307" t="s">
        <v>1004</v>
      </c>
      <c r="N63" s="334">
        <v>176042</v>
      </c>
      <c r="O63" s="312">
        <v>176042</v>
      </c>
      <c r="P63" s="312" t="s">
        <v>1005</v>
      </c>
      <c r="Q63" s="312">
        <v>1477.7149999999999</v>
      </c>
      <c r="R63" s="312"/>
      <c r="S63" s="313" t="s">
        <v>856</v>
      </c>
      <c r="T63" s="305">
        <v>25000</v>
      </c>
      <c r="U63" s="312">
        <v>25000</v>
      </c>
      <c r="V63" s="305">
        <v>20000</v>
      </c>
      <c r="W63" s="305">
        <v>20000</v>
      </c>
      <c r="X63" s="305">
        <v>25000</v>
      </c>
      <c r="Y63" s="305">
        <v>25000</v>
      </c>
      <c r="Z63" s="305">
        <f>70670+12700</f>
        <v>83370</v>
      </c>
      <c r="AA63" s="305">
        <f>65072+12700</f>
        <v>77772</v>
      </c>
      <c r="AB63" s="312">
        <v>140000</v>
      </c>
      <c r="AC63" s="312">
        <v>90000</v>
      </c>
      <c r="AD63" s="305"/>
      <c r="AE63" s="305">
        <f>65072+12700</f>
        <v>77772</v>
      </c>
      <c r="AF63" s="305"/>
      <c r="AG63" s="305"/>
      <c r="AH63" s="305"/>
      <c r="AI63" s="305">
        <v>40072</v>
      </c>
      <c r="AJ63" s="305"/>
      <c r="AK63" s="305">
        <f>25000+12700</f>
        <v>37700</v>
      </c>
      <c r="AL63" s="305"/>
      <c r="AM63" s="305">
        <v>105372</v>
      </c>
      <c r="AN63" s="314">
        <f>24928-12700</f>
        <v>12228</v>
      </c>
      <c r="AO63" s="305"/>
      <c r="AP63" s="307" t="s">
        <v>917</v>
      </c>
      <c r="AQ63" s="307"/>
      <c r="AR63" s="271">
        <v>24928</v>
      </c>
      <c r="AS63" s="286">
        <f t="shared" si="3"/>
        <v>12228</v>
      </c>
      <c r="AT63" s="286">
        <f t="shared" si="4"/>
        <v>0</v>
      </c>
      <c r="AU63" s="287" t="s">
        <v>858</v>
      </c>
      <c r="AV63" s="286"/>
    </row>
    <row r="64" spans="1:48" s="287" customFormat="1" ht="48" customHeight="1" x14ac:dyDescent="0.25">
      <c r="A64" s="275" t="s">
        <v>839</v>
      </c>
      <c r="B64" s="309">
        <v>2</v>
      </c>
      <c r="C64" s="319" t="s">
        <v>1006</v>
      </c>
      <c r="D64" s="311">
        <v>7957161</v>
      </c>
      <c r="E64" s="309" t="s">
        <v>874</v>
      </c>
      <c r="F64" s="309" t="s">
        <v>1007</v>
      </c>
      <c r="G64" s="309" t="s">
        <v>61</v>
      </c>
      <c r="H64" s="309"/>
      <c r="I64" s="307" t="s">
        <v>955</v>
      </c>
      <c r="J64" s="307"/>
      <c r="K64" s="307"/>
      <c r="L64" s="307"/>
      <c r="M64" s="307" t="s">
        <v>1008</v>
      </c>
      <c r="N64" s="312">
        <v>138550</v>
      </c>
      <c r="O64" s="312">
        <v>90000</v>
      </c>
      <c r="P64" s="312"/>
      <c r="Q64" s="312"/>
      <c r="R64" s="312"/>
      <c r="S64" s="313"/>
      <c r="T64" s="305">
        <v>35000</v>
      </c>
      <c r="U64" s="312">
        <v>35000</v>
      </c>
      <c r="V64" s="305">
        <v>10271.626</v>
      </c>
      <c r="W64" s="305">
        <v>10271.626</v>
      </c>
      <c r="X64" s="305">
        <v>35000</v>
      </c>
      <c r="Y64" s="305">
        <v>35000</v>
      </c>
      <c r="Z64" s="305">
        <f>55400-1052</f>
        <v>54348</v>
      </c>
      <c r="AA64" s="305">
        <f>55000-1052</f>
        <v>53948</v>
      </c>
      <c r="AB64" s="312">
        <v>138550</v>
      </c>
      <c r="AC64" s="312">
        <v>90000</v>
      </c>
      <c r="AD64" s="305"/>
      <c r="AE64" s="305">
        <f>55000-1052</f>
        <v>53948</v>
      </c>
      <c r="AF64" s="305"/>
      <c r="AG64" s="305"/>
      <c r="AH64" s="305"/>
      <c r="AI64" s="305">
        <v>20000</v>
      </c>
      <c r="AJ64" s="305"/>
      <c r="AK64" s="305">
        <f>35000-1052</f>
        <v>33948</v>
      </c>
      <c r="AL64" s="305"/>
      <c r="AM64" s="305">
        <v>81150</v>
      </c>
      <c r="AN64" s="314">
        <v>35000</v>
      </c>
      <c r="AO64" s="305"/>
      <c r="AP64" s="307" t="s">
        <v>1009</v>
      </c>
      <c r="AQ64" s="336"/>
      <c r="AR64" s="271">
        <v>35000</v>
      </c>
      <c r="AS64" s="286">
        <f t="shared" si="3"/>
        <v>36052</v>
      </c>
      <c r="AT64" s="286">
        <f t="shared" si="4"/>
        <v>1052</v>
      </c>
      <c r="AU64" s="287" t="s">
        <v>866</v>
      </c>
      <c r="AV64" s="286"/>
    </row>
    <row r="65" spans="1:48" s="296" customFormat="1" ht="66.75" customHeight="1" x14ac:dyDescent="0.25">
      <c r="A65" s="275" t="s">
        <v>839</v>
      </c>
      <c r="B65" s="297" t="s">
        <v>53</v>
      </c>
      <c r="C65" s="321" t="s">
        <v>1010</v>
      </c>
      <c r="D65" s="299"/>
      <c r="E65" s="297"/>
      <c r="F65" s="297"/>
      <c r="G65" s="297"/>
      <c r="H65" s="297"/>
      <c r="I65" s="301"/>
      <c r="J65" s="301"/>
      <c r="K65" s="301"/>
      <c r="L65" s="301"/>
      <c r="M65" s="301"/>
      <c r="N65" s="302">
        <f>+SUBTOTAL(109,N66:N67)</f>
        <v>1437405</v>
      </c>
      <c r="O65" s="302">
        <f t="shared" ref="O65:AO65" si="11">+SUBTOTAL(109,O66:O67)</f>
        <v>1000000</v>
      </c>
      <c r="P65" s="302">
        <f t="shared" si="11"/>
        <v>0</v>
      </c>
      <c r="Q65" s="302">
        <f t="shared" si="11"/>
        <v>0</v>
      </c>
      <c r="R65" s="302">
        <f t="shared" si="11"/>
        <v>0</v>
      </c>
      <c r="S65" s="302">
        <f t="shared" si="11"/>
        <v>0</v>
      </c>
      <c r="T65" s="302">
        <f t="shared" si="11"/>
        <v>245000</v>
      </c>
      <c r="U65" s="302">
        <f t="shared" si="11"/>
        <v>200000</v>
      </c>
      <c r="V65" s="302">
        <f t="shared" si="11"/>
        <v>90000</v>
      </c>
      <c r="W65" s="302">
        <f t="shared" si="11"/>
        <v>90000</v>
      </c>
      <c r="X65" s="302">
        <f t="shared" si="11"/>
        <v>120000</v>
      </c>
      <c r="Y65" s="302">
        <f t="shared" si="11"/>
        <v>120000</v>
      </c>
      <c r="Z65" s="302">
        <f t="shared" si="11"/>
        <v>684250</v>
      </c>
      <c r="AA65" s="302">
        <f t="shared" si="11"/>
        <v>485000</v>
      </c>
      <c r="AB65" s="302">
        <f t="shared" si="11"/>
        <v>1437416</v>
      </c>
      <c r="AC65" s="302">
        <f t="shared" si="11"/>
        <v>1000000</v>
      </c>
      <c r="AD65" s="302">
        <f t="shared" si="11"/>
        <v>0</v>
      </c>
      <c r="AE65" s="302">
        <f t="shared" si="11"/>
        <v>485000</v>
      </c>
      <c r="AF65" s="302">
        <f t="shared" si="11"/>
        <v>0</v>
      </c>
      <c r="AG65" s="302">
        <f t="shared" si="11"/>
        <v>0</v>
      </c>
      <c r="AH65" s="302">
        <f t="shared" si="11"/>
        <v>0</v>
      </c>
      <c r="AI65" s="302">
        <f t="shared" si="11"/>
        <v>285000</v>
      </c>
      <c r="AJ65" s="302">
        <f t="shared" si="11"/>
        <v>0</v>
      </c>
      <c r="AK65" s="302">
        <f t="shared" si="11"/>
        <v>200000</v>
      </c>
      <c r="AL65" s="302">
        <f t="shared" si="11"/>
        <v>0</v>
      </c>
      <c r="AM65" s="302">
        <f t="shared" si="11"/>
        <v>230000</v>
      </c>
      <c r="AN65" s="317">
        <f t="shared" si="11"/>
        <v>150000</v>
      </c>
      <c r="AO65" s="302">
        <f t="shared" si="11"/>
        <v>0</v>
      </c>
      <c r="AP65" s="302" t="str">
        <f t="shared" ref="AP65" si="12">AP67</f>
        <v>Ban quản lý dự án đầu tư xây dựng khu vực Khu kinh tế tỉnh</v>
      </c>
      <c r="AQ65" s="301"/>
      <c r="AR65" s="308"/>
      <c r="AS65" s="286">
        <f t="shared" si="3"/>
        <v>515000</v>
      </c>
      <c r="AT65" s="286">
        <f t="shared" si="4"/>
        <v>365000</v>
      </c>
      <c r="AV65" s="286"/>
    </row>
    <row r="66" spans="1:48" s="296" customFormat="1" ht="39.950000000000003" customHeight="1" x14ac:dyDescent="0.25">
      <c r="A66" s="275" t="s">
        <v>839</v>
      </c>
      <c r="B66" s="297" t="s">
        <v>20</v>
      </c>
      <c r="C66" s="321" t="s">
        <v>860</v>
      </c>
      <c r="D66" s="299"/>
      <c r="E66" s="297"/>
      <c r="F66" s="297"/>
      <c r="G66" s="297"/>
      <c r="H66" s="297"/>
      <c r="I66" s="301"/>
      <c r="J66" s="301"/>
      <c r="K66" s="301"/>
      <c r="L66" s="301"/>
      <c r="M66" s="301"/>
      <c r="N66" s="302"/>
      <c r="O66" s="302"/>
      <c r="P66" s="302"/>
      <c r="Q66" s="302"/>
      <c r="R66" s="302"/>
      <c r="S66" s="303"/>
      <c r="T66" s="302"/>
      <c r="U66" s="302"/>
      <c r="V66" s="302"/>
      <c r="W66" s="302"/>
      <c r="X66" s="302"/>
      <c r="Y66" s="302"/>
      <c r="Z66" s="302"/>
      <c r="AA66" s="302"/>
      <c r="AB66" s="302"/>
      <c r="AC66" s="302"/>
      <c r="AD66" s="302"/>
      <c r="AE66" s="305"/>
      <c r="AF66" s="302"/>
      <c r="AG66" s="302"/>
      <c r="AH66" s="302"/>
      <c r="AI66" s="302"/>
      <c r="AJ66" s="302"/>
      <c r="AK66" s="302"/>
      <c r="AL66" s="302"/>
      <c r="AM66" s="302"/>
      <c r="AN66" s="317"/>
      <c r="AO66" s="302"/>
      <c r="AP66" s="301"/>
      <c r="AQ66" s="301"/>
      <c r="AR66" s="308"/>
      <c r="AS66" s="286">
        <f t="shared" si="3"/>
        <v>0</v>
      </c>
      <c r="AT66" s="286">
        <f t="shared" si="4"/>
        <v>0</v>
      </c>
      <c r="AV66" s="286"/>
    </row>
    <row r="67" spans="1:48" s="287" customFormat="1" ht="85.7" customHeight="1" x14ac:dyDescent="0.25">
      <c r="A67" s="275" t="s">
        <v>839</v>
      </c>
      <c r="B67" s="309">
        <v>1</v>
      </c>
      <c r="C67" s="319" t="s">
        <v>1011</v>
      </c>
      <c r="D67" s="311">
        <v>7915943</v>
      </c>
      <c r="E67" s="309" t="s">
        <v>1012</v>
      </c>
      <c r="F67" s="309">
        <v>2022</v>
      </c>
      <c r="G67" s="309" t="s">
        <v>1013</v>
      </c>
      <c r="H67" s="309">
        <v>2022</v>
      </c>
      <c r="I67" s="307">
        <v>2025</v>
      </c>
      <c r="J67" s="307" t="s">
        <v>921</v>
      </c>
      <c r="K67" s="312">
        <v>1437406</v>
      </c>
      <c r="L67" s="312">
        <v>1000000</v>
      </c>
      <c r="M67" s="307" t="s">
        <v>1014</v>
      </c>
      <c r="N67" s="312">
        <v>1437405</v>
      </c>
      <c r="O67" s="312">
        <v>1000000</v>
      </c>
      <c r="P67" s="312"/>
      <c r="Q67" s="312"/>
      <c r="R67" s="312"/>
      <c r="S67" s="313" t="s">
        <v>856</v>
      </c>
      <c r="T67" s="305">
        <v>245000</v>
      </c>
      <c r="U67" s="312">
        <v>200000</v>
      </c>
      <c r="V67" s="305">
        <v>90000</v>
      </c>
      <c r="W67" s="305">
        <v>90000</v>
      </c>
      <c r="X67" s="305">
        <v>120000</v>
      </c>
      <c r="Y67" s="305">
        <v>120000</v>
      </c>
      <c r="Z67" s="305">
        <v>684250</v>
      </c>
      <c r="AA67" s="305">
        <v>485000</v>
      </c>
      <c r="AB67" s="312">
        <v>1437416</v>
      </c>
      <c r="AC67" s="312">
        <v>1000000</v>
      </c>
      <c r="AD67" s="305"/>
      <c r="AE67" s="305">
        <v>485000</v>
      </c>
      <c r="AF67" s="305"/>
      <c r="AG67" s="305"/>
      <c r="AH67" s="305"/>
      <c r="AI67" s="305">
        <v>285000</v>
      </c>
      <c r="AJ67" s="305"/>
      <c r="AK67" s="305">
        <v>200000</v>
      </c>
      <c r="AL67" s="305"/>
      <c r="AM67" s="305">
        <v>230000</v>
      </c>
      <c r="AN67" s="314">
        <v>150000</v>
      </c>
      <c r="AO67" s="305"/>
      <c r="AP67" s="307" t="s">
        <v>908</v>
      </c>
      <c r="AQ67" s="307"/>
      <c r="AR67" s="271">
        <v>150000</v>
      </c>
      <c r="AS67" s="286">
        <f t="shared" si="3"/>
        <v>515000</v>
      </c>
      <c r="AT67" s="286">
        <f t="shared" si="4"/>
        <v>365000</v>
      </c>
      <c r="AU67" s="287" t="s">
        <v>866</v>
      </c>
      <c r="AV67" s="286"/>
    </row>
    <row r="68" spans="1:48" s="287" customFormat="1" ht="6.75" customHeight="1" x14ac:dyDescent="0.25">
      <c r="A68" s="275"/>
      <c r="B68" s="337"/>
      <c r="C68" s="338"/>
      <c r="D68" s="339"/>
      <c r="E68" s="340"/>
      <c r="F68" s="337"/>
      <c r="G68" s="337"/>
      <c r="H68" s="337"/>
      <c r="I68" s="341"/>
      <c r="J68" s="341"/>
      <c r="K68" s="341"/>
      <c r="L68" s="341"/>
      <c r="M68" s="337"/>
      <c r="N68" s="340"/>
      <c r="O68" s="340"/>
      <c r="P68" s="340"/>
      <c r="Q68" s="340"/>
      <c r="R68" s="340"/>
      <c r="S68" s="339"/>
      <c r="T68" s="340"/>
      <c r="U68" s="340"/>
      <c r="V68" s="340"/>
      <c r="W68" s="340"/>
      <c r="X68" s="340"/>
      <c r="Y68" s="340"/>
      <c r="Z68" s="340"/>
      <c r="AA68" s="340"/>
      <c r="AB68" s="340"/>
      <c r="AC68" s="340"/>
      <c r="AD68" s="340"/>
      <c r="AE68" s="340"/>
      <c r="AF68" s="340"/>
      <c r="AG68" s="340"/>
      <c r="AH68" s="340"/>
      <c r="AI68" s="340"/>
      <c r="AJ68" s="340"/>
      <c r="AK68" s="340"/>
      <c r="AL68" s="340"/>
      <c r="AM68" s="340"/>
      <c r="AN68" s="342"/>
      <c r="AO68" s="340"/>
      <c r="AP68" s="341"/>
      <c r="AQ68" s="341"/>
      <c r="AR68" s="271"/>
      <c r="AV68" s="286"/>
    </row>
    <row r="70" spans="1:48" ht="38.25" customHeight="1" x14ac:dyDescent="0.25">
      <c r="Z70" s="348"/>
      <c r="AD70" s="296"/>
      <c r="AE70" s="349"/>
      <c r="AF70" s="731" t="s">
        <v>798</v>
      </c>
      <c r="AG70" s="731"/>
      <c r="AH70" s="731"/>
      <c r="AI70" s="731"/>
      <c r="AJ70" s="731"/>
      <c r="AK70" s="731"/>
      <c r="AL70" s="731"/>
      <c r="AM70" s="731"/>
      <c r="AN70" s="731"/>
      <c r="AO70" s="731"/>
      <c r="AP70" s="731"/>
      <c r="AQ70" s="731"/>
      <c r="AR70" s="350"/>
    </row>
  </sheetData>
  <autoFilter ref="A10:AV67">
    <filterColumn colId="0">
      <customFilters>
        <customFilter operator="notEqual" val=" "/>
      </customFilters>
    </filterColumn>
  </autoFilter>
  <mergeCells count="64">
    <mergeCell ref="B1:AQ1"/>
    <mergeCell ref="B2:AQ2"/>
    <mergeCell ref="B3:AQ3"/>
    <mergeCell ref="B6:B10"/>
    <mergeCell ref="C6:C10"/>
    <mergeCell ref="D6:D10"/>
    <mergeCell ref="E6:E10"/>
    <mergeCell ref="F6:F10"/>
    <mergeCell ref="G6:G10"/>
    <mergeCell ref="H6:H10"/>
    <mergeCell ref="AB8:AB10"/>
    <mergeCell ref="AC8:AD8"/>
    <mergeCell ref="AE8:AF8"/>
    <mergeCell ref="AG8:AG10"/>
    <mergeCell ref="I6:I10"/>
    <mergeCell ref="J6:L6"/>
    <mergeCell ref="M6:O6"/>
    <mergeCell ref="P6:R6"/>
    <mergeCell ref="S6:S10"/>
    <mergeCell ref="T6:Y6"/>
    <mergeCell ref="V7:W7"/>
    <mergeCell ref="X7:Y7"/>
    <mergeCell ref="T8:T10"/>
    <mergeCell ref="U8:U10"/>
    <mergeCell ref="V8:V10"/>
    <mergeCell ref="W8:W10"/>
    <mergeCell ref="X8:X10"/>
    <mergeCell ref="Y8:Y10"/>
    <mergeCell ref="AN6:AO7"/>
    <mergeCell ref="AP6:AP10"/>
    <mergeCell ref="AQ6:AQ10"/>
    <mergeCell ref="Q7:R7"/>
    <mergeCell ref="T7:U7"/>
    <mergeCell ref="Z6:AA7"/>
    <mergeCell ref="AC6:AF7"/>
    <mergeCell ref="AG6:AH7"/>
    <mergeCell ref="AI6:AJ7"/>
    <mergeCell ref="AK6:AL7"/>
    <mergeCell ref="AM6:AM10"/>
    <mergeCell ref="AA8:AA10"/>
    <mergeCell ref="Q8:Q10"/>
    <mergeCell ref="R8:R10"/>
    <mergeCell ref="Z8:Z10"/>
    <mergeCell ref="AC9:AC10"/>
    <mergeCell ref="J7:J10"/>
    <mergeCell ref="K7:L7"/>
    <mergeCell ref="M7:M10"/>
    <mergeCell ref="N7:O7"/>
    <mergeCell ref="P7:P10"/>
    <mergeCell ref="N8:N10"/>
    <mergeCell ref="O8:O10"/>
    <mergeCell ref="K8:K10"/>
    <mergeCell ref="L8:L10"/>
    <mergeCell ref="AD9:AD10"/>
    <mergeCell ref="AE9:AE10"/>
    <mergeCell ref="AF9:AF10"/>
    <mergeCell ref="AF70:AQ70"/>
    <mergeCell ref="AH8:AH10"/>
    <mergeCell ref="AI8:AI10"/>
    <mergeCell ref="AJ8:AJ10"/>
    <mergeCell ref="AK8:AK10"/>
    <mergeCell ref="AL8:AL10"/>
    <mergeCell ref="AN8:AN10"/>
    <mergeCell ref="AO8:AO10"/>
  </mergeCells>
  <printOptions horizontalCentered="1"/>
  <pageMargins left="0.5" right="0.5" top="0.5" bottom="0.5" header="0.25" footer="0.25"/>
  <pageSetup paperSize="9" scale="58" fitToHeight="0" orientation="landscape" r:id="rId1"/>
  <headerFooter>
    <oddFooter>&amp;C&amp;P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9"/>
  <sheetViews>
    <sheetView zoomScale="70" zoomScaleNormal="70" zoomScaleSheetLayoutView="70" workbookViewId="0">
      <selection activeCell="S24" sqref="S24"/>
    </sheetView>
  </sheetViews>
  <sheetFormatPr defaultColWidth="9.140625" defaultRowHeight="15" x14ac:dyDescent="0.25"/>
  <cols>
    <col min="1" max="1" width="7.85546875" style="355" customWidth="1"/>
    <col min="2" max="2" width="47.42578125" style="355" customWidth="1"/>
    <col min="3" max="4" width="9.42578125" style="355" hidden="1" customWidth="1"/>
    <col min="5" max="5" width="13.140625" style="355" hidden="1" customWidth="1"/>
    <col min="6" max="6" width="9.42578125" style="355" hidden="1" customWidth="1"/>
    <col min="7" max="7" width="14.85546875" style="355" customWidth="1"/>
    <col min="8" max="9" width="13" style="355" customWidth="1"/>
    <col min="10" max="11" width="13" style="355" hidden="1" customWidth="1"/>
    <col min="12" max="13" width="12.42578125" style="355" hidden="1" customWidth="1"/>
    <col min="14" max="15" width="13" style="355" hidden="1" customWidth="1"/>
    <col min="16" max="21" width="13" style="355" customWidth="1"/>
    <col min="22" max="22" width="10" style="355" hidden="1" customWidth="1"/>
    <col min="23" max="23" width="9.42578125" style="355" hidden="1" customWidth="1"/>
    <col min="24" max="24" width="13.42578125" style="355" hidden="1" customWidth="1"/>
    <col min="25" max="25" width="9.42578125" style="355" hidden="1" customWidth="1"/>
    <col min="26" max="27" width="13" style="355" customWidth="1"/>
    <col min="28" max="28" width="25.28515625" style="355" hidden="1" customWidth="1"/>
    <col min="29" max="29" width="17.140625" style="355" customWidth="1"/>
    <col min="30" max="30" width="13.5703125" style="354" hidden="1" customWidth="1"/>
    <col min="31" max="31" width="0" style="355" hidden="1" customWidth="1"/>
    <col min="32" max="16384" width="9.140625" style="355"/>
  </cols>
  <sheetData>
    <row r="1" spans="1:31" ht="43.5" customHeight="1" x14ac:dyDescent="0.25">
      <c r="A1" s="752" t="s">
        <v>1015</v>
      </c>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row>
    <row r="2" spans="1:31" ht="20.25" x14ac:dyDescent="0.25">
      <c r="A2" s="753" t="s">
        <v>805</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row>
    <row r="3" spans="1:31" ht="33.75" customHeight="1" x14ac:dyDescent="0.25">
      <c r="A3" s="755" t="s">
        <v>1</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1:31" ht="27" customHeight="1" x14ac:dyDescent="0.25">
      <c r="A4" s="748" t="s">
        <v>8</v>
      </c>
      <c r="B4" s="733" t="s">
        <v>806</v>
      </c>
      <c r="C4" s="733" t="s">
        <v>1016</v>
      </c>
      <c r="D4" s="733" t="s">
        <v>808</v>
      </c>
      <c r="E4" s="756" t="s">
        <v>810</v>
      </c>
      <c r="F4" s="733" t="s">
        <v>1017</v>
      </c>
      <c r="G4" s="733" t="s">
        <v>814</v>
      </c>
      <c r="H4" s="733"/>
      <c r="I4" s="733"/>
      <c r="J4" s="736" t="s">
        <v>708</v>
      </c>
      <c r="K4" s="739"/>
      <c r="L4" s="739"/>
      <c r="M4" s="739"/>
      <c r="N4" s="739"/>
      <c r="O4" s="737"/>
      <c r="P4" s="757" t="s">
        <v>817</v>
      </c>
      <c r="Q4" s="758"/>
      <c r="R4" s="733" t="s">
        <v>1018</v>
      </c>
      <c r="S4" s="733"/>
      <c r="T4" s="733"/>
      <c r="U4" s="733"/>
      <c r="V4" s="733"/>
      <c r="W4" s="733"/>
      <c r="X4" s="733"/>
      <c r="Y4" s="733"/>
      <c r="Z4" s="733" t="s">
        <v>824</v>
      </c>
      <c r="AA4" s="733"/>
      <c r="AB4" s="729" t="s">
        <v>825</v>
      </c>
      <c r="AC4" s="733" t="s">
        <v>826</v>
      </c>
    </row>
    <row r="5" spans="1:31" ht="27" customHeight="1" x14ac:dyDescent="0.25">
      <c r="A5" s="748"/>
      <c r="B5" s="733"/>
      <c r="C5" s="733"/>
      <c r="D5" s="733"/>
      <c r="E5" s="756"/>
      <c r="F5" s="733"/>
      <c r="G5" s="733" t="s">
        <v>827</v>
      </c>
      <c r="H5" s="733" t="s">
        <v>828</v>
      </c>
      <c r="I5" s="733"/>
      <c r="J5" s="736" t="s">
        <v>829</v>
      </c>
      <c r="K5" s="737"/>
      <c r="L5" s="736" t="s">
        <v>830</v>
      </c>
      <c r="M5" s="737"/>
      <c r="N5" s="736" t="s">
        <v>831</v>
      </c>
      <c r="O5" s="737"/>
      <c r="P5" s="759"/>
      <c r="Q5" s="760"/>
      <c r="R5" s="733"/>
      <c r="S5" s="733"/>
      <c r="T5" s="733"/>
      <c r="U5" s="733"/>
      <c r="V5" s="733"/>
      <c r="W5" s="733"/>
      <c r="X5" s="733"/>
      <c r="Y5" s="733"/>
      <c r="Z5" s="733"/>
      <c r="AA5" s="733"/>
      <c r="AB5" s="738"/>
      <c r="AC5" s="733"/>
    </row>
    <row r="6" spans="1:31" ht="27" customHeight="1" x14ac:dyDescent="0.25">
      <c r="A6" s="748"/>
      <c r="B6" s="733"/>
      <c r="C6" s="733"/>
      <c r="D6" s="733"/>
      <c r="E6" s="756"/>
      <c r="F6" s="733"/>
      <c r="G6" s="733"/>
      <c r="H6" s="733" t="s">
        <v>832</v>
      </c>
      <c r="I6" s="729" t="s">
        <v>833</v>
      </c>
      <c r="J6" s="733" t="s">
        <v>832</v>
      </c>
      <c r="K6" s="729" t="s">
        <v>833</v>
      </c>
      <c r="L6" s="733" t="s">
        <v>832</v>
      </c>
      <c r="M6" s="729" t="s">
        <v>833</v>
      </c>
      <c r="N6" s="733" t="s">
        <v>832</v>
      </c>
      <c r="O6" s="729" t="s">
        <v>833</v>
      </c>
      <c r="P6" s="733" t="s">
        <v>832</v>
      </c>
      <c r="Q6" s="729" t="s">
        <v>833</v>
      </c>
      <c r="R6" s="733" t="s">
        <v>10</v>
      </c>
      <c r="S6" s="733"/>
      <c r="T6" s="733" t="s">
        <v>1019</v>
      </c>
      <c r="U6" s="733"/>
      <c r="V6" s="733" t="s">
        <v>1020</v>
      </c>
      <c r="W6" s="733"/>
      <c r="X6" s="733" t="s">
        <v>1021</v>
      </c>
      <c r="Y6" s="733"/>
      <c r="Z6" s="733"/>
      <c r="AA6" s="733"/>
      <c r="AB6" s="738"/>
      <c r="AC6" s="733"/>
    </row>
    <row r="7" spans="1:31" ht="30" customHeight="1" x14ac:dyDescent="0.25">
      <c r="A7" s="748"/>
      <c r="B7" s="733"/>
      <c r="C7" s="733"/>
      <c r="D7" s="733"/>
      <c r="E7" s="756"/>
      <c r="F7" s="733"/>
      <c r="G7" s="733"/>
      <c r="H7" s="733"/>
      <c r="I7" s="738"/>
      <c r="J7" s="733"/>
      <c r="K7" s="738"/>
      <c r="L7" s="733"/>
      <c r="M7" s="738"/>
      <c r="N7" s="733"/>
      <c r="O7" s="738"/>
      <c r="P7" s="733"/>
      <c r="Q7" s="738"/>
      <c r="R7" s="733" t="s">
        <v>10</v>
      </c>
      <c r="S7" s="732" t="s">
        <v>1022</v>
      </c>
      <c r="T7" s="733" t="s">
        <v>10</v>
      </c>
      <c r="U7" s="732" t="s">
        <v>1022</v>
      </c>
      <c r="V7" s="733" t="s">
        <v>10</v>
      </c>
      <c r="W7" s="732" t="s">
        <v>1022</v>
      </c>
      <c r="X7" s="733" t="s">
        <v>10</v>
      </c>
      <c r="Y7" s="732" t="s">
        <v>1022</v>
      </c>
      <c r="Z7" s="733" t="s">
        <v>10</v>
      </c>
      <c r="AA7" s="732" t="s">
        <v>1022</v>
      </c>
      <c r="AB7" s="738"/>
      <c r="AC7" s="733"/>
    </row>
    <row r="8" spans="1:31" ht="48" customHeight="1" x14ac:dyDescent="0.25">
      <c r="A8" s="748"/>
      <c r="B8" s="733"/>
      <c r="C8" s="733"/>
      <c r="D8" s="733"/>
      <c r="E8" s="756"/>
      <c r="F8" s="733"/>
      <c r="G8" s="733"/>
      <c r="H8" s="743"/>
      <c r="I8" s="730"/>
      <c r="J8" s="743"/>
      <c r="K8" s="730"/>
      <c r="L8" s="743"/>
      <c r="M8" s="730"/>
      <c r="N8" s="743"/>
      <c r="O8" s="730"/>
      <c r="P8" s="743"/>
      <c r="Q8" s="730"/>
      <c r="R8" s="733"/>
      <c r="S8" s="733"/>
      <c r="T8" s="733"/>
      <c r="U8" s="733"/>
      <c r="V8" s="733"/>
      <c r="W8" s="733"/>
      <c r="X8" s="733"/>
      <c r="Y8" s="733"/>
      <c r="Z8" s="733"/>
      <c r="AA8" s="733"/>
      <c r="AB8" s="730"/>
      <c r="AC8" s="733"/>
    </row>
    <row r="9" spans="1:31" ht="40.700000000000003" customHeight="1" x14ac:dyDescent="0.25">
      <c r="A9" s="357"/>
      <c r="B9" s="358" t="s">
        <v>840</v>
      </c>
      <c r="C9" s="358"/>
      <c r="D9" s="359"/>
      <c r="E9" s="360"/>
      <c r="F9" s="359"/>
      <c r="G9" s="359"/>
      <c r="H9" s="361">
        <f>+SUBTOTAL(109,H10:H16)</f>
        <v>861826</v>
      </c>
      <c r="I9" s="361">
        <f t="shared" ref="I9:AA9" si="0">+SUBTOTAL(109,I10:I16)</f>
        <v>669000</v>
      </c>
      <c r="J9" s="361">
        <f t="shared" si="0"/>
        <v>669000</v>
      </c>
      <c r="K9" s="361">
        <f t="shared" si="0"/>
        <v>669000</v>
      </c>
      <c r="L9" s="361">
        <f t="shared" si="0"/>
        <v>225055</v>
      </c>
      <c r="M9" s="361">
        <f t="shared" si="0"/>
        <v>225055</v>
      </c>
      <c r="N9" s="361">
        <f t="shared" si="0"/>
        <v>370500</v>
      </c>
      <c r="O9" s="361">
        <f t="shared" si="0"/>
        <v>370500</v>
      </c>
      <c r="P9" s="361">
        <f t="shared" si="0"/>
        <v>385000</v>
      </c>
      <c r="Q9" s="361">
        <f t="shared" si="0"/>
        <v>383000</v>
      </c>
      <c r="R9" s="361">
        <f t="shared" si="0"/>
        <v>669000</v>
      </c>
      <c r="S9" s="361">
        <f t="shared" si="0"/>
        <v>0</v>
      </c>
      <c r="T9" s="361">
        <f t="shared" si="0"/>
        <v>383000</v>
      </c>
      <c r="U9" s="361">
        <f t="shared" si="0"/>
        <v>0</v>
      </c>
      <c r="V9" s="361">
        <f t="shared" si="0"/>
        <v>0</v>
      </c>
      <c r="W9" s="361">
        <f t="shared" si="0"/>
        <v>0</v>
      </c>
      <c r="X9" s="361">
        <f t="shared" si="0"/>
        <v>669000</v>
      </c>
      <c r="Y9" s="361">
        <f t="shared" si="0"/>
        <v>0</v>
      </c>
      <c r="Z9" s="361">
        <f t="shared" si="0"/>
        <v>286000</v>
      </c>
      <c r="AA9" s="361">
        <f t="shared" si="0"/>
        <v>0</v>
      </c>
      <c r="AB9" s="362"/>
      <c r="AC9" s="359"/>
    </row>
    <row r="10" spans="1:31" ht="36.75" customHeight="1" x14ac:dyDescent="0.25">
      <c r="A10" s="363" t="s">
        <v>17</v>
      </c>
      <c r="B10" s="364" t="s">
        <v>1023</v>
      </c>
      <c r="C10" s="364"/>
      <c r="D10" s="365"/>
      <c r="E10" s="366"/>
      <c r="F10" s="365"/>
      <c r="G10" s="365"/>
      <c r="H10" s="361">
        <f>+SUBTOTAL(109,H11)</f>
        <v>668826</v>
      </c>
      <c r="I10" s="361">
        <f t="shared" ref="I10:AA10" si="1">+SUBTOTAL(109,I11)</f>
        <v>500000</v>
      </c>
      <c r="J10" s="361">
        <f t="shared" si="1"/>
        <v>500000</v>
      </c>
      <c r="K10" s="361">
        <f t="shared" si="1"/>
        <v>500000</v>
      </c>
      <c r="L10" s="361">
        <f t="shared" si="1"/>
        <v>220000</v>
      </c>
      <c r="M10" s="361">
        <f t="shared" si="1"/>
        <v>220000</v>
      </c>
      <c r="N10" s="361">
        <f t="shared" si="1"/>
        <v>300000</v>
      </c>
      <c r="O10" s="361">
        <f t="shared" si="1"/>
        <v>300000</v>
      </c>
      <c r="P10" s="361">
        <f t="shared" si="1"/>
        <v>301000</v>
      </c>
      <c r="Q10" s="361">
        <f t="shared" si="1"/>
        <v>300000</v>
      </c>
      <c r="R10" s="361">
        <f t="shared" si="1"/>
        <v>500000</v>
      </c>
      <c r="S10" s="361">
        <f t="shared" si="1"/>
        <v>0</v>
      </c>
      <c r="T10" s="361">
        <f t="shared" si="1"/>
        <v>300000</v>
      </c>
      <c r="U10" s="361">
        <f t="shared" si="1"/>
        <v>0</v>
      </c>
      <c r="V10" s="361">
        <f t="shared" si="1"/>
        <v>0</v>
      </c>
      <c r="W10" s="361">
        <f t="shared" si="1"/>
        <v>0</v>
      </c>
      <c r="X10" s="361">
        <f t="shared" si="1"/>
        <v>500000</v>
      </c>
      <c r="Y10" s="361">
        <f t="shared" si="1"/>
        <v>0</v>
      </c>
      <c r="Z10" s="361">
        <f t="shared" si="1"/>
        <v>200000</v>
      </c>
      <c r="AA10" s="361">
        <f t="shared" si="1"/>
        <v>0</v>
      </c>
      <c r="AB10" s="367"/>
      <c r="AC10" s="367"/>
    </row>
    <row r="11" spans="1:31" ht="63" customHeight="1" x14ac:dyDescent="0.25">
      <c r="A11" s="368">
        <v>1</v>
      </c>
      <c r="B11" s="369" t="s">
        <v>1024</v>
      </c>
      <c r="C11" s="370" t="s">
        <v>62</v>
      </c>
      <c r="D11" s="370" t="s">
        <v>1025</v>
      </c>
      <c r="E11" s="371" t="s">
        <v>1026</v>
      </c>
      <c r="F11" s="370" t="s">
        <v>1027</v>
      </c>
      <c r="G11" s="370" t="s">
        <v>1028</v>
      </c>
      <c r="H11" s="372">
        <v>668826</v>
      </c>
      <c r="I11" s="372">
        <v>500000</v>
      </c>
      <c r="J11" s="372">
        <v>500000</v>
      </c>
      <c r="K11" s="372">
        <v>500000</v>
      </c>
      <c r="L11" s="372">
        <v>220000</v>
      </c>
      <c r="M11" s="372">
        <v>220000</v>
      </c>
      <c r="N11" s="372">
        <v>300000</v>
      </c>
      <c r="O11" s="372">
        <v>300000</v>
      </c>
      <c r="P11" s="372">
        <f>501000-200000</f>
        <v>301000</v>
      </c>
      <c r="Q11" s="372">
        <f>500000-200000</f>
        <v>300000</v>
      </c>
      <c r="R11" s="372">
        <v>500000</v>
      </c>
      <c r="S11" s="372"/>
      <c r="T11" s="372">
        <v>300000</v>
      </c>
      <c r="U11" s="373">
        <v>0</v>
      </c>
      <c r="V11" s="373">
        <v>0</v>
      </c>
      <c r="W11" s="373">
        <v>0</v>
      </c>
      <c r="X11" s="373">
        <v>500000</v>
      </c>
      <c r="Y11" s="373"/>
      <c r="Z11" s="372">
        <v>200000</v>
      </c>
      <c r="AA11" s="373"/>
      <c r="AB11" s="373" t="s">
        <v>1029</v>
      </c>
      <c r="AC11" s="373"/>
      <c r="AD11" s="354">
        <v>174500</v>
      </c>
      <c r="AE11" s="374">
        <f>+Z11-AD11</f>
        <v>25500</v>
      </c>
    </row>
    <row r="12" spans="1:31" s="382" customFormat="1" ht="91.5" hidden="1" customHeight="1" x14ac:dyDescent="0.25">
      <c r="A12" s="375" t="s">
        <v>29</v>
      </c>
      <c r="B12" s="376" t="s">
        <v>1030</v>
      </c>
      <c r="C12" s="377"/>
      <c r="D12" s="377"/>
      <c r="E12" s="378"/>
      <c r="F12" s="377"/>
      <c r="G12" s="377"/>
      <c r="H12" s="379">
        <f>+SUBTOTAL(109,H13)</f>
        <v>0</v>
      </c>
      <c r="I12" s="379">
        <f t="shared" ref="I12:AA12" si="2">+SUBTOTAL(109,I13)</f>
        <v>0</v>
      </c>
      <c r="J12" s="379">
        <f t="shared" si="2"/>
        <v>0</v>
      </c>
      <c r="K12" s="379">
        <f t="shared" si="2"/>
        <v>0</v>
      </c>
      <c r="L12" s="379">
        <f t="shared" si="2"/>
        <v>0</v>
      </c>
      <c r="M12" s="379">
        <f t="shared" si="2"/>
        <v>0</v>
      </c>
      <c r="N12" s="379">
        <f t="shared" si="2"/>
        <v>0</v>
      </c>
      <c r="O12" s="379">
        <f t="shared" si="2"/>
        <v>0</v>
      </c>
      <c r="P12" s="379">
        <f t="shared" si="2"/>
        <v>0</v>
      </c>
      <c r="Q12" s="379">
        <f t="shared" si="2"/>
        <v>0</v>
      </c>
      <c r="R12" s="379">
        <f t="shared" si="2"/>
        <v>0</v>
      </c>
      <c r="S12" s="379">
        <f t="shared" si="2"/>
        <v>0</v>
      </c>
      <c r="T12" s="379">
        <f t="shared" si="2"/>
        <v>0</v>
      </c>
      <c r="U12" s="379">
        <f t="shared" si="2"/>
        <v>0</v>
      </c>
      <c r="V12" s="379">
        <f t="shared" si="2"/>
        <v>0</v>
      </c>
      <c r="W12" s="379">
        <f t="shared" si="2"/>
        <v>0</v>
      </c>
      <c r="X12" s="379">
        <f t="shared" si="2"/>
        <v>0</v>
      </c>
      <c r="Y12" s="379">
        <f t="shared" si="2"/>
        <v>0</v>
      </c>
      <c r="Z12" s="379">
        <f t="shared" si="2"/>
        <v>0</v>
      </c>
      <c r="AA12" s="379">
        <f t="shared" si="2"/>
        <v>0</v>
      </c>
      <c r="AB12" s="380"/>
      <c r="AC12" s="380"/>
      <c r="AD12" s="381"/>
    </row>
    <row r="13" spans="1:31" ht="93.75" hidden="1" x14ac:dyDescent="0.25">
      <c r="A13" s="368">
        <v>1</v>
      </c>
      <c r="B13" s="369" t="s">
        <v>1031</v>
      </c>
      <c r="C13" s="370" t="s">
        <v>62</v>
      </c>
      <c r="D13" s="370" t="s">
        <v>896</v>
      </c>
      <c r="E13" s="371" t="s">
        <v>1032</v>
      </c>
      <c r="F13" s="370" t="s">
        <v>1033</v>
      </c>
      <c r="G13" s="370" t="s">
        <v>1034</v>
      </c>
      <c r="H13" s="372">
        <v>85864</v>
      </c>
      <c r="I13" s="372">
        <v>80000</v>
      </c>
      <c r="J13" s="372">
        <v>80000</v>
      </c>
      <c r="K13" s="372">
        <v>80000</v>
      </c>
      <c r="L13" s="372"/>
      <c r="M13" s="372"/>
      <c r="N13" s="372">
        <v>80000</v>
      </c>
      <c r="O13" s="372">
        <v>80000</v>
      </c>
      <c r="P13" s="372">
        <v>80500</v>
      </c>
      <c r="Q13" s="372">
        <v>80000</v>
      </c>
      <c r="R13" s="372">
        <v>80000</v>
      </c>
      <c r="S13" s="372"/>
      <c r="T13" s="372">
        <v>80000</v>
      </c>
      <c r="U13" s="373">
        <v>0</v>
      </c>
      <c r="V13" s="373"/>
      <c r="W13" s="373"/>
      <c r="X13" s="373">
        <v>80000</v>
      </c>
      <c r="Y13" s="373"/>
      <c r="Z13" s="372"/>
      <c r="AA13" s="373"/>
      <c r="AB13" s="373" t="s">
        <v>1035</v>
      </c>
      <c r="AC13" s="373"/>
    </row>
    <row r="14" spans="1:31" s="382" customFormat="1" ht="54" customHeight="1" x14ac:dyDescent="0.25">
      <c r="A14" s="375" t="s">
        <v>29</v>
      </c>
      <c r="B14" s="376" t="s">
        <v>1036</v>
      </c>
      <c r="C14" s="377"/>
      <c r="D14" s="377"/>
      <c r="E14" s="378"/>
      <c r="F14" s="377"/>
      <c r="G14" s="377"/>
      <c r="H14" s="379">
        <f>+SUBTOTAL(109,H15:H16)</f>
        <v>193000</v>
      </c>
      <c r="I14" s="379">
        <f t="shared" ref="I14:AA14" si="3">+SUBTOTAL(109,I15:I16)</f>
        <v>169000</v>
      </c>
      <c r="J14" s="379">
        <f t="shared" si="3"/>
        <v>169000</v>
      </c>
      <c r="K14" s="379">
        <f t="shared" si="3"/>
        <v>169000</v>
      </c>
      <c r="L14" s="379">
        <f t="shared" si="3"/>
        <v>5055</v>
      </c>
      <c r="M14" s="379">
        <f t="shared" si="3"/>
        <v>5055</v>
      </c>
      <c r="N14" s="379">
        <f t="shared" si="3"/>
        <v>70500</v>
      </c>
      <c r="O14" s="379">
        <f t="shared" si="3"/>
        <v>70500</v>
      </c>
      <c r="P14" s="379">
        <f t="shared" si="3"/>
        <v>84000</v>
      </c>
      <c r="Q14" s="379">
        <f t="shared" si="3"/>
        <v>83000</v>
      </c>
      <c r="R14" s="379">
        <f t="shared" si="3"/>
        <v>169000</v>
      </c>
      <c r="S14" s="379">
        <f t="shared" si="3"/>
        <v>0</v>
      </c>
      <c r="T14" s="379">
        <f t="shared" si="3"/>
        <v>83000</v>
      </c>
      <c r="U14" s="379">
        <f t="shared" si="3"/>
        <v>0</v>
      </c>
      <c r="V14" s="379">
        <f t="shared" si="3"/>
        <v>0</v>
      </c>
      <c r="W14" s="379">
        <f t="shared" si="3"/>
        <v>0</v>
      </c>
      <c r="X14" s="379">
        <f t="shared" si="3"/>
        <v>169000</v>
      </c>
      <c r="Y14" s="379">
        <f t="shared" si="3"/>
        <v>0</v>
      </c>
      <c r="Z14" s="379">
        <f t="shared" si="3"/>
        <v>86000</v>
      </c>
      <c r="AA14" s="379">
        <f t="shared" si="3"/>
        <v>0</v>
      </c>
      <c r="AB14" s="380"/>
      <c r="AC14" s="380"/>
      <c r="AD14" s="381"/>
    </row>
    <row r="15" spans="1:31" ht="78" customHeight="1" x14ac:dyDescent="0.25">
      <c r="A15" s="368">
        <v>1</v>
      </c>
      <c r="B15" s="369" t="s">
        <v>1037</v>
      </c>
      <c r="C15" s="370" t="s">
        <v>62</v>
      </c>
      <c r="D15" s="370" t="s">
        <v>1038</v>
      </c>
      <c r="E15" s="371" t="s">
        <v>47</v>
      </c>
      <c r="F15" s="370" t="s">
        <v>1033</v>
      </c>
      <c r="G15" s="370" t="s">
        <v>1039</v>
      </c>
      <c r="H15" s="372">
        <v>193000</v>
      </c>
      <c r="I15" s="372">
        <v>169000</v>
      </c>
      <c r="J15" s="372">
        <v>169000</v>
      </c>
      <c r="K15" s="372">
        <v>169000</v>
      </c>
      <c r="L15" s="372">
        <v>5055</v>
      </c>
      <c r="M15" s="372">
        <v>5055</v>
      </c>
      <c r="N15" s="372">
        <v>70500</v>
      </c>
      <c r="O15" s="372">
        <v>70500</v>
      </c>
      <c r="P15" s="372">
        <f>170000-86000</f>
        <v>84000</v>
      </c>
      <c r="Q15" s="372">
        <f>169000-86000</f>
        <v>83000</v>
      </c>
      <c r="R15" s="372">
        <v>169000</v>
      </c>
      <c r="S15" s="372"/>
      <c r="T15" s="372">
        <v>83000</v>
      </c>
      <c r="U15" s="373"/>
      <c r="V15" s="373"/>
      <c r="W15" s="373"/>
      <c r="X15" s="373">
        <v>169000</v>
      </c>
      <c r="Y15" s="373"/>
      <c r="Z15" s="372">
        <v>86000</v>
      </c>
      <c r="AA15" s="373"/>
      <c r="AB15" s="373" t="s">
        <v>1040</v>
      </c>
      <c r="AC15" s="373"/>
      <c r="AD15" s="354">
        <v>76602</v>
      </c>
      <c r="AE15" s="374">
        <f>+Z15-AD15</f>
        <v>9398</v>
      </c>
    </row>
    <row r="16" spans="1:31" ht="69.75" hidden="1" customHeight="1" x14ac:dyDescent="0.25">
      <c r="A16" s="368">
        <v>2</v>
      </c>
      <c r="B16" s="369" t="s">
        <v>1041</v>
      </c>
      <c r="C16" s="370" t="s">
        <v>62</v>
      </c>
      <c r="D16" s="370" t="s">
        <v>1038</v>
      </c>
      <c r="E16" s="371" t="s">
        <v>47</v>
      </c>
      <c r="F16" s="370" t="s">
        <v>1033</v>
      </c>
      <c r="G16" s="370" t="s">
        <v>1039</v>
      </c>
      <c r="H16" s="372">
        <v>71500</v>
      </c>
      <c r="I16" s="372">
        <v>61000</v>
      </c>
      <c r="J16" s="372">
        <v>61000</v>
      </c>
      <c r="K16" s="372">
        <v>61000</v>
      </c>
      <c r="L16" s="372">
        <v>22469</v>
      </c>
      <c r="M16" s="372">
        <v>22469</v>
      </c>
      <c r="N16" s="372">
        <v>54900</v>
      </c>
      <c r="O16" s="372">
        <v>54900</v>
      </c>
      <c r="P16" s="372">
        <v>61500</v>
      </c>
      <c r="Q16" s="372">
        <v>61000</v>
      </c>
      <c r="R16" s="372">
        <v>61000</v>
      </c>
      <c r="S16" s="372"/>
      <c r="T16" s="372">
        <v>61000</v>
      </c>
      <c r="U16" s="373"/>
      <c r="V16" s="373"/>
      <c r="W16" s="373"/>
      <c r="X16" s="373">
        <v>61000</v>
      </c>
      <c r="Y16" s="373"/>
      <c r="Z16" s="372"/>
      <c r="AA16" s="373"/>
      <c r="AB16" s="373" t="s">
        <v>1040</v>
      </c>
      <c r="AC16" s="373"/>
    </row>
    <row r="17" spans="1:29" x14ac:dyDescent="0.25">
      <c r="A17" s="383"/>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row>
    <row r="18" spans="1:29" x14ac:dyDescent="0.25">
      <c r="V18" s="751"/>
      <c r="W18" s="751"/>
      <c r="X18" s="751"/>
      <c r="Y18" s="751"/>
      <c r="Z18" s="751"/>
      <c r="AA18" s="751"/>
      <c r="AB18" s="751"/>
      <c r="AC18" s="751"/>
    </row>
    <row r="19" spans="1:29" ht="18.75" x14ac:dyDescent="0.3">
      <c r="Z19" s="749" t="s">
        <v>798</v>
      </c>
      <c r="AA19" s="750"/>
      <c r="AB19" s="750"/>
      <c r="AC19" s="750"/>
    </row>
  </sheetData>
  <mergeCells count="47">
    <mergeCell ref="A1:AC1"/>
    <mergeCell ref="A2:AC2"/>
    <mergeCell ref="A3:AC3"/>
    <mergeCell ref="A4:A8"/>
    <mergeCell ref="B4:B8"/>
    <mergeCell ref="C4:C8"/>
    <mergeCell ref="D4:D8"/>
    <mergeCell ref="E4:E8"/>
    <mergeCell ref="F4:F8"/>
    <mergeCell ref="G4:I4"/>
    <mergeCell ref="J4:O4"/>
    <mergeCell ref="P4:Q5"/>
    <mergeCell ref="R4:Y5"/>
    <mergeCell ref="Z4:AA6"/>
    <mergeCell ref="AB4:AB8"/>
    <mergeCell ref="M6:M8"/>
    <mergeCell ref="N6:N8"/>
    <mergeCell ref="O6:O8"/>
    <mergeCell ref="P6:P8"/>
    <mergeCell ref="G5:G8"/>
    <mergeCell ref="H5:I5"/>
    <mergeCell ref="J5:K5"/>
    <mergeCell ref="L5:M5"/>
    <mergeCell ref="N5:O5"/>
    <mergeCell ref="H6:H8"/>
    <mergeCell ref="I6:I8"/>
    <mergeCell ref="J6:J8"/>
    <mergeCell ref="K6:K8"/>
    <mergeCell ref="L6:L8"/>
    <mergeCell ref="Q6:Q8"/>
    <mergeCell ref="R6:S6"/>
    <mergeCell ref="T6:U6"/>
    <mergeCell ref="V6:W6"/>
    <mergeCell ref="X6:Y6"/>
    <mergeCell ref="R7:R8"/>
    <mergeCell ref="S7:S8"/>
    <mergeCell ref="T7:T8"/>
    <mergeCell ref="U7:U8"/>
    <mergeCell ref="V7:V8"/>
    <mergeCell ref="Z19:AC19"/>
    <mergeCell ref="W7:W8"/>
    <mergeCell ref="X7:X8"/>
    <mergeCell ref="Y7:Y8"/>
    <mergeCell ref="Z7:Z8"/>
    <mergeCell ref="AA7:AA8"/>
    <mergeCell ref="V18:AC18"/>
    <mergeCell ref="AC4:AC8"/>
  </mergeCells>
  <printOptions horizontalCentered="1"/>
  <pageMargins left="0.5" right="0.5" top="0.5" bottom="0.5" header="0.25" footer="0.25"/>
  <pageSetup paperSize="9" scale="62" fitToHeight="0"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11"/>
  <sheetViews>
    <sheetView zoomScale="70" zoomScaleNormal="70" workbookViewId="0">
      <selection activeCell="BA17" sqref="BA17"/>
    </sheetView>
  </sheetViews>
  <sheetFormatPr defaultRowHeight="18.75" x14ac:dyDescent="0.25"/>
  <cols>
    <col min="1" max="1" width="7.42578125" style="459" customWidth="1"/>
    <col min="2" max="2" width="41.140625" style="463" customWidth="1"/>
    <col min="3" max="3" width="11" style="463" hidden="1" customWidth="1"/>
    <col min="4" max="4" width="9.140625" style="463" hidden="1" customWidth="1"/>
    <col min="5" max="5" width="8.42578125" style="440" hidden="1" customWidth="1"/>
    <col min="6" max="6" width="10.85546875" style="440" hidden="1" customWidth="1"/>
    <col min="7" max="7" width="8.85546875" style="440" hidden="1" customWidth="1"/>
    <col min="8" max="8" width="13.42578125" style="440" customWidth="1"/>
    <col min="9" max="10" width="14.42578125" style="442" customWidth="1"/>
    <col min="11" max="11" width="11.42578125" style="442" hidden="1" customWidth="1"/>
    <col min="12" max="12" width="13.140625" style="442" hidden="1" customWidth="1"/>
    <col min="13" max="13" width="14" style="442" customWidth="1"/>
    <col min="14" max="14" width="14" style="442" hidden="1" customWidth="1"/>
    <col min="15" max="15" width="14.42578125" style="442" hidden="1" customWidth="1"/>
    <col min="16" max="16" width="14.42578125" style="464" hidden="1" customWidth="1"/>
    <col min="17" max="17" width="13.42578125" style="442" hidden="1" customWidth="1"/>
    <col min="18" max="18" width="11.5703125" style="442" hidden="1" customWidth="1"/>
    <col min="19" max="19" width="11.85546875" style="442" hidden="1" customWidth="1"/>
    <col min="20" max="21" width="12.140625" style="442" hidden="1" customWidth="1"/>
    <col min="22" max="22" width="11.42578125" style="442" hidden="1" customWidth="1"/>
    <col min="23" max="23" width="12.42578125" style="442" hidden="1" customWidth="1"/>
    <col min="24" max="24" width="11.5703125" style="442" hidden="1" customWidth="1"/>
    <col min="25" max="25" width="12.42578125" style="442" hidden="1" customWidth="1"/>
    <col min="26" max="26" width="14.140625" style="442" customWidth="1"/>
    <col min="27" max="27" width="12.42578125" style="442" customWidth="1"/>
    <col min="28" max="28" width="14.42578125" style="442" customWidth="1"/>
    <col min="29" max="29" width="14" style="442" customWidth="1"/>
    <col min="30" max="30" width="13.42578125" style="442" customWidth="1"/>
    <col min="31" max="31" width="14" style="442" customWidth="1"/>
    <col min="32" max="32" width="13.85546875" style="442" hidden="1" customWidth="1"/>
    <col min="33" max="33" width="12.140625" style="442" hidden="1" customWidth="1"/>
    <col min="34" max="34" width="10.42578125" style="442" hidden="1" customWidth="1"/>
    <col min="35" max="35" width="9.5703125" style="442" hidden="1" customWidth="1"/>
    <col min="36" max="36" width="14.42578125" style="442" hidden="1" customWidth="1"/>
    <col min="37" max="39" width="13.42578125" style="442" hidden="1" customWidth="1"/>
    <col min="40" max="41" width="11.42578125" style="442" customWidth="1"/>
    <col min="42" max="42" width="11.140625" style="442" hidden="1" customWidth="1"/>
    <col min="43" max="43" width="11.85546875" style="442" hidden="1" customWidth="1"/>
    <col min="44" max="45" width="11.42578125" style="442" customWidth="1"/>
    <col min="46" max="46" width="11.85546875" style="442" customWidth="1"/>
    <col min="47" max="47" width="23" style="442" customWidth="1"/>
    <col min="48" max="48" width="14" style="384" hidden="1" customWidth="1"/>
    <col min="49" max="49" width="14.42578125" style="384" hidden="1" customWidth="1"/>
    <col min="50" max="50" width="10.42578125" style="384" hidden="1" customWidth="1"/>
    <col min="51" max="51" width="13.5703125" style="384" hidden="1" customWidth="1"/>
    <col min="52" max="52" width="0" style="384" hidden="1" customWidth="1"/>
    <col min="53" max="258" width="9.140625" style="384"/>
    <col min="259" max="259" width="5.140625" style="384" customWidth="1"/>
    <col min="260" max="260" width="29.42578125" style="384" customWidth="1"/>
    <col min="261" max="261" width="11" style="384" customWidth="1"/>
    <col min="262" max="262" width="9.140625" style="384" customWidth="1"/>
    <col min="263" max="263" width="8.42578125" style="384" customWidth="1"/>
    <col min="264" max="264" width="10.85546875" style="384" customWidth="1"/>
    <col min="265" max="265" width="8.85546875" style="384" customWidth="1"/>
    <col min="266" max="266" width="19" style="384" customWidth="1"/>
    <col min="267" max="268" width="14.42578125" style="384" customWidth="1"/>
    <col min="269" max="269" width="11.42578125" style="384" customWidth="1"/>
    <col min="270" max="270" width="13.140625" style="384" customWidth="1"/>
    <col min="271" max="272" width="14" style="384" customWidth="1"/>
    <col min="273" max="273" width="14.42578125" style="384" customWidth="1"/>
    <col min="274" max="274" width="13.42578125" style="384" customWidth="1"/>
    <col min="275" max="275" width="11.42578125" style="384" customWidth="1"/>
    <col min="276" max="276" width="13.5703125" style="384" customWidth="1"/>
    <col min="277" max="278" width="12.140625" style="384" customWidth="1"/>
    <col min="279" max="279" width="11.42578125" style="384" customWidth="1"/>
    <col min="280" max="280" width="12.5703125" style="384" customWidth="1"/>
    <col min="281" max="281" width="11.42578125" style="384" customWidth="1"/>
    <col min="282" max="282" width="13.42578125" style="384" customWidth="1"/>
    <col min="283" max="283" width="12.42578125" style="384" customWidth="1"/>
    <col min="284" max="284" width="13" style="384" customWidth="1"/>
    <col min="285" max="285" width="11" style="384" customWidth="1"/>
    <col min="286" max="286" width="9.5703125" style="384" customWidth="1"/>
    <col min="287" max="287" width="12.5703125" style="384" customWidth="1"/>
    <col min="288" max="288" width="14.42578125" style="384" customWidth="1"/>
    <col min="289" max="289" width="12.140625" style="384" customWidth="1"/>
    <col min="290" max="290" width="10.42578125" style="384" customWidth="1"/>
    <col min="291" max="291" width="9.5703125" style="384" customWidth="1"/>
    <col min="292" max="292" width="15" style="384" customWidth="1"/>
    <col min="293" max="293" width="14.42578125" style="384" customWidth="1"/>
    <col min="294" max="294" width="11.42578125" style="384" customWidth="1"/>
    <col min="295" max="295" width="11.140625" style="384" customWidth="1"/>
    <col min="296" max="296" width="11.85546875" style="384" customWidth="1"/>
    <col min="297" max="297" width="18.5703125" style="384" customWidth="1"/>
    <col min="298" max="298" width="14.42578125" style="384" customWidth="1"/>
    <col min="299" max="299" width="11.42578125" style="384" customWidth="1"/>
    <col min="300" max="300" width="11.140625" style="384" customWidth="1"/>
    <col min="301" max="301" width="11.85546875" style="384" customWidth="1"/>
    <col min="302" max="302" width="18.5703125" style="384" customWidth="1"/>
    <col min="303" max="303" width="29" style="384" customWidth="1"/>
    <col min="304" max="514" width="9.140625" style="384"/>
    <col min="515" max="515" width="5.140625" style="384" customWidth="1"/>
    <col min="516" max="516" width="29.42578125" style="384" customWidth="1"/>
    <col min="517" max="517" width="11" style="384" customWidth="1"/>
    <col min="518" max="518" width="9.140625" style="384" customWidth="1"/>
    <col min="519" max="519" width="8.42578125" style="384" customWidth="1"/>
    <col min="520" max="520" width="10.85546875" style="384" customWidth="1"/>
    <col min="521" max="521" width="8.85546875" style="384" customWidth="1"/>
    <col min="522" max="522" width="19" style="384" customWidth="1"/>
    <col min="523" max="524" width="14.42578125" style="384" customWidth="1"/>
    <col min="525" max="525" width="11.42578125" style="384" customWidth="1"/>
    <col min="526" max="526" width="13.140625" style="384" customWidth="1"/>
    <col min="527" max="528" width="14" style="384" customWidth="1"/>
    <col min="529" max="529" width="14.42578125" style="384" customWidth="1"/>
    <col min="530" max="530" width="13.42578125" style="384" customWidth="1"/>
    <col min="531" max="531" width="11.42578125" style="384" customWidth="1"/>
    <col min="532" max="532" width="13.5703125" style="384" customWidth="1"/>
    <col min="533" max="534" width="12.140625" style="384" customWidth="1"/>
    <col min="535" max="535" width="11.42578125" style="384" customWidth="1"/>
    <col min="536" max="536" width="12.5703125" style="384" customWidth="1"/>
    <col min="537" max="537" width="11.42578125" style="384" customWidth="1"/>
    <col min="538" max="538" width="13.42578125" style="384" customWidth="1"/>
    <col min="539" max="539" width="12.42578125" style="384" customWidth="1"/>
    <col min="540" max="540" width="13" style="384" customWidth="1"/>
    <col min="541" max="541" width="11" style="384" customWidth="1"/>
    <col min="542" max="542" width="9.5703125" style="384" customWidth="1"/>
    <col min="543" max="543" width="12.5703125" style="384" customWidth="1"/>
    <col min="544" max="544" width="14.42578125" style="384" customWidth="1"/>
    <col min="545" max="545" width="12.140625" style="384" customWidth="1"/>
    <col min="546" max="546" width="10.42578125" style="384" customWidth="1"/>
    <col min="547" max="547" width="9.5703125" style="384" customWidth="1"/>
    <col min="548" max="548" width="15" style="384" customWidth="1"/>
    <col min="549" max="549" width="14.42578125" style="384" customWidth="1"/>
    <col min="550" max="550" width="11.42578125" style="384" customWidth="1"/>
    <col min="551" max="551" width="11.140625" style="384" customWidth="1"/>
    <col min="552" max="552" width="11.85546875" style="384" customWidth="1"/>
    <col min="553" max="553" width="18.5703125" style="384" customWidth="1"/>
    <col min="554" max="554" width="14.42578125" style="384" customWidth="1"/>
    <col min="555" max="555" width="11.42578125" style="384" customWidth="1"/>
    <col min="556" max="556" width="11.140625" style="384" customWidth="1"/>
    <col min="557" max="557" width="11.85546875" style="384" customWidth="1"/>
    <col min="558" max="558" width="18.5703125" style="384" customWidth="1"/>
    <col min="559" max="559" width="29" style="384" customWidth="1"/>
    <col min="560" max="770" width="9.140625" style="384"/>
    <col min="771" max="771" width="5.140625" style="384" customWidth="1"/>
    <col min="772" max="772" width="29.42578125" style="384" customWidth="1"/>
    <col min="773" max="773" width="11" style="384" customWidth="1"/>
    <col min="774" max="774" width="9.140625" style="384" customWidth="1"/>
    <col min="775" max="775" width="8.42578125" style="384" customWidth="1"/>
    <col min="776" max="776" width="10.85546875" style="384" customWidth="1"/>
    <col min="777" max="777" width="8.85546875" style="384" customWidth="1"/>
    <col min="778" max="778" width="19" style="384" customWidth="1"/>
    <col min="779" max="780" width="14.42578125" style="384" customWidth="1"/>
    <col min="781" max="781" width="11.42578125" style="384" customWidth="1"/>
    <col min="782" max="782" width="13.140625" style="384" customWidth="1"/>
    <col min="783" max="784" width="14" style="384" customWidth="1"/>
    <col min="785" max="785" width="14.42578125" style="384" customWidth="1"/>
    <col min="786" max="786" width="13.42578125" style="384" customWidth="1"/>
    <col min="787" max="787" width="11.42578125" style="384" customWidth="1"/>
    <col min="788" max="788" width="13.5703125" style="384" customWidth="1"/>
    <col min="789" max="790" width="12.140625" style="384" customWidth="1"/>
    <col min="791" max="791" width="11.42578125" style="384" customWidth="1"/>
    <col min="792" max="792" width="12.5703125" style="384" customWidth="1"/>
    <col min="793" max="793" width="11.42578125" style="384" customWidth="1"/>
    <col min="794" max="794" width="13.42578125" style="384" customWidth="1"/>
    <col min="795" max="795" width="12.42578125" style="384" customWidth="1"/>
    <col min="796" max="796" width="13" style="384" customWidth="1"/>
    <col min="797" max="797" width="11" style="384" customWidth="1"/>
    <col min="798" max="798" width="9.5703125" style="384" customWidth="1"/>
    <col min="799" max="799" width="12.5703125" style="384" customWidth="1"/>
    <col min="800" max="800" width="14.42578125" style="384" customWidth="1"/>
    <col min="801" max="801" width="12.140625" style="384" customWidth="1"/>
    <col min="802" max="802" width="10.42578125" style="384" customWidth="1"/>
    <col min="803" max="803" width="9.5703125" style="384" customWidth="1"/>
    <col min="804" max="804" width="15" style="384" customWidth="1"/>
    <col min="805" max="805" width="14.42578125" style="384" customWidth="1"/>
    <col min="806" max="806" width="11.42578125" style="384" customWidth="1"/>
    <col min="807" max="807" width="11.140625" style="384" customWidth="1"/>
    <col min="808" max="808" width="11.85546875" style="384" customWidth="1"/>
    <col min="809" max="809" width="18.5703125" style="384" customWidth="1"/>
    <col min="810" max="810" width="14.42578125" style="384" customWidth="1"/>
    <col min="811" max="811" width="11.42578125" style="384" customWidth="1"/>
    <col min="812" max="812" width="11.140625" style="384" customWidth="1"/>
    <col min="813" max="813" width="11.85546875" style="384" customWidth="1"/>
    <col min="814" max="814" width="18.5703125" style="384" customWidth="1"/>
    <col min="815" max="815" width="29" style="384" customWidth="1"/>
    <col min="816" max="1026" width="9.140625" style="384"/>
    <col min="1027" max="1027" width="5.140625" style="384" customWidth="1"/>
    <col min="1028" max="1028" width="29.42578125" style="384" customWidth="1"/>
    <col min="1029" max="1029" width="11" style="384" customWidth="1"/>
    <col min="1030" max="1030" width="9.140625" style="384" customWidth="1"/>
    <col min="1031" max="1031" width="8.42578125" style="384" customWidth="1"/>
    <col min="1032" max="1032" width="10.85546875" style="384" customWidth="1"/>
    <col min="1033" max="1033" width="8.85546875" style="384" customWidth="1"/>
    <col min="1034" max="1034" width="19" style="384" customWidth="1"/>
    <col min="1035" max="1036" width="14.42578125" style="384" customWidth="1"/>
    <col min="1037" max="1037" width="11.42578125" style="384" customWidth="1"/>
    <col min="1038" max="1038" width="13.140625" style="384" customWidth="1"/>
    <col min="1039" max="1040" width="14" style="384" customWidth="1"/>
    <col min="1041" max="1041" width="14.42578125" style="384" customWidth="1"/>
    <col min="1042" max="1042" width="13.42578125" style="384" customWidth="1"/>
    <col min="1043" max="1043" width="11.42578125" style="384" customWidth="1"/>
    <col min="1044" max="1044" width="13.5703125" style="384" customWidth="1"/>
    <col min="1045" max="1046" width="12.140625" style="384" customWidth="1"/>
    <col min="1047" max="1047" width="11.42578125" style="384" customWidth="1"/>
    <col min="1048" max="1048" width="12.5703125" style="384" customWidth="1"/>
    <col min="1049" max="1049" width="11.42578125" style="384" customWidth="1"/>
    <col min="1050" max="1050" width="13.42578125" style="384" customWidth="1"/>
    <col min="1051" max="1051" width="12.42578125" style="384" customWidth="1"/>
    <col min="1052" max="1052" width="13" style="384" customWidth="1"/>
    <col min="1053" max="1053" width="11" style="384" customWidth="1"/>
    <col min="1054" max="1054" width="9.5703125" style="384" customWidth="1"/>
    <col min="1055" max="1055" width="12.5703125" style="384" customWidth="1"/>
    <col min="1056" max="1056" width="14.42578125" style="384" customWidth="1"/>
    <col min="1057" max="1057" width="12.140625" style="384" customWidth="1"/>
    <col min="1058" max="1058" width="10.42578125" style="384" customWidth="1"/>
    <col min="1059" max="1059" width="9.5703125" style="384" customWidth="1"/>
    <col min="1060" max="1060" width="15" style="384" customWidth="1"/>
    <col min="1061" max="1061" width="14.42578125" style="384" customWidth="1"/>
    <col min="1062" max="1062" width="11.42578125" style="384" customWidth="1"/>
    <col min="1063" max="1063" width="11.140625" style="384" customWidth="1"/>
    <col min="1064" max="1064" width="11.85546875" style="384" customWidth="1"/>
    <col min="1065" max="1065" width="18.5703125" style="384" customWidth="1"/>
    <col min="1066" max="1066" width="14.42578125" style="384" customWidth="1"/>
    <col min="1067" max="1067" width="11.42578125" style="384" customWidth="1"/>
    <col min="1068" max="1068" width="11.140625" style="384" customWidth="1"/>
    <col min="1069" max="1069" width="11.85546875" style="384" customWidth="1"/>
    <col min="1070" max="1070" width="18.5703125" style="384" customWidth="1"/>
    <col min="1071" max="1071" width="29" style="384" customWidth="1"/>
    <col min="1072" max="1282" width="9.140625" style="384"/>
    <col min="1283" max="1283" width="5.140625" style="384" customWidth="1"/>
    <col min="1284" max="1284" width="29.42578125" style="384" customWidth="1"/>
    <col min="1285" max="1285" width="11" style="384" customWidth="1"/>
    <col min="1286" max="1286" width="9.140625" style="384" customWidth="1"/>
    <col min="1287" max="1287" width="8.42578125" style="384" customWidth="1"/>
    <col min="1288" max="1288" width="10.85546875" style="384" customWidth="1"/>
    <col min="1289" max="1289" width="8.85546875" style="384" customWidth="1"/>
    <col min="1290" max="1290" width="19" style="384" customWidth="1"/>
    <col min="1291" max="1292" width="14.42578125" style="384" customWidth="1"/>
    <col min="1293" max="1293" width="11.42578125" style="384" customWidth="1"/>
    <col min="1294" max="1294" width="13.140625" style="384" customWidth="1"/>
    <col min="1295" max="1296" width="14" style="384" customWidth="1"/>
    <col min="1297" max="1297" width="14.42578125" style="384" customWidth="1"/>
    <col min="1298" max="1298" width="13.42578125" style="384" customWidth="1"/>
    <col min="1299" max="1299" width="11.42578125" style="384" customWidth="1"/>
    <col min="1300" max="1300" width="13.5703125" style="384" customWidth="1"/>
    <col min="1301" max="1302" width="12.140625" style="384" customWidth="1"/>
    <col min="1303" max="1303" width="11.42578125" style="384" customWidth="1"/>
    <col min="1304" max="1304" width="12.5703125" style="384" customWidth="1"/>
    <col min="1305" max="1305" width="11.42578125" style="384" customWidth="1"/>
    <col min="1306" max="1306" width="13.42578125" style="384" customWidth="1"/>
    <col min="1307" max="1307" width="12.42578125" style="384" customWidth="1"/>
    <col min="1308" max="1308" width="13" style="384" customWidth="1"/>
    <col min="1309" max="1309" width="11" style="384" customWidth="1"/>
    <col min="1310" max="1310" width="9.5703125" style="384" customWidth="1"/>
    <col min="1311" max="1311" width="12.5703125" style="384" customWidth="1"/>
    <col min="1312" max="1312" width="14.42578125" style="384" customWidth="1"/>
    <col min="1313" max="1313" width="12.140625" style="384" customWidth="1"/>
    <col min="1314" max="1314" width="10.42578125" style="384" customWidth="1"/>
    <col min="1315" max="1315" width="9.5703125" style="384" customWidth="1"/>
    <col min="1316" max="1316" width="15" style="384" customWidth="1"/>
    <col min="1317" max="1317" width="14.42578125" style="384" customWidth="1"/>
    <col min="1318" max="1318" width="11.42578125" style="384" customWidth="1"/>
    <col min="1319" max="1319" width="11.140625" style="384" customWidth="1"/>
    <col min="1320" max="1320" width="11.85546875" style="384" customWidth="1"/>
    <col min="1321" max="1321" width="18.5703125" style="384" customWidth="1"/>
    <col min="1322" max="1322" width="14.42578125" style="384" customWidth="1"/>
    <col min="1323" max="1323" width="11.42578125" style="384" customWidth="1"/>
    <col min="1324" max="1324" width="11.140625" style="384" customWidth="1"/>
    <col min="1325" max="1325" width="11.85546875" style="384" customWidth="1"/>
    <col min="1326" max="1326" width="18.5703125" style="384" customWidth="1"/>
    <col min="1327" max="1327" width="29" style="384" customWidth="1"/>
    <col min="1328" max="1538" width="9.140625" style="384"/>
    <col min="1539" max="1539" width="5.140625" style="384" customWidth="1"/>
    <col min="1540" max="1540" width="29.42578125" style="384" customWidth="1"/>
    <col min="1541" max="1541" width="11" style="384" customWidth="1"/>
    <col min="1542" max="1542" width="9.140625" style="384" customWidth="1"/>
    <col min="1543" max="1543" width="8.42578125" style="384" customWidth="1"/>
    <col min="1544" max="1544" width="10.85546875" style="384" customWidth="1"/>
    <col min="1545" max="1545" width="8.85546875" style="384" customWidth="1"/>
    <col min="1546" max="1546" width="19" style="384" customWidth="1"/>
    <col min="1547" max="1548" width="14.42578125" style="384" customWidth="1"/>
    <col min="1549" max="1549" width="11.42578125" style="384" customWidth="1"/>
    <col min="1550" max="1550" width="13.140625" style="384" customWidth="1"/>
    <col min="1551" max="1552" width="14" style="384" customWidth="1"/>
    <col min="1553" max="1553" width="14.42578125" style="384" customWidth="1"/>
    <col min="1554" max="1554" width="13.42578125" style="384" customWidth="1"/>
    <col min="1555" max="1555" width="11.42578125" style="384" customWidth="1"/>
    <col min="1556" max="1556" width="13.5703125" style="384" customWidth="1"/>
    <col min="1557" max="1558" width="12.140625" style="384" customWidth="1"/>
    <col min="1559" max="1559" width="11.42578125" style="384" customWidth="1"/>
    <col min="1560" max="1560" width="12.5703125" style="384" customWidth="1"/>
    <col min="1561" max="1561" width="11.42578125" style="384" customWidth="1"/>
    <col min="1562" max="1562" width="13.42578125" style="384" customWidth="1"/>
    <col min="1563" max="1563" width="12.42578125" style="384" customWidth="1"/>
    <col min="1564" max="1564" width="13" style="384" customWidth="1"/>
    <col min="1565" max="1565" width="11" style="384" customWidth="1"/>
    <col min="1566" max="1566" width="9.5703125" style="384" customWidth="1"/>
    <col min="1567" max="1567" width="12.5703125" style="384" customWidth="1"/>
    <col min="1568" max="1568" width="14.42578125" style="384" customWidth="1"/>
    <col min="1569" max="1569" width="12.140625" style="384" customWidth="1"/>
    <col min="1570" max="1570" width="10.42578125" style="384" customWidth="1"/>
    <col min="1571" max="1571" width="9.5703125" style="384" customWidth="1"/>
    <col min="1572" max="1572" width="15" style="384" customWidth="1"/>
    <col min="1573" max="1573" width="14.42578125" style="384" customWidth="1"/>
    <col min="1574" max="1574" width="11.42578125" style="384" customWidth="1"/>
    <col min="1575" max="1575" width="11.140625" style="384" customWidth="1"/>
    <col min="1576" max="1576" width="11.85546875" style="384" customWidth="1"/>
    <col min="1577" max="1577" width="18.5703125" style="384" customWidth="1"/>
    <col min="1578" max="1578" width="14.42578125" style="384" customWidth="1"/>
    <col min="1579" max="1579" width="11.42578125" style="384" customWidth="1"/>
    <col min="1580" max="1580" width="11.140625" style="384" customWidth="1"/>
    <col min="1581" max="1581" width="11.85546875" style="384" customWidth="1"/>
    <col min="1582" max="1582" width="18.5703125" style="384" customWidth="1"/>
    <col min="1583" max="1583" width="29" style="384" customWidth="1"/>
    <col min="1584" max="1794" width="9.140625" style="384"/>
    <col min="1795" max="1795" width="5.140625" style="384" customWidth="1"/>
    <col min="1796" max="1796" width="29.42578125" style="384" customWidth="1"/>
    <col min="1797" max="1797" width="11" style="384" customWidth="1"/>
    <col min="1798" max="1798" width="9.140625" style="384" customWidth="1"/>
    <col min="1799" max="1799" width="8.42578125" style="384" customWidth="1"/>
    <col min="1800" max="1800" width="10.85546875" style="384" customWidth="1"/>
    <col min="1801" max="1801" width="8.85546875" style="384" customWidth="1"/>
    <col min="1802" max="1802" width="19" style="384" customWidth="1"/>
    <col min="1803" max="1804" width="14.42578125" style="384" customWidth="1"/>
    <col min="1805" max="1805" width="11.42578125" style="384" customWidth="1"/>
    <col min="1806" max="1806" width="13.140625" style="384" customWidth="1"/>
    <col min="1807" max="1808" width="14" style="384" customWidth="1"/>
    <col min="1809" max="1809" width="14.42578125" style="384" customWidth="1"/>
    <col min="1810" max="1810" width="13.42578125" style="384" customWidth="1"/>
    <col min="1811" max="1811" width="11.42578125" style="384" customWidth="1"/>
    <col min="1812" max="1812" width="13.5703125" style="384" customWidth="1"/>
    <col min="1813" max="1814" width="12.140625" style="384" customWidth="1"/>
    <col min="1815" max="1815" width="11.42578125" style="384" customWidth="1"/>
    <col min="1816" max="1816" width="12.5703125" style="384" customWidth="1"/>
    <col min="1817" max="1817" width="11.42578125" style="384" customWidth="1"/>
    <col min="1818" max="1818" width="13.42578125" style="384" customWidth="1"/>
    <col min="1819" max="1819" width="12.42578125" style="384" customWidth="1"/>
    <col min="1820" max="1820" width="13" style="384" customWidth="1"/>
    <col min="1821" max="1821" width="11" style="384" customWidth="1"/>
    <col min="1822" max="1822" width="9.5703125" style="384" customWidth="1"/>
    <col min="1823" max="1823" width="12.5703125" style="384" customWidth="1"/>
    <col min="1824" max="1824" width="14.42578125" style="384" customWidth="1"/>
    <col min="1825" max="1825" width="12.140625" style="384" customWidth="1"/>
    <col min="1826" max="1826" width="10.42578125" style="384" customWidth="1"/>
    <col min="1827" max="1827" width="9.5703125" style="384" customWidth="1"/>
    <col min="1828" max="1828" width="15" style="384" customWidth="1"/>
    <col min="1829" max="1829" width="14.42578125" style="384" customWidth="1"/>
    <col min="1830" max="1830" width="11.42578125" style="384" customWidth="1"/>
    <col min="1831" max="1831" width="11.140625" style="384" customWidth="1"/>
    <col min="1832" max="1832" width="11.85546875" style="384" customWidth="1"/>
    <col min="1833" max="1833" width="18.5703125" style="384" customWidth="1"/>
    <col min="1834" max="1834" width="14.42578125" style="384" customWidth="1"/>
    <col min="1835" max="1835" width="11.42578125" style="384" customWidth="1"/>
    <col min="1836" max="1836" width="11.140625" style="384" customWidth="1"/>
    <col min="1837" max="1837" width="11.85546875" style="384" customWidth="1"/>
    <col min="1838" max="1838" width="18.5703125" style="384" customWidth="1"/>
    <col min="1839" max="1839" width="29" style="384" customWidth="1"/>
    <col min="1840" max="2050" width="9.140625" style="384"/>
    <col min="2051" max="2051" width="5.140625" style="384" customWidth="1"/>
    <col min="2052" max="2052" width="29.42578125" style="384" customWidth="1"/>
    <col min="2053" max="2053" width="11" style="384" customWidth="1"/>
    <col min="2054" max="2054" width="9.140625" style="384" customWidth="1"/>
    <col min="2055" max="2055" width="8.42578125" style="384" customWidth="1"/>
    <col min="2056" max="2056" width="10.85546875" style="384" customWidth="1"/>
    <col min="2057" max="2057" width="8.85546875" style="384" customWidth="1"/>
    <col min="2058" max="2058" width="19" style="384" customWidth="1"/>
    <col min="2059" max="2060" width="14.42578125" style="384" customWidth="1"/>
    <col min="2061" max="2061" width="11.42578125" style="384" customWidth="1"/>
    <col min="2062" max="2062" width="13.140625" style="384" customWidth="1"/>
    <col min="2063" max="2064" width="14" style="384" customWidth="1"/>
    <col min="2065" max="2065" width="14.42578125" style="384" customWidth="1"/>
    <col min="2066" max="2066" width="13.42578125" style="384" customWidth="1"/>
    <col min="2067" max="2067" width="11.42578125" style="384" customWidth="1"/>
    <col min="2068" max="2068" width="13.5703125" style="384" customWidth="1"/>
    <col min="2069" max="2070" width="12.140625" style="384" customWidth="1"/>
    <col min="2071" max="2071" width="11.42578125" style="384" customWidth="1"/>
    <col min="2072" max="2072" width="12.5703125" style="384" customWidth="1"/>
    <col min="2073" max="2073" width="11.42578125" style="384" customWidth="1"/>
    <col min="2074" max="2074" width="13.42578125" style="384" customWidth="1"/>
    <col min="2075" max="2075" width="12.42578125" style="384" customWidth="1"/>
    <col min="2076" max="2076" width="13" style="384" customWidth="1"/>
    <col min="2077" max="2077" width="11" style="384" customWidth="1"/>
    <col min="2078" max="2078" width="9.5703125" style="384" customWidth="1"/>
    <col min="2079" max="2079" width="12.5703125" style="384" customWidth="1"/>
    <col min="2080" max="2080" width="14.42578125" style="384" customWidth="1"/>
    <col min="2081" max="2081" width="12.140625" style="384" customWidth="1"/>
    <col min="2082" max="2082" width="10.42578125" style="384" customWidth="1"/>
    <col min="2083" max="2083" width="9.5703125" style="384" customWidth="1"/>
    <col min="2084" max="2084" width="15" style="384" customWidth="1"/>
    <col min="2085" max="2085" width="14.42578125" style="384" customWidth="1"/>
    <col min="2086" max="2086" width="11.42578125" style="384" customWidth="1"/>
    <col min="2087" max="2087" width="11.140625" style="384" customWidth="1"/>
    <col min="2088" max="2088" width="11.85546875" style="384" customWidth="1"/>
    <col min="2089" max="2089" width="18.5703125" style="384" customWidth="1"/>
    <col min="2090" max="2090" width="14.42578125" style="384" customWidth="1"/>
    <col min="2091" max="2091" width="11.42578125" style="384" customWidth="1"/>
    <col min="2092" max="2092" width="11.140625" style="384" customWidth="1"/>
    <col min="2093" max="2093" width="11.85546875" style="384" customWidth="1"/>
    <col min="2094" max="2094" width="18.5703125" style="384" customWidth="1"/>
    <col min="2095" max="2095" width="29" style="384" customWidth="1"/>
    <col min="2096" max="2306" width="9.140625" style="384"/>
    <col min="2307" max="2307" width="5.140625" style="384" customWidth="1"/>
    <col min="2308" max="2308" width="29.42578125" style="384" customWidth="1"/>
    <col min="2309" max="2309" width="11" style="384" customWidth="1"/>
    <col min="2310" max="2310" width="9.140625" style="384" customWidth="1"/>
    <col min="2311" max="2311" width="8.42578125" style="384" customWidth="1"/>
    <col min="2312" max="2312" width="10.85546875" style="384" customWidth="1"/>
    <col min="2313" max="2313" width="8.85546875" style="384" customWidth="1"/>
    <col min="2314" max="2314" width="19" style="384" customWidth="1"/>
    <col min="2315" max="2316" width="14.42578125" style="384" customWidth="1"/>
    <col min="2317" max="2317" width="11.42578125" style="384" customWidth="1"/>
    <col min="2318" max="2318" width="13.140625" style="384" customWidth="1"/>
    <col min="2319" max="2320" width="14" style="384" customWidth="1"/>
    <col min="2321" max="2321" width="14.42578125" style="384" customWidth="1"/>
    <col min="2322" max="2322" width="13.42578125" style="384" customWidth="1"/>
    <col min="2323" max="2323" width="11.42578125" style="384" customWidth="1"/>
    <col min="2324" max="2324" width="13.5703125" style="384" customWidth="1"/>
    <col min="2325" max="2326" width="12.140625" style="384" customWidth="1"/>
    <col min="2327" max="2327" width="11.42578125" style="384" customWidth="1"/>
    <col min="2328" max="2328" width="12.5703125" style="384" customWidth="1"/>
    <col min="2329" max="2329" width="11.42578125" style="384" customWidth="1"/>
    <col min="2330" max="2330" width="13.42578125" style="384" customWidth="1"/>
    <col min="2331" max="2331" width="12.42578125" style="384" customWidth="1"/>
    <col min="2332" max="2332" width="13" style="384" customWidth="1"/>
    <col min="2333" max="2333" width="11" style="384" customWidth="1"/>
    <col min="2334" max="2334" width="9.5703125" style="384" customWidth="1"/>
    <col min="2335" max="2335" width="12.5703125" style="384" customWidth="1"/>
    <col min="2336" max="2336" width="14.42578125" style="384" customWidth="1"/>
    <col min="2337" max="2337" width="12.140625" style="384" customWidth="1"/>
    <col min="2338" max="2338" width="10.42578125" style="384" customWidth="1"/>
    <col min="2339" max="2339" width="9.5703125" style="384" customWidth="1"/>
    <col min="2340" max="2340" width="15" style="384" customWidth="1"/>
    <col min="2341" max="2341" width="14.42578125" style="384" customWidth="1"/>
    <col min="2342" max="2342" width="11.42578125" style="384" customWidth="1"/>
    <col min="2343" max="2343" width="11.140625" style="384" customWidth="1"/>
    <col min="2344" max="2344" width="11.85546875" style="384" customWidth="1"/>
    <col min="2345" max="2345" width="18.5703125" style="384" customWidth="1"/>
    <col min="2346" max="2346" width="14.42578125" style="384" customWidth="1"/>
    <col min="2347" max="2347" width="11.42578125" style="384" customWidth="1"/>
    <col min="2348" max="2348" width="11.140625" style="384" customWidth="1"/>
    <col min="2349" max="2349" width="11.85546875" style="384" customWidth="1"/>
    <col min="2350" max="2350" width="18.5703125" style="384" customWidth="1"/>
    <col min="2351" max="2351" width="29" style="384" customWidth="1"/>
    <col min="2352" max="2562" width="9.140625" style="384"/>
    <col min="2563" max="2563" width="5.140625" style="384" customWidth="1"/>
    <col min="2564" max="2564" width="29.42578125" style="384" customWidth="1"/>
    <col min="2565" max="2565" width="11" style="384" customWidth="1"/>
    <col min="2566" max="2566" width="9.140625" style="384" customWidth="1"/>
    <col min="2567" max="2567" width="8.42578125" style="384" customWidth="1"/>
    <col min="2568" max="2568" width="10.85546875" style="384" customWidth="1"/>
    <col min="2569" max="2569" width="8.85546875" style="384" customWidth="1"/>
    <col min="2570" max="2570" width="19" style="384" customWidth="1"/>
    <col min="2571" max="2572" width="14.42578125" style="384" customWidth="1"/>
    <col min="2573" max="2573" width="11.42578125" style="384" customWidth="1"/>
    <col min="2574" max="2574" width="13.140625" style="384" customWidth="1"/>
    <col min="2575" max="2576" width="14" style="384" customWidth="1"/>
    <col min="2577" max="2577" width="14.42578125" style="384" customWidth="1"/>
    <col min="2578" max="2578" width="13.42578125" style="384" customWidth="1"/>
    <col min="2579" max="2579" width="11.42578125" style="384" customWidth="1"/>
    <col min="2580" max="2580" width="13.5703125" style="384" customWidth="1"/>
    <col min="2581" max="2582" width="12.140625" style="384" customWidth="1"/>
    <col min="2583" max="2583" width="11.42578125" style="384" customWidth="1"/>
    <col min="2584" max="2584" width="12.5703125" style="384" customWidth="1"/>
    <col min="2585" max="2585" width="11.42578125" style="384" customWidth="1"/>
    <col min="2586" max="2586" width="13.42578125" style="384" customWidth="1"/>
    <col min="2587" max="2587" width="12.42578125" style="384" customWidth="1"/>
    <col min="2588" max="2588" width="13" style="384" customWidth="1"/>
    <col min="2589" max="2589" width="11" style="384" customWidth="1"/>
    <col min="2590" max="2590" width="9.5703125" style="384" customWidth="1"/>
    <col min="2591" max="2591" width="12.5703125" style="384" customWidth="1"/>
    <col min="2592" max="2592" width="14.42578125" style="384" customWidth="1"/>
    <col min="2593" max="2593" width="12.140625" style="384" customWidth="1"/>
    <col min="2594" max="2594" width="10.42578125" style="384" customWidth="1"/>
    <col min="2595" max="2595" width="9.5703125" style="384" customWidth="1"/>
    <col min="2596" max="2596" width="15" style="384" customWidth="1"/>
    <col min="2597" max="2597" width="14.42578125" style="384" customWidth="1"/>
    <col min="2598" max="2598" width="11.42578125" style="384" customWidth="1"/>
    <col min="2599" max="2599" width="11.140625" style="384" customWidth="1"/>
    <col min="2600" max="2600" width="11.85546875" style="384" customWidth="1"/>
    <col min="2601" max="2601" width="18.5703125" style="384" customWidth="1"/>
    <col min="2602" max="2602" width="14.42578125" style="384" customWidth="1"/>
    <col min="2603" max="2603" width="11.42578125" style="384" customWidth="1"/>
    <col min="2604" max="2604" width="11.140625" style="384" customWidth="1"/>
    <col min="2605" max="2605" width="11.85546875" style="384" customWidth="1"/>
    <col min="2606" max="2606" width="18.5703125" style="384" customWidth="1"/>
    <col min="2607" max="2607" width="29" style="384" customWidth="1"/>
    <col min="2608" max="2818" width="9.140625" style="384"/>
    <col min="2819" max="2819" width="5.140625" style="384" customWidth="1"/>
    <col min="2820" max="2820" width="29.42578125" style="384" customWidth="1"/>
    <col min="2821" max="2821" width="11" style="384" customWidth="1"/>
    <col min="2822" max="2822" width="9.140625" style="384" customWidth="1"/>
    <col min="2823" max="2823" width="8.42578125" style="384" customWidth="1"/>
    <col min="2824" max="2824" width="10.85546875" style="384" customWidth="1"/>
    <col min="2825" max="2825" width="8.85546875" style="384" customWidth="1"/>
    <col min="2826" max="2826" width="19" style="384" customWidth="1"/>
    <col min="2827" max="2828" width="14.42578125" style="384" customWidth="1"/>
    <col min="2829" max="2829" width="11.42578125" style="384" customWidth="1"/>
    <col min="2830" max="2830" width="13.140625" style="384" customWidth="1"/>
    <col min="2831" max="2832" width="14" style="384" customWidth="1"/>
    <col min="2833" max="2833" width="14.42578125" style="384" customWidth="1"/>
    <col min="2834" max="2834" width="13.42578125" style="384" customWidth="1"/>
    <col min="2835" max="2835" width="11.42578125" style="384" customWidth="1"/>
    <col min="2836" max="2836" width="13.5703125" style="384" customWidth="1"/>
    <col min="2837" max="2838" width="12.140625" style="384" customWidth="1"/>
    <col min="2839" max="2839" width="11.42578125" style="384" customWidth="1"/>
    <col min="2840" max="2840" width="12.5703125" style="384" customWidth="1"/>
    <col min="2841" max="2841" width="11.42578125" style="384" customWidth="1"/>
    <col min="2842" max="2842" width="13.42578125" style="384" customWidth="1"/>
    <col min="2843" max="2843" width="12.42578125" style="384" customWidth="1"/>
    <col min="2844" max="2844" width="13" style="384" customWidth="1"/>
    <col min="2845" max="2845" width="11" style="384" customWidth="1"/>
    <col min="2846" max="2846" width="9.5703125" style="384" customWidth="1"/>
    <col min="2847" max="2847" width="12.5703125" style="384" customWidth="1"/>
    <col min="2848" max="2848" width="14.42578125" style="384" customWidth="1"/>
    <col min="2849" max="2849" width="12.140625" style="384" customWidth="1"/>
    <col min="2850" max="2850" width="10.42578125" style="384" customWidth="1"/>
    <col min="2851" max="2851" width="9.5703125" style="384" customWidth="1"/>
    <col min="2852" max="2852" width="15" style="384" customWidth="1"/>
    <col min="2853" max="2853" width="14.42578125" style="384" customWidth="1"/>
    <col min="2854" max="2854" width="11.42578125" style="384" customWidth="1"/>
    <col min="2855" max="2855" width="11.140625" style="384" customWidth="1"/>
    <col min="2856" max="2856" width="11.85546875" style="384" customWidth="1"/>
    <col min="2857" max="2857" width="18.5703125" style="384" customWidth="1"/>
    <col min="2858" max="2858" width="14.42578125" style="384" customWidth="1"/>
    <col min="2859" max="2859" width="11.42578125" style="384" customWidth="1"/>
    <col min="2860" max="2860" width="11.140625" style="384" customWidth="1"/>
    <col min="2861" max="2861" width="11.85546875" style="384" customWidth="1"/>
    <col min="2862" max="2862" width="18.5703125" style="384" customWidth="1"/>
    <col min="2863" max="2863" width="29" style="384" customWidth="1"/>
    <col min="2864" max="3074" width="9.140625" style="384"/>
    <col min="3075" max="3075" width="5.140625" style="384" customWidth="1"/>
    <col min="3076" max="3076" width="29.42578125" style="384" customWidth="1"/>
    <col min="3077" max="3077" width="11" style="384" customWidth="1"/>
    <col min="3078" max="3078" width="9.140625" style="384" customWidth="1"/>
    <col min="3079" max="3079" width="8.42578125" style="384" customWidth="1"/>
    <col min="3080" max="3080" width="10.85546875" style="384" customWidth="1"/>
    <col min="3081" max="3081" width="8.85546875" style="384" customWidth="1"/>
    <col min="3082" max="3082" width="19" style="384" customWidth="1"/>
    <col min="3083" max="3084" width="14.42578125" style="384" customWidth="1"/>
    <col min="3085" max="3085" width="11.42578125" style="384" customWidth="1"/>
    <col min="3086" max="3086" width="13.140625" style="384" customWidth="1"/>
    <col min="3087" max="3088" width="14" style="384" customWidth="1"/>
    <col min="3089" max="3089" width="14.42578125" style="384" customWidth="1"/>
    <col min="3090" max="3090" width="13.42578125" style="384" customWidth="1"/>
    <col min="3091" max="3091" width="11.42578125" style="384" customWidth="1"/>
    <col min="3092" max="3092" width="13.5703125" style="384" customWidth="1"/>
    <col min="3093" max="3094" width="12.140625" style="384" customWidth="1"/>
    <col min="3095" max="3095" width="11.42578125" style="384" customWidth="1"/>
    <col min="3096" max="3096" width="12.5703125" style="384" customWidth="1"/>
    <col min="3097" max="3097" width="11.42578125" style="384" customWidth="1"/>
    <col min="3098" max="3098" width="13.42578125" style="384" customWidth="1"/>
    <col min="3099" max="3099" width="12.42578125" style="384" customWidth="1"/>
    <col min="3100" max="3100" width="13" style="384" customWidth="1"/>
    <col min="3101" max="3101" width="11" style="384" customWidth="1"/>
    <col min="3102" max="3102" width="9.5703125" style="384" customWidth="1"/>
    <col min="3103" max="3103" width="12.5703125" style="384" customWidth="1"/>
    <col min="3104" max="3104" width="14.42578125" style="384" customWidth="1"/>
    <col min="3105" max="3105" width="12.140625" style="384" customWidth="1"/>
    <col min="3106" max="3106" width="10.42578125" style="384" customWidth="1"/>
    <col min="3107" max="3107" width="9.5703125" style="384" customWidth="1"/>
    <col min="3108" max="3108" width="15" style="384" customWidth="1"/>
    <col min="3109" max="3109" width="14.42578125" style="384" customWidth="1"/>
    <col min="3110" max="3110" width="11.42578125" style="384" customWidth="1"/>
    <col min="3111" max="3111" width="11.140625" style="384" customWidth="1"/>
    <col min="3112" max="3112" width="11.85546875" style="384" customWidth="1"/>
    <col min="3113" max="3113" width="18.5703125" style="384" customWidth="1"/>
    <col min="3114" max="3114" width="14.42578125" style="384" customWidth="1"/>
    <col min="3115" max="3115" width="11.42578125" style="384" customWidth="1"/>
    <col min="3116" max="3116" width="11.140625" style="384" customWidth="1"/>
    <col min="3117" max="3117" width="11.85546875" style="384" customWidth="1"/>
    <col min="3118" max="3118" width="18.5703125" style="384" customWidth="1"/>
    <col min="3119" max="3119" width="29" style="384" customWidth="1"/>
    <col min="3120" max="3330" width="9.140625" style="384"/>
    <col min="3331" max="3331" width="5.140625" style="384" customWidth="1"/>
    <col min="3332" max="3332" width="29.42578125" style="384" customWidth="1"/>
    <col min="3333" max="3333" width="11" style="384" customWidth="1"/>
    <col min="3334" max="3334" width="9.140625" style="384" customWidth="1"/>
    <col min="3335" max="3335" width="8.42578125" style="384" customWidth="1"/>
    <col min="3336" max="3336" width="10.85546875" style="384" customWidth="1"/>
    <col min="3337" max="3337" width="8.85546875" style="384" customWidth="1"/>
    <col min="3338" max="3338" width="19" style="384" customWidth="1"/>
    <col min="3339" max="3340" width="14.42578125" style="384" customWidth="1"/>
    <col min="3341" max="3341" width="11.42578125" style="384" customWidth="1"/>
    <col min="3342" max="3342" width="13.140625" style="384" customWidth="1"/>
    <col min="3343" max="3344" width="14" style="384" customWidth="1"/>
    <col min="3345" max="3345" width="14.42578125" style="384" customWidth="1"/>
    <col min="3346" max="3346" width="13.42578125" style="384" customWidth="1"/>
    <col min="3347" max="3347" width="11.42578125" style="384" customWidth="1"/>
    <col min="3348" max="3348" width="13.5703125" style="384" customWidth="1"/>
    <col min="3349" max="3350" width="12.140625" style="384" customWidth="1"/>
    <col min="3351" max="3351" width="11.42578125" style="384" customWidth="1"/>
    <col min="3352" max="3352" width="12.5703125" style="384" customWidth="1"/>
    <col min="3353" max="3353" width="11.42578125" style="384" customWidth="1"/>
    <col min="3354" max="3354" width="13.42578125" style="384" customWidth="1"/>
    <col min="3355" max="3355" width="12.42578125" style="384" customWidth="1"/>
    <col min="3356" max="3356" width="13" style="384" customWidth="1"/>
    <col min="3357" max="3357" width="11" style="384" customWidth="1"/>
    <col min="3358" max="3358" width="9.5703125" style="384" customWidth="1"/>
    <col min="3359" max="3359" width="12.5703125" style="384" customWidth="1"/>
    <col min="3360" max="3360" width="14.42578125" style="384" customWidth="1"/>
    <col min="3361" max="3361" width="12.140625" style="384" customWidth="1"/>
    <col min="3362" max="3362" width="10.42578125" style="384" customWidth="1"/>
    <col min="3363" max="3363" width="9.5703125" style="384" customWidth="1"/>
    <col min="3364" max="3364" width="15" style="384" customWidth="1"/>
    <col min="3365" max="3365" width="14.42578125" style="384" customWidth="1"/>
    <col min="3366" max="3366" width="11.42578125" style="384" customWidth="1"/>
    <col min="3367" max="3367" width="11.140625" style="384" customWidth="1"/>
    <col min="3368" max="3368" width="11.85546875" style="384" customWidth="1"/>
    <col min="3369" max="3369" width="18.5703125" style="384" customWidth="1"/>
    <col min="3370" max="3370" width="14.42578125" style="384" customWidth="1"/>
    <col min="3371" max="3371" width="11.42578125" style="384" customWidth="1"/>
    <col min="3372" max="3372" width="11.140625" style="384" customWidth="1"/>
    <col min="3373" max="3373" width="11.85546875" style="384" customWidth="1"/>
    <col min="3374" max="3374" width="18.5703125" style="384" customWidth="1"/>
    <col min="3375" max="3375" width="29" style="384" customWidth="1"/>
    <col min="3376" max="3586" width="9.140625" style="384"/>
    <col min="3587" max="3587" width="5.140625" style="384" customWidth="1"/>
    <col min="3588" max="3588" width="29.42578125" style="384" customWidth="1"/>
    <col min="3589" max="3589" width="11" style="384" customWidth="1"/>
    <col min="3590" max="3590" width="9.140625" style="384" customWidth="1"/>
    <col min="3591" max="3591" width="8.42578125" style="384" customWidth="1"/>
    <col min="3592" max="3592" width="10.85546875" style="384" customWidth="1"/>
    <col min="3593" max="3593" width="8.85546875" style="384" customWidth="1"/>
    <col min="3594" max="3594" width="19" style="384" customWidth="1"/>
    <col min="3595" max="3596" width="14.42578125" style="384" customWidth="1"/>
    <col min="3597" max="3597" width="11.42578125" style="384" customWidth="1"/>
    <col min="3598" max="3598" width="13.140625" style="384" customWidth="1"/>
    <col min="3599" max="3600" width="14" style="384" customWidth="1"/>
    <col min="3601" max="3601" width="14.42578125" style="384" customWidth="1"/>
    <col min="3602" max="3602" width="13.42578125" style="384" customWidth="1"/>
    <col min="3603" max="3603" width="11.42578125" style="384" customWidth="1"/>
    <col min="3604" max="3604" width="13.5703125" style="384" customWidth="1"/>
    <col min="3605" max="3606" width="12.140625" style="384" customWidth="1"/>
    <col min="3607" max="3607" width="11.42578125" style="384" customWidth="1"/>
    <col min="3608" max="3608" width="12.5703125" style="384" customWidth="1"/>
    <col min="3609" max="3609" width="11.42578125" style="384" customWidth="1"/>
    <col min="3610" max="3610" width="13.42578125" style="384" customWidth="1"/>
    <col min="3611" max="3611" width="12.42578125" style="384" customWidth="1"/>
    <col min="3612" max="3612" width="13" style="384" customWidth="1"/>
    <col min="3613" max="3613" width="11" style="384" customWidth="1"/>
    <col min="3614" max="3614" width="9.5703125" style="384" customWidth="1"/>
    <col min="3615" max="3615" width="12.5703125" style="384" customWidth="1"/>
    <col min="3616" max="3616" width="14.42578125" style="384" customWidth="1"/>
    <col min="3617" max="3617" width="12.140625" style="384" customWidth="1"/>
    <col min="3618" max="3618" width="10.42578125" style="384" customWidth="1"/>
    <col min="3619" max="3619" width="9.5703125" style="384" customWidth="1"/>
    <col min="3620" max="3620" width="15" style="384" customWidth="1"/>
    <col min="3621" max="3621" width="14.42578125" style="384" customWidth="1"/>
    <col min="3622" max="3622" width="11.42578125" style="384" customWidth="1"/>
    <col min="3623" max="3623" width="11.140625" style="384" customWidth="1"/>
    <col min="3624" max="3624" width="11.85546875" style="384" customWidth="1"/>
    <col min="3625" max="3625" width="18.5703125" style="384" customWidth="1"/>
    <col min="3626" max="3626" width="14.42578125" style="384" customWidth="1"/>
    <col min="3627" max="3627" width="11.42578125" style="384" customWidth="1"/>
    <col min="3628" max="3628" width="11.140625" style="384" customWidth="1"/>
    <col min="3629" max="3629" width="11.85546875" style="384" customWidth="1"/>
    <col min="3630" max="3630" width="18.5703125" style="384" customWidth="1"/>
    <col min="3631" max="3631" width="29" style="384" customWidth="1"/>
    <col min="3632" max="3842" width="9.140625" style="384"/>
    <col min="3843" max="3843" width="5.140625" style="384" customWidth="1"/>
    <col min="3844" max="3844" width="29.42578125" style="384" customWidth="1"/>
    <col min="3845" max="3845" width="11" style="384" customWidth="1"/>
    <col min="3846" max="3846" width="9.140625" style="384" customWidth="1"/>
    <col min="3847" max="3847" width="8.42578125" style="384" customWidth="1"/>
    <col min="3848" max="3848" width="10.85546875" style="384" customWidth="1"/>
    <col min="3849" max="3849" width="8.85546875" style="384" customWidth="1"/>
    <col min="3850" max="3850" width="19" style="384" customWidth="1"/>
    <col min="3851" max="3852" width="14.42578125" style="384" customWidth="1"/>
    <col min="3853" max="3853" width="11.42578125" style="384" customWidth="1"/>
    <col min="3854" max="3854" width="13.140625" style="384" customWidth="1"/>
    <col min="3855" max="3856" width="14" style="384" customWidth="1"/>
    <col min="3857" max="3857" width="14.42578125" style="384" customWidth="1"/>
    <col min="3858" max="3858" width="13.42578125" style="384" customWidth="1"/>
    <col min="3859" max="3859" width="11.42578125" style="384" customWidth="1"/>
    <col min="3860" max="3860" width="13.5703125" style="384" customWidth="1"/>
    <col min="3861" max="3862" width="12.140625" style="384" customWidth="1"/>
    <col min="3863" max="3863" width="11.42578125" style="384" customWidth="1"/>
    <col min="3864" max="3864" width="12.5703125" style="384" customWidth="1"/>
    <col min="3865" max="3865" width="11.42578125" style="384" customWidth="1"/>
    <col min="3866" max="3866" width="13.42578125" style="384" customWidth="1"/>
    <col min="3867" max="3867" width="12.42578125" style="384" customWidth="1"/>
    <col min="3868" max="3868" width="13" style="384" customWidth="1"/>
    <col min="3869" max="3869" width="11" style="384" customWidth="1"/>
    <col min="3870" max="3870" width="9.5703125" style="384" customWidth="1"/>
    <col min="3871" max="3871" width="12.5703125" style="384" customWidth="1"/>
    <col min="3872" max="3872" width="14.42578125" style="384" customWidth="1"/>
    <col min="3873" max="3873" width="12.140625" style="384" customWidth="1"/>
    <col min="3874" max="3874" width="10.42578125" style="384" customWidth="1"/>
    <col min="3875" max="3875" width="9.5703125" style="384" customWidth="1"/>
    <col min="3876" max="3876" width="15" style="384" customWidth="1"/>
    <col min="3877" max="3877" width="14.42578125" style="384" customWidth="1"/>
    <col min="3878" max="3878" width="11.42578125" style="384" customWidth="1"/>
    <col min="3879" max="3879" width="11.140625" style="384" customWidth="1"/>
    <col min="3880" max="3880" width="11.85546875" style="384" customWidth="1"/>
    <col min="3881" max="3881" width="18.5703125" style="384" customWidth="1"/>
    <col min="3882" max="3882" width="14.42578125" style="384" customWidth="1"/>
    <col min="3883" max="3883" width="11.42578125" style="384" customWidth="1"/>
    <col min="3884" max="3884" width="11.140625" style="384" customWidth="1"/>
    <col min="3885" max="3885" width="11.85546875" style="384" customWidth="1"/>
    <col min="3886" max="3886" width="18.5703125" style="384" customWidth="1"/>
    <col min="3887" max="3887" width="29" style="384" customWidth="1"/>
    <col min="3888" max="4098" width="9.140625" style="384"/>
    <col min="4099" max="4099" width="5.140625" style="384" customWidth="1"/>
    <col min="4100" max="4100" width="29.42578125" style="384" customWidth="1"/>
    <col min="4101" max="4101" width="11" style="384" customWidth="1"/>
    <col min="4102" max="4102" width="9.140625" style="384" customWidth="1"/>
    <col min="4103" max="4103" width="8.42578125" style="384" customWidth="1"/>
    <col min="4104" max="4104" width="10.85546875" style="384" customWidth="1"/>
    <col min="4105" max="4105" width="8.85546875" style="384" customWidth="1"/>
    <col min="4106" max="4106" width="19" style="384" customWidth="1"/>
    <col min="4107" max="4108" width="14.42578125" style="384" customWidth="1"/>
    <col min="4109" max="4109" width="11.42578125" style="384" customWidth="1"/>
    <col min="4110" max="4110" width="13.140625" style="384" customWidth="1"/>
    <col min="4111" max="4112" width="14" style="384" customWidth="1"/>
    <col min="4113" max="4113" width="14.42578125" style="384" customWidth="1"/>
    <col min="4114" max="4114" width="13.42578125" style="384" customWidth="1"/>
    <col min="4115" max="4115" width="11.42578125" style="384" customWidth="1"/>
    <col min="4116" max="4116" width="13.5703125" style="384" customWidth="1"/>
    <col min="4117" max="4118" width="12.140625" style="384" customWidth="1"/>
    <col min="4119" max="4119" width="11.42578125" style="384" customWidth="1"/>
    <col min="4120" max="4120" width="12.5703125" style="384" customWidth="1"/>
    <col min="4121" max="4121" width="11.42578125" style="384" customWidth="1"/>
    <col min="4122" max="4122" width="13.42578125" style="384" customWidth="1"/>
    <col min="4123" max="4123" width="12.42578125" style="384" customWidth="1"/>
    <col min="4124" max="4124" width="13" style="384" customWidth="1"/>
    <col min="4125" max="4125" width="11" style="384" customWidth="1"/>
    <col min="4126" max="4126" width="9.5703125" style="384" customWidth="1"/>
    <col min="4127" max="4127" width="12.5703125" style="384" customWidth="1"/>
    <col min="4128" max="4128" width="14.42578125" style="384" customWidth="1"/>
    <col min="4129" max="4129" width="12.140625" style="384" customWidth="1"/>
    <col min="4130" max="4130" width="10.42578125" style="384" customWidth="1"/>
    <col min="4131" max="4131" width="9.5703125" style="384" customWidth="1"/>
    <col min="4132" max="4132" width="15" style="384" customWidth="1"/>
    <col min="4133" max="4133" width="14.42578125" style="384" customWidth="1"/>
    <col min="4134" max="4134" width="11.42578125" style="384" customWidth="1"/>
    <col min="4135" max="4135" width="11.140625" style="384" customWidth="1"/>
    <col min="4136" max="4136" width="11.85546875" style="384" customWidth="1"/>
    <col min="4137" max="4137" width="18.5703125" style="384" customWidth="1"/>
    <col min="4138" max="4138" width="14.42578125" style="384" customWidth="1"/>
    <col min="4139" max="4139" width="11.42578125" style="384" customWidth="1"/>
    <col min="4140" max="4140" width="11.140625" style="384" customWidth="1"/>
    <col min="4141" max="4141" width="11.85546875" style="384" customWidth="1"/>
    <col min="4142" max="4142" width="18.5703125" style="384" customWidth="1"/>
    <col min="4143" max="4143" width="29" style="384" customWidth="1"/>
    <col min="4144" max="4354" width="9.140625" style="384"/>
    <col min="4355" max="4355" width="5.140625" style="384" customWidth="1"/>
    <col min="4356" max="4356" width="29.42578125" style="384" customWidth="1"/>
    <col min="4357" max="4357" width="11" style="384" customWidth="1"/>
    <col min="4358" max="4358" width="9.140625" style="384" customWidth="1"/>
    <col min="4359" max="4359" width="8.42578125" style="384" customWidth="1"/>
    <col min="4360" max="4360" width="10.85546875" style="384" customWidth="1"/>
    <col min="4361" max="4361" width="8.85546875" style="384" customWidth="1"/>
    <col min="4362" max="4362" width="19" style="384" customWidth="1"/>
    <col min="4363" max="4364" width="14.42578125" style="384" customWidth="1"/>
    <col min="4365" max="4365" width="11.42578125" style="384" customWidth="1"/>
    <col min="4366" max="4366" width="13.140625" style="384" customWidth="1"/>
    <col min="4367" max="4368" width="14" style="384" customWidth="1"/>
    <col min="4369" max="4369" width="14.42578125" style="384" customWidth="1"/>
    <col min="4370" max="4370" width="13.42578125" style="384" customWidth="1"/>
    <col min="4371" max="4371" width="11.42578125" style="384" customWidth="1"/>
    <col min="4372" max="4372" width="13.5703125" style="384" customWidth="1"/>
    <col min="4373" max="4374" width="12.140625" style="384" customWidth="1"/>
    <col min="4375" max="4375" width="11.42578125" style="384" customWidth="1"/>
    <col min="4376" max="4376" width="12.5703125" style="384" customWidth="1"/>
    <col min="4377" max="4377" width="11.42578125" style="384" customWidth="1"/>
    <col min="4378" max="4378" width="13.42578125" style="384" customWidth="1"/>
    <col min="4379" max="4379" width="12.42578125" style="384" customWidth="1"/>
    <col min="4380" max="4380" width="13" style="384" customWidth="1"/>
    <col min="4381" max="4381" width="11" style="384" customWidth="1"/>
    <col min="4382" max="4382" width="9.5703125" style="384" customWidth="1"/>
    <col min="4383" max="4383" width="12.5703125" style="384" customWidth="1"/>
    <col min="4384" max="4384" width="14.42578125" style="384" customWidth="1"/>
    <col min="4385" max="4385" width="12.140625" style="384" customWidth="1"/>
    <col min="4386" max="4386" width="10.42578125" style="384" customWidth="1"/>
    <col min="4387" max="4387" width="9.5703125" style="384" customWidth="1"/>
    <col min="4388" max="4388" width="15" style="384" customWidth="1"/>
    <col min="4389" max="4389" width="14.42578125" style="384" customWidth="1"/>
    <col min="4390" max="4390" width="11.42578125" style="384" customWidth="1"/>
    <col min="4391" max="4391" width="11.140625" style="384" customWidth="1"/>
    <col min="4392" max="4392" width="11.85546875" style="384" customWidth="1"/>
    <col min="4393" max="4393" width="18.5703125" style="384" customWidth="1"/>
    <col min="4394" max="4394" width="14.42578125" style="384" customWidth="1"/>
    <col min="4395" max="4395" width="11.42578125" style="384" customWidth="1"/>
    <col min="4396" max="4396" width="11.140625" style="384" customWidth="1"/>
    <col min="4397" max="4397" width="11.85546875" style="384" customWidth="1"/>
    <col min="4398" max="4398" width="18.5703125" style="384" customWidth="1"/>
    <col min="4399" max="4399" width="29" style="384" customWidth="1"/>
    <col min="4400" max="4610" width="9.140625" style="384"/>
    <col min="4611" max="4611" width="5.140625" style="384" customWidth="1"/>
    <col min="4612" max="4612" width="29.42578125" style="384" customWidth="1"/>
    <col min="4613" max="4613" width="11" style="384" customWidth="1"/>
    <col min="4614" max="4614" width="9.140625" style="384" customWidth="1"/>
    <col min="4615" max="4615" width="8.42578125" style="384" customWidth="1"/>
    <col min="4616" max="4616" width="10.85546875" style="384" customWidth="1"/>
    <col min="4617" max="4617" width="8.85546875" style="384" customWidth="1"/>
    <col min="4618" max="4618" width="19" style="384" customWidth="1"/>
    <col min="4619" max="4620" width="14.42578125" style="384" customWidth="1"/>
    <col min="4621" max="4621" width="11.42578125" style="384" customWidth="1"/>
    <col min="4622" max="4622" width="13.140625" style="384" customWidth="1"/>
    <col min="4623" max="4624" width="14" style="384" customWidth="1"/>
    <col min="4625" max="4625" width="14.42578125" style="384" customWidth="1"/>
    <col min="4626" max="4626" width="13.42578125" style="384" customWidth="1"/>
    <col min="4627" max="4627" width="11.42578125" style="384" customWidth="1"/>
    <col min="4628" max="4628" width="13.5703125" style="384" customWidth="1"/>
    <col min="4629" max="4630" width="12.140625" style="384" customWidth="1"/>
    <col min="4631" max="4631" width="11.42578125" style="384" customWidth="1"/>
    <col min="4632" max="4632" width="12.5703125" style="384" customWidth="1"/>
    <col min="4633" max="4633" width="11.42578125" style="384" customWidth="1"/>
    <col min="4634" max="4634" width="13.42578125" style="384" customWidth="1"/>
    <col min="4635" max="4635" width="12.42578125" style="384" customWidth="1"/>
    <col min="4636" max="4636" width="13" style="384" customWidth="1"/>
    <col min="4637" max="4637" width="11" style="384" customWidth="1"/>
    <col min="4638" max="4638" width="9.5703125" style="384" customWidth="1"/>
    <col min="4639" max="4639" width="12.5703125" style="384" customWidth="1"/>
    <col min="4640" max="4640" width="14.42578125" style="384" customWidth="1"/>
    <col min="4641" max="4641" width="12.140625" style="384" customWidth="1"/>
    <col min="4642" max="4642" width="10.42578125" style="384" customWidth="1"/>
    <col min="4643" max="4643" width="9.5703125" style="384" customWidth="1"/>
    <col min="4644" max="4644" width="15" style="384" customWidth="1"/>
    <col min="4645" max="4645" width="14.42578125" style="384" customWidth="1"/>
    <col min="4646" max="4646" width="11.42578125" style="384" customWidth="1"/>
    <col min="4647" max="4647" width="11.140625" style="384" customWidth="1"/>
    <col min="4648" max="4648" width="11.85546875" style="384" customWidth="1"/>
    <col min="4649" max="4649" width="18.5703125" style="384" customWidth="1"/>
    <col min="4650" max="4650" width="14.42578125" style="384" customWidth="1"/>
    <col min="4651" max="4651" width="11.42578125" style="384" customWidth="1"/>
    <col min="4652" max="4652" width="11.140625" style="384" customWidth="1"/>
    <col min="4653" max="4653" width="11.85546875" style="384" customWidth="1"/>
    <col min="4654" max="4654" width="18.5703125" style="384" customWidth="1"/>
    <col min="4655" max="4655" width="29" style="384" customWidth="1"/>
    <col min="4656" max="4866" width="9.140625" style="384"/>
    <col min="4867" max="4867" width="5.140625" style="384" customWidth="1"/>
    <col min="4868" max="4868" width="29.42578125" style="384" customWidth="1"/>
    <col min="4869" max="4869" width="11" style="384" customWidth="1"/>
    <col min="4870" max="4870" width="9.140625" style="384" customWidth="1"/>
    <col min="4871" max="4871" width="8.42578125" style="384" customWidth="1"/>
    <col min="4872" max="4872" width="10.85546875" style="384" customWidth="1"/>
    <col min="4873" max="4873" width="8.85546875" style="384" customWidth="1"/>
    <col min="4874" max="4874" width="19" style="384" customWidth="1"/>
    <col min="4875" max="4876" width="14.42578125" style="384" customWidth="1"/>
    <col min="4877" max="4877" width="11.42578125" style="384" customWidth="1"/>
    <col min="4878" max="4878" width="13.140625" style="384" customWidth="1"/>
    <col min="4879" max="4880" width="14" style="384" customWidth="1"/>
    <col min="4881" max="4881" width="14.42578125" style="384" customWidth="1"/>
    <col min="4882" max="4882" width="13.42578125" style="384" customWidth="1"/>
    <col min="4883" max="4883" width="11.42578125" style="384" customWidth="1"/>
    <col min="4884" max="4884" width="13.5703125" style="384" customWidth="1"/>
    <col min="4885" max="4886" width="12.140625" style="384" customWidth="1"/>
    <col min="4887" max="4887" width="11.42578125" style="384" customWidth="1"/>
    <col min="4888" max="4888" width="12.5703125" style="384" customWidth="1"/>
    <col min="4889" max="4889" width="11.42578125" style="384" customWidth="1"/>
    <col min="4890" max="4890" width="13.42578125" style="384" customWidth="1"/>
    <col min="4891" max="4891" width="12.42578125" style="384" customWidth="1"/>
    <col min="4892" max="4892" width="13" style="384" customWidth="1"/>
    <col min="4893" max="4893" width="11" style="384" customWidth="1"/>
    <col min="4894" max="4894" width="9.5703125" style="384" customWidth="1"/>
    <col min="4895" max="4895" width="12.5703125" style="384" customWidth="1"/>
    <col min="4896" max="4896" width="14.42578125" style="384" customWidth="1"/>
    <col min="4897" max="4897" width="12.140625" style="384" customWidth="1"/>
    <col min="4898" max="4898" width="10.42578125" style="384" customWidth="1"/>
    <col min="4899" max="4899" width="9.5703125" style="384" customWidth="1"/>
    <col min="4900" max="4900" width="15" style="384" customWidth="1"/>
    <col min="4901" max="4901" width="14.42578125" style="384" customWidth="1"/>
    <col min="4902" max="4902" width="11.42578125" style="384" customWidth="1"/>
    <col min="4903" max="4903" width="11.140625" style="384" customWidth="1"/>
    <col min="4904" max="4904" width="11.85546875" style="384" customWidth="1"/>
    <col min="4905" max="4905" width="18.5703125" style="384" customWidth="1"/>
    <col min="4906" max="4906" width="14.42578125" style="384" customWidth="1"/>
    <col min="4907" max="4907" width="11.42578125" style="384" customWidth="1"/>
    <col min="4908" max="4908" width="11.140625" style="384" customWidth="1"/>
    <col min="4909" max="4909" width="11.85546875" style="384" customWidth="1"/>
    <col min="4910" max="4910" width="18.5703125" style="384" customWidth="1"/>
    <col min="4911" max="4911" width="29" style="384" customWidth="1"/>
    <col min="4912" max="5122" width="9.140625" style="384"/>
    <col min="5123" max="5123" width="5.140625" style="384" customWidth="1"/>
    <col min="5124" max="5124" width="29.42578125" style="384" customWidth="1"/>
    <col min="5125" max="5125" width="11" style="384" customWidth="1"/>
    <col min="5126" max="5126" width="9.140625" style="384" customWidth="1"/>
    <col min="5127" max="5127" width="8.42578125" style="384" customWidth="1"/>
    <col min="5128" max="5128" width="10.85546875" style="384" customWidth="1"/>
    <col min="5129" max="5129" width="8.85546875" style="384" customWidth="1"/>
    <col min="5130" max="5130" width="19" style="384" customWidth="1"/>
    <col min="5131" max="5132" width="14.42578125" style="384" customWidth="1"/>
    <col min="5133" max="5133" width="11.42578125" style="384" customWidth="1"/>
    <col min="5134" max="5134" width="13.140625" style="384" customWidth="1"/>
    <col min="5135" max="5136" width="14" style="384" customWidth="1"/>
    <col min="5137" max="5137" width="14.42578125" style="384" customWidth="1"/>
    <col min="5138" max="5138" width="13.42578125" style="384" customWidth="1"/>
    <col min="5139" max="5139" width="11.42578125" style="384" customWidth="1"/>
    <col min="5140" max="5140" width="13.5703125" style="384" customWidth="1"/>
    <col min="5141" max="5142" width="12.140625" style="384" customWidth="1"/>
    <col min="5143" max="5143" width="11.42578125" style="384" customWidth="1"/>
    <col min="5144" max="5144" width="12.5703125" style="384" customWidth="1"/>
    <col min="5145" max="5145" width="11.42578125" style="384" customWidth="1"/>
    <col min="5146" max="5146" width="13.42578125" style="384" customWidth="1"/>
    <col min="5147" max="5147" width="12.42578125" style="384" customWidth="1"/>
    <col min="5148" max="5148" width="13" style="384" customWidth="1"/>
    <col min="5149" max="5149" width="11" style="384" customWidth="1"/>
    <col min="5150" max="5150" width="9.5703125" style="384" customWidth="1"/>
    <col min="5151" max="5151" width="12.5703125" style="384" customWidth="1"/>
    <col min="5152" max="5152" width="14.42578125" style="384" customWidth="1"/>
    <col min="5153" max="5153" width="12.140625" style="384" customWidth="1"/>
    <col min="5154" max="5154" width="10.42578125" style="384" customWidth="1"/>
    <col min="5155" max="5155" width="9.5703125" style="384" customWidth="1"/>
    <col min="5156" max="5156" width="15" style="384" customWidth="1"/>
    <col min="5157" max="5157" width="14.42578125" style="384" customWidth="1"/>
    <col min="5158" max="5158" width="11.42578125" style="384" customWidth="1"/>
    <col min="5159" max="5159" width="11.140625" style="384" customWidth="1"/>
    <col min="5160" max="5160" width="11.85546875" style="384" customWidth="1"/>
    <col min="5161" max="5161" width="18.5703125" style="384" customWidth="1"/>
    <col min="5162" max="5162" width="14.42578125" style="384" customWidth="1"/>
    <col min="5163" max="5163" width="11.42578125" style="384" customWidth="1"/>
    <col min="5164" max="5164" width="11.140625" style="384" customWidth="1"/>
    <col min="5165" max="5165" width="11.85546875" style="384" customWidth="1"/>
    <col min="5166" max="5166" width="18.5703125" style="384" customWidth="1"/>
    <col min="5167" max="5167" width="29" style="384" customWidth="1"/>
    <col min="5168" max="5378" width="9.140625" style="384"/>
    <col min="5379" max="5379" width="5.140625" style="384" customWidth="1"/>
    <col min="5380" max="5380" width="29.42578125" style="384" customWidth="1"/>
    <col min="5381" max="5381" width="11" style="384" customWidth="1"/>
    <col min="5382" max="5382" width="9.140625" style="384" customWidth="1"/>
    <col min="5383" max="5383" width="8.42578125" style="384" customWidth="1"/>
    <col min="5384" max="5384" width="10.85546875" style="384" customWidth="1"/>
    <col min="5385" max="5385" width="8.85546875" style="384" customWidth="1"/>
    <col min="5386" max="5386" width="19" style="384" customWidth="1"/>
    <col min="5387" max="5388" width="14.42578125" style="384" customWidth="1"/>
    <col min="5389" max="5389" width="11.42578125" style="384" customWidth="1"/>
    <col min="5390" max="5390" width="13.140625" style="384" customWidth="1"/>
    <col min="5391" max="5392" width="14" style="384" customWidth="1"/>
    <col min="5393" max="5393" width="14.42578125" style="384" customWidth="1"/>
    <col min="5394" max="5394" width="13.42578125" style="384" customWidth="1"/>
    <col min="5395" max="5395" width="11.42578125" style="384" customWidth="1"/>
    <col min="5396" max="5396" width="13.5703125" style="384" customWidth="1"/>
    <col min="5397" max="5398" width="12.140625" style="384" customWidth="1"/>
    <col min="5399" max="5399" width="11.42578125" style="384" customWidth="1"/>
    <col min="5400" max="5400" width="12.5703125" style="384" customWidth="1"/>
    <col min="5401" max="5401" width="11.42578125" style="384" customWidth="1"/>
    <col min="5402" max="5402" width="13.42578125" style="384" customWidth="1"/>
    <col min="5403" max="5403" width="12.42578125" style="384" customWidth="1"/>
    <col min="5404" max="5404" width="13" style="384" customWidth="1"/>
    <col min="5405" max="5405" width="11" style="384" customWidth="1"/>
    <col min="5406" max="5406" width="9.5703125" style="384" customWidth="1"/>
    <col min="5407" max="5407" width="12.5703125" style="384" customWidth="1"/>
    <col min="5408" max="5408" width="14.42578125" style="384" customWidth="1"/>
    <col min="5409" max="5409" width="12.140625" style="384" customWidth="1"/>
    <col min="5410" max="5410" width="10.42578125" style="384" customWidth="1"/>
    <col min="5411" max="5411" width="9.5703125" style="384" customWidth="1"/>
    <col min="5412" max="5412" width="15" style="384" customWidth="1"/>
    <col min="5413" max="5413" width="14.42578125" style="384" customWidth="1"/>
    <col min="5414" max="5414" width="11.42578125" style="384" customWidth="1"/>
    <col min="5415" max="5415" width="11.140625" style="384" customWidth="1"/>
    <col min="5416" max="5416" width="11.85546875" style="384" customWidth="1"/>
    <col min="5417" max="5417" width="18.5703125" style="384" customWidth="1"/>
    <col min="5418" max="5418" width="14.42578125" style="384" customWidth="1"/>
    <col min="5419" max="5419" width="11.42578125" style="384" customWidth="1"/>
    <col min="5420" max="5420" width="11.140625" style="384" customWidth="1"/>
    <col min="5421" max="5421" width="11.85546875" style="384" customWidth="1"/>
    <col min="5422" max="5422" width="18.5703125" style="384" customWidth="1"/>
    <col min="5423" max="5423" width="29" style="384" customWidth="1"/>
    <col min="5424" max="5634" width="9.140625" style="384"/>
    <col min="5635" max="5635" width="5.140625" style="384" customWidth="1"/>
    <col min="5636" max="5636" width="29.42578125" style="384" customWidth="1"/>
    <col min="5637" max="5637" width="11" style="384" customWidth="1"/>
    <col min="5638" max="5638" width="9.140625" style="384" customWidth="1"/>
    <col min="5639" max="5639" width="8.42578125" style="384" customWidth="1"/>
    <col min="5640" max="5640" width="10.85546875" style="384" customWidth="1"/>
    <col min="5641" max="5641" width="8.85546875" style="384" customWidth="1"/>
    <col min="5642" max="5642" width="19" style="384" customWidth="1"/>
    <col min="5643" max="5644" width="14.42578125" style="384" customWidth="1"/>
    <col min="5645" max="5645" width="11.42578125" style="384" customWidth="1"/>
    <col min="5646" max="5646" width="13.140625" style="384" customWidth="1"/>
    <col min="5647" max="5648" width="14" style="384" customWidth="1"/>
    <col min="5649" max="5649" width="14.42578125" style="384" customWidth="1"/>
    <col min="5650" max="5650" width="13.42578125" style="384" customWidth="1"/>
    <col min="5651" max="5651" width="11.42578125" style="384" customWidth="1"/>
    <col min="5652" max="5652" width="13.5703125" style="384" customWidth="1"/>
    <col min="5653" max="5654" width="12.140625" style="384" customWidth="1"/>
    <col min="5655" max="5655" width="11.42578125" style="384" customWidth="1"/>
    <col min="5656" max="5656" width="12.5703125" style="384" customWidth="1"/>
    <col min="5657" max="5657" width="11.42578125" style="384" customWidth="1"/>
    <col min="5658" max="5658" width="13.42578125" style="384" customWidth="1"/>
    <col min="5659" max="5659" width="12.42578125" style="384" customWidth="1"/>
    <col min="5660" max="5660" width="13" style="384" customWidth="1"/>
    <col min="5661" max="5661" width="11" style="384" customWidth="1"/>
    <col min="5662" max="5662" width="9.5703125" style="384" customWidth="1"/>
    <col min="5663" max="5663" width="12.5703125" style="384" customWidth="1"/>
    <col min="5664" max="5664" width="14.42578125" style="384" customWidth="1"/>
    <col min="5665" max="5665" width="12.140625" style="384" customWidth="1"/>
    <col min="5666" max="5666" width="10.42578125" style="384" customWidth="1"/>
    <col min="5667" max="5667" width="9.5703125" style="384" customWidth="1"/>
    <col min="5668" max="5668" width="15" style="384" customWidth="1"/>
    <col min="5669" max="5669" width="14.42578125" style="384" customWidth="1"/>
    <col min="5670" max="5670" width="11.42578125" style="384" customWidth="1"/>
    <col min="5671" max="5671" width="11.140625" style="384" customWidth="1"/>
    <col min="5672" max="5672" width="11.85546875" style="384" customWidth="1"/>
    <col min="5673" max="5673" width="18.5703125" style="384" customWidth="1"/>
    <col min="5674" max="5674" width="14.42578125" style="384" customWidth="1"/>
    <col min="5675" max="5675" width="11.42578125" style="384" customWidth="1"/>
    <col min="5676" max="5676" width="11.140625" style="384" customWidth="1"/>
    <col min="5677" max="5677" width="11.85546875" style="384" customWidth="1"/>
    <col min="5678" max="5678" width="18.5703125" style="384" customWidth="1"/>
    <col min="5679" max="5679" width="29" style="384" customWidth="1"/>
    <col min="5680" max="5890" width="9.140625" style="384"/>
    <col min="5891" max="5891" width="5.140625" style="384" customWidth="1"/>
    <col min="5892" max="5892" width="29.42578125" style="384" customWidth="1"/>
    <col min="5893" max="5893" width="11" style="384" customWidth="1"/>
    <col min="5894" max="5894" width="9.140625" style="384" customWidth="1"/>
    <col min="5895" max="5895" width="8.42578125" style="384" customWidth="1"/>
    <col min="5896" max="5896" width="10.85546875" style="384" customWidth="1"/>
    <col min="5897" max="5897" width="8.85546875" style="384" customWidth="1"/>
    <col min="5898" max="5898" width="19" style="384" customWidth="1"/>
    <col min="5899" max="5900" width="14.42578125" style="384" customWidth="1"/>
    <col min="5901" max="5901" width="11.42578125" style="384" customWidth="1"/>
    <col min="5902" max="5902" width="13.140625" style="384" customWidth="1"/>
    <col min="5903" max="5904" width="14" style="384" customWidth="1"/>
    <col min="5905" max="5905" width="14.42578125" style="384" customWidth="1"/>
    <col min="5906" max="5906" width="13.42578125" style="384" customWidth="1"/>
    <col min="5907" max="5907" width="11.42578125" style="384" customWidth="1"/>
    <col min="5908" max="5908" width="13.5703125" style="384" customWidth="1"/>
    <col min="5909" max="5910" width="12.140625" style="384" customWidth="1"/>
    <col min="5911" max="5911" width="11.42578125" style="384" customWidth="1"/>
    <col min="5912" max="5912" width="12.5703125" style="384" customWidth="1"/>
    <col min="5913" max="5913" width="11.42578125" style="384" customWidth="1"/>
    <col min="5914" max="5914" width="13.42578125" style="384" customWidth="1"/>
    <col min="5915" max="5915" width="12.42578125" style="384" customWidth="1"/>
    <col min="5916" max="5916" width="13" style="384" customWidth="1"/>
    <col min="5917" max="5917" width="11" style="384" customWidth="1"/>
    <col min="5918" max="5918" width="9.5703125" style="384" customWidth="1"/>
    <col min="5919" max="5919" width="12.5703125" style="384" customWidth="1"/>
    <col min="5920" max="5920" width="14.42578125" style="384" customWidth="1"/>
    <col min="5921" max="5921" width="12.140625" style="384" customWidth="1"/>
    <col min="5922" max="5922" width="10.42578125" style="384" customWidth="1"/>
    <col min="5923" max="5923" width="9.5703125" style="384" customWidth="1"/>
    <col min="5924" max="5924" width="15" style="384" customWidth="1"/>
    <col min="5925" max="5925" width="14.42578125" style="384" customWidth="1"/>
    <col min="5926" max="5926" width="11.42578125" style="384" customWidth="1"/>
    <col min="5927" max="5927" width="11.140625" style="384" customWidth="1"/>
    <col min="5928" max="5928" width="11.85546875" style="384" customWidth="1"/>
    <col min="5929" max="5929" width="18.5703125" style="384" customWidth="1"/>
    <col min="5930" max="5930" width="14.42578125" style="384" customWidth="1"/>
    <col min="5931" max="5931" width="11.42578125" style="384" customWidth="1"/>
    <col min="5932" max="5932" width="11.140625" style="384" customWidth="1"/>
    <col min="5933" max="5933" width="11.85546875" style="384" customWidth="1"/>
    <col min="5934" max="5934" width="18.5703125" style="384" customWidth="1"/>
    <col min="5935" max="5935" width="29" style="384" customWidth="1"/>
    <col min="5936" max="6146" width="9.140625" style="384"/>
    <col min="6147" max="6147" width="5.140625" style="384" customWidth="1"/>
    <col min="6148" max="6148" width="29.42578125" style="384" customWidth="1"/>
    <col min="6149" max="6149" width="11" style="384" customWidth="1"/>
    <col min="6150" max="6150" width="9.140625" style="384" customWidth="1"/>
    <col min="6151" max="6151" width="8.42578125" style="384" customWidth="1"/>
    <col min="6152" max="6152" width="10.85546875" style="384" customWidth="1"/>
    <col min="6153" max="6153" width="8.85546875" style="384" customWidth="1"/>
    <col min="6154" max="6154" width="19" style="384" customWidth="1"/>
    <col min="6155" max="6156" width="14.42578125" style="384" customWidth="1"/>
    <col min="6157" max="6157" width="11.42578125" style="384" customWidth="1"/>
    <col min="6158" max="6158" width="13.140625" style="384" customWidth="1"/>
    <col min="6159" max="6160" width="14" style="384" customWidth="1"/>
    <col min="6161" max="6161" width="14.42578125" style="384" customWidth="1"/>
    <col min="6162" max="6162" width="13.42578125" style="384" customWidth="1"/>
    <col min="6163" max="6163" width="11.42578125" style="384" customWidth="1"/>
    <col min="6164" max="6164" width="13.5703125" style="384" customWidth="1"/>
    <col min="6165" max="6166" width="12.140625" style="384" customWidth="1"/>
    <col min="6167" max="6167" width="11.42578125" style="384" customWidth="1"/>
    <col min="6168" max="6168" width="12.5703125" style="384" customWidth="1"/>
    <col min="6169" max="6169" width="11.42578125" style="384" customWidth="1"/>
    <col min="6170" max="6170" width="13.42578125" style="384" customWidth="1"/>
    <col min="6171" max="6171" width="12.42578125" style="384" customWidth="1"/>
    <col min="6172" max="6172" width="13" style="384" customWidth="1"/>
    <col min="6173" max="6173" width="11" style="384" customWidth="1"/>
    <col min="6174" max="6174" width="9.5703125" style="384" customWidth="1"/>
    <col min="6175" max="6175" width="12.5703125" style="384" customWidth="1"/>
    <col min="6176" max="6176" width="14.42578125" style="384" customWidth="1"/>
    <col min="6177" max="6177" width="12.140625" style="384" customWidth="1"/>
    <col min="6178" max="6178" width="10.42578125" style="384" customWidth="1"/>
    <col min="6179" max="6179" width="9.5703125" style="384" customWidth="1"/>
    <col min="6180" max="6180" width="15" style="384" customWidth="1"/>
    <col min="6181" max="6181" width="14.42578125" style="384" customWidth="1"/>
    <col min="6182" max="6182" width="11.42578125" style="384" customWidth="1"/>
    <col min="6183" max="6183" width="11.140625" style="384" customWidth="1"/>
    <col min="6184" max="6184" width="11.85546875" style="384" customWidth="1"/>
    <col min="6185" max="6185" width="18.5703125" style="384" customWidth="1"/>
    <col min="6186" max="6186" width="14.42578125" style="384" customWidth="1"/>
    <col min="6187" max="6187" width="11.42578125" style="384" customWidth="1"/>
    <col min="6188" max="6188" width="11.140625" style="384" customWidth="1"/>
    <col min="6189" max="6189" width="11.85546875" style="384" customWidth="1"/>
    <col min="6190" max="6190" width="18.5703125" style="384" customWidth="1"/>
    <col min="6191" max="6191" width="29" style="384" customWidth="1"/>
    <col min="6192" max="6402" width="9.140625" style="384"/>
    <col min="6403" max="6403" width="5.140625" style="384" customWidth="1"/>
    <col min="6404" max="6404" width="29.42578125" style="384" customWidth="1"/>
    <col min="6405" max="6405" width="11" style="384" customWidth="1"/>
    <col min="6406" max="6406" width="9.140625" style="384" customWidth="1"/>
    <col min="6407" max="6407" width="8.42578125" style="384" customWidth="1"/>
    <col min="6408" max="6408" width="10.85546875" style="384" customWidth="1"/>
    <col min="6409" max="6409" width="8.85546875" style="384" customWidth="1"/>
    <col min="6410" max="6410" width="19" style="384" customWidth="1"/>
    <col min="6411" max="6412" width="14.42578125" style="384" customWidth="1"/>
    <col min="6413" max="6413" width="11.42578125" style="384" customWidth="1"/>
    <col min="6414" max="6414" width="13.140625" style="384" customWidth="1"/>
    <col min="6415" max="6416" width="14" style="384" customWidth="1"/>
    <col min="6417" max="6417" width="14.42578125" style="384" customWidth="1"/>
    <col min="6418" max="6418" width="13.42578125" style="384" customWidth="1"/>
    <col min="6419" max="6419" width="11.42578125" style="384" customWidth="1"/>
    <col min="6420" max="6420" width="13.5703125" style="384" customWidth="1"/>
    <col min="6421" max="6422" width="12.140625" style="384" customWidth="1"/>
    <col min="6423" max="6423" width="11.42578125" style="384" customWidth="1"/>
    <col min="6424" max="6424" width="12.5703125" style="384" customWidth="1"/>
    <col min="6425" max="6425" width="11.42578125" style="384" customWidth="1"/>
    <col min="6426" max="6426" width="13.42578125" style="384" customWidth="1"/>
    <col min="6427" max="6427" width="12.42578125" style="384" customWidth="1"/>
    <col min="6428" max="6428" width="13" style="384" customWidth="1"/>
    <col min="6429" max="6429" width="11" style="384" customWidth="1"/>
    <col min="6430" max="6430" width="9.5703125" style="384" customWidth="1"/>
    <col min="6431" max="6431" width="12.5703125" style="384" customWidth="1"/>
    <col min="6432" max="6432" width="14.42578125" style="384" customWidth="1"/>
    <col min="6433" max="6433" width="12.140625" style="384" customWidth="1"/>
    <col min="6434" max="6434" width="10.42578125" style="384" customWidth="1"/>
    <col min="6435" max="6435" width="9.5703125" style="384" customWidth="1"/>
    <col min="6436" max="6436" width="15" style="384" customWidth="1"/>
    <col min="6437" max="6437" width="14.42578125" style="384" customWidth="1"/>
    <col min="6438" max="6438" width="11.42578125" style="384" customWidth="1"/>
    <col min="6439" max="6439" width="11.140625" style="384" customWidth="1"/>
    <col min="6440" max="6440" width="11.85546875" style="384" customWidth="1"/>
    <col min="6441" max="6441" width="18.5703125" style="384" customWidth="1"/>
    <col min="6442" max="6442" width="14.42578125" style="384" customWidth="1"/>
    <col min="6443" max="6443" width="11.42578125" style="384" customWidth="1"/>
    <col min="6444" max="6444" width="11.140625" style="384" customWidth="1"/>
    <col min="6445" max="6445" width="11.85546875" style="384" customWidth="1"/>
    <col min="6446" max="6446" width="18.5703125" style="384" customWidth="1"/>
    <col min="6447" max="6447" width="29" style="384" customWidth="1"/>
    <col min="6448" max="6658" width="9.140625" style="384"/>
    <col min="6659" max="6659" width="5.140625" style="384" customWidth="1"/>
    <col min="6660" max="6660" width="29.42578125" style="384" customWidth="1"/>
    <col min="6661" max="6661" width="11" style="384" customWidth="1"/>
    <col min="6662" max="6662" width="9.140625" style="384" customWidth="1"/>
    <col min="6663" max="6663" width="8.42578125" style="384" customWidth="1"/>
    <col min="6664" max="6664" width="10.85546875" style="384" customWidth="1"/>
    <col min="6665" max="6665" width="8.85546875" style="384" customWidth="1"/>
    <col min="6666" max="6666" width="19" style="384" customWidth="1"/>
    <col min="6667" max="6668" width="14.42578125" style="384" customWidth="1"/>
    <col min="6669" max="6669" width="11.42578125" style="384" customWidth="1"/>
    <col min="6670" max="6670" width="13.140625" style="384" customWidth="1"/>
    <col min="6671" max="6672" width="14" style="384" customWidth="1"/>
    <col min="6673" max="6673" width="14.42578125" style="384" customWidth="1"/>
    <col min="6674" max="6674" width="13.42578125" style="384" customWidth="1"/>
    <col min="6675" max="6675" width="11.42578125" style="384" customWidth="1"/>
    <col min="6676" max="6676" width="13.5703125" style="384" customWidth="1"/>
    <col min="6677" max="6678" width="12.140625" style="384" customWidth="1"/>
    <col min="6679" max="6679" width="11.42578125" style="384" customWidth="1"/>
    <col min="6680" max="6680" width="12.5703125" style="384" customWidth="1"/>
    <col min="6681" max="6681" width="11.42578125" style="384" customWidth="1"/>
    <col min="6682" max="6682" width="13.42578125" style="384" customWidth="1"/>
    <col min="6683" max="6683" width="12.42578125" style="384" customWidth="1"/>
    <col min="6684" max="6684" width="13" style="384" customWidth="1"/>
    <col min="6685" max="6685" width="11" style="384" customWidth="1"/>
    <col min="6686" max="6686" width="9.5703125" style="384" customWidth="1"/>
    <col min="6687" max="6687" width="12.5703125" style="384" customWidth="1"/>
    <col min="6688" max="6688" width="14.42578125" style="384" customWidth="1"/>
    <col min="6689" max="6689" width="12.140625" style="384" customWidth="1"/>
    <col min="6690" max="6690" width="10.42578125" style="384" customWidth="1"/>
    <col min="6691" max="6691" width="9.5703125" style="384" customWidth="1"/>
    <col min="6692" max="6692" width="15" style="384" customWidth="1"/>
    <col min="6693" max="6693" width="14.42578125" style="384" customWidth="1"/>
    <col min="6694" max="6694" width="11.42578125" style="384" customWidth="1"/>
    <col min="6695" max="6695" width="11.140625" style="384" customWidth="1"/>
    <col min="6696" max="6696" width="11.85546875" style="384" customWidth="1"/>
    <col min="6697" max="6697" width="18.5703125" style="384" customWidth="1"/>
    <col min="6698" max="6698" width="14.42578125" style="384" customWidth="1"/>
    <col min="6699" max="6699" width="11.42578125" style="384" customWidth="1"/>
    <col min="6700" max="6700" width="11.140625" style="384" customWidth="1"/>
    <col min="6701" max="6701" width="11.85546875" style="384" customWidth="1"/>
    <col min="6702" max="6702" width="18.5703125" style="384" customWidth="1"/>
    <col min="6703" max="6703" width="29" style="384" customWidth="1"/>
    <col min="6704" max="6914" width="9.140625" style="384"/>
    <col min="6915" max="6915" width="5.140625" style="384" customWidth="1"/>
    <col min="6916" max="6916" width="29.42578125" style="384" customWidth="1"/>
    <col min="6917" max="6917" width="11" style="384" customWidth="1"/>
    <col min="6918" max="6918" width="9.140625" style="384" customWidth="1"/>
    <col min="6919" max="6919" width="8.42578125" style="384" customWidth="1"/>
    <col min="6920" max="6920" width="10.85546875" style="384" customWidth="1"/>
    <col min="6921" max="6921" width="8.85546875" style="384" customWidth="1"/>
    <col min="6922" max="6922" width="19" style="384" customWidth="1"/>
    <col min="6923" max="6924" width="14.42578125" style="384" customWidth="1"/>
    <col min="6925" max="6925" width="11.42578125" style="384" customWidth="1"/>
    <col min="6926" max="6926" width="13.140625" style="384" customWidth="1"/>
    <col min="6927" max="6928" width="14" style="384" customWidth="1"/>
    <col min="6929" max="6929" width="14.42578125" style="384" customWidth="1"/>
    <col min="6930" max="6930" width="13.42578125" style="384" customWidth="1"/>
    <col min="6931" max="6931" width="11.42578125" style="384" customWidth="1"/>
    <col min="6932" max="6932" width="13.5703125" style="384" customWidth="1"/>
    <col min="6933" max="6934" width="12.140625" style="384" customWidth="1"/>
    <col min="6935" max="6935" width="11.42578125" style="384" customWidth="1"/>
    <col min="6936" max="6936" width="12.5703125" style="384" customWidth="1"/>
    <col min="6937" max="6937" width="11.42578125" style="384" customWidth="1"/>
    <col min="6938" max="6938" width="13.42578125" style="384" customWidth="1"/>
    <col min="6939" max="6939" width="12.42578125" style="384" customWidth="1"/>
    <col min="6940" max="6940" width="13" style="384" customWidth="1"/>
    <col min="6941" max="6941" width="11" style="384" customWidth="1"/>
    <col min="6942" max="6942" width="9.5703125" style="384" customWidth="1"/>
    <col min="6943" max="6943" width="12.5703125" style="384" customWidth="1"/>
    <col min="6944" max="6944" width="14.42578125" style="384" customWidth="1"/>
    <col min="6945" max="6945" width="12.140625" style="384" customWidth="1"/>
    <col min="6946" max="6946" width="10.42578125" style="384" customWidth="1"/>
    <col min="6947" max="6947" width="9.5703125" style="384" customWidth="1"/>
    <col min="6948" max="6948" width="15" style="384" customWidth="1"/>
    <col min="6949" max="6949" width="14.42578125" style="384" customWidth="1"/>
    <col min="6950" max="6950" width="11.42578125" style="384" customWidth="1"/>
    <col min="6951" max="6951" width="11.140625" style="384" customWidth="1"/>
    <col min="6952" max="6952" width="11.85546875" style="384" customWidth="1"/>
    <col min="6953" max="6953" width="18.5703125" style="384" customWidth="1"/>
    <col min="6954" max="6954" width="14.42578125" style="384" customWidth="1"/>
    <col min="6955" max="6955" width="11.42578125" style="384" customWidth="1"/>
    <col min="6956" max="6956" width="11.140625" style="384" customWidth="1"/>
    <col min="6957" max="6957" width="11.85546875" style="384" customWidth="1"/>
    <col min="6958" max="6958" width="18.5703125" style="384" customWidth="1"/>
    <col min="6959" max="6959" width="29" style="384" customWidth="1"/>
    <col min="6960" max="7170" width="9.140625" style="384"/>
    <col min="7171" max="7171" width="5.140625" style="384" customWidth="1"/>
    <col min="7172" max="7172" width="29.42578125" style="384" customWidth="1"/>
    <col min="7173" max="7173" width="11" style="384" customWidth="1"/>
    <col min="7174" max="7174" width="9.140625" style="384" customWidth="1"/>
    <col min="7175" max="7175" width="8.42578125" style="384" customWidth="1"/>
    <col min="7176" max="7176" width="10.85546875" style="384" customWidth="1"/>
    <col min="7177" max="7177" width="8.85546875" style="384" customWidth="1"/>
    <col min="7178" max="7178" width="19" style="384" customWidth="1"/>
    <col min="7179" max="7180" width="14.42578125" style="384" customWidth="1"/>
    <col min="7181" max="7181" width="11.42578125" style="384" customWidth="1"/>
    <col min="7182" max="7182" width="13.140625" style="384" customWidth="1"/>
    <col min="7183" max="7184" width="14" style="384" customWidth="1"/>
    <col min="7185" max="7185" width="14.42578125" style="384" customWidth="1"/>
    <col min="7186" max="7186" width="13.42578125" style="384" customWidth="1"/>
    <col min="7187" max="7187" width="11.42578125" style="384" customWidth="1"/>
    <col min="7188" max="7188" width="13.5703125" style="384" customWidth="1"/>
    <col min="7189" max="7190" width="12.140625" style="384" customWidth="1"/>
    <col min="7191" max="7191" width="11.42578125" style="384" customWidth="1"/>
    <col min="7192" max="7192" width="12.5703125" style="384" customWidth="1"/>
    <col min="7193" max="7193" width="11.42578125" style="384" customWidth="1"/>
    <col min="7194" max="7194" width="13.42578125" style="384" customWidth="1"/>
    <col min="7195" max="7195" width="12.42578125" style="384" customWidth="1"/>
    <col min="7196" max="7196" width="13" style="384" customWidth="1"/>
    <col min="7197" max="7197" width="11" style="384" customWidth="1"/>
    <col min="7198" max="7198" width="9.5703125" style="384" customWidth="1"/>
    <col min="7199" max="7199" width="12.5703125" style="384" customWidth="1"/>
    <col min="7200" max="7200" width="14.42578125" style="384" customWidth="1"/>
    <col min="7201" max="7201" width="12.140625" style="384" customWidth="1"/>
    <col min="7202" max="7202" width="10.42578125" style="384" customWidth="1"/>
    <col min="7203" max="7203" width="9.5703125" style="384" customWidth="1"/>
    <col min="7204" max="7204" width="15" style="384" customWidth="1"/>
    <col min="7205" max="7205" width="14.42578125" style="384" customWidth="1"/>
    <col min="7206" max="7206" width="11.42578125" style="384" customWidth="1"/>
    <col min="7207" max="7207" width="11.140625" style="384" customWidth="1"/>
    <col min="7208" max="7208" width="11.85546875" style="384" customWidth="1"/>
    <col min="7209" max="7209" width="18.5703125" style="384" customWidth="1"/>
    <col min="7210" max="7210" width="14.42578125" style="384" customWidth="1"/>
    <col min="7211" max="7211" width="11.42578125" style="384" customWidth="1"/>
    <col min="7212" max="7212" width="11.140625" style="384" customWidth="1"/>
    <col min="7213" max="7213" width="11.85546875" style="384" customWidth="1"/>
    <col min="7214" max="7214" width="18.5703125" style="384" customWidth="1"/>
    <col min="7215" max="7215" width="29" style="384" customWidth="1"/>
    <col min="7216" max="7426" width="9.140625" style="384"/>
    <col min="7427" max="7427" width="5.140625" style="384" customWidth="1"/>
    <col min="7428" max="7428" width="29.42578125" style="384" customWidth="1"/>
    <col min="7429" max="7429" width="11" style="384" customWidth="1"/>
    <col min="7430" max="7430" width="9.140625" style="384" customWidth="1"/>
    <col min="7431" max="7431" width="8.42578125" style="384" customWidth="1"/>
    <col min="7432" max="7432" width="10.85546875" style="384" customWidth="1"/>
    <col min="7433" max="7433" width="8.85546875" style="384" customWidth="1"/>
    <col min="7434" max="7434" width="19" style="384" customWidth="1"/>
    <col min="7435" max="7436" width="14.42578125" style="384" customWidth="1"/>
    <col min="7437" max="7437" width="11.42578125" style="384" customWidth="1"/>
    <col min="7438" max="7438" width="13.140625" style="384" customWidth="1"/>
    <col min="7439" max="7440" width="14" style="384" customWidth="1"/>
    <col min="7441" max="7441" width="14.42578125" style="384" customWidth="1"/>
    <col min="7442" max="7442" width="13.42578125" style="384" customWidth="1"/>
    <col min="7443" max="7443" width="11.42578125" style="384" customWidth="1"/>
    <col min="7444" max="7444" width="13.5703125" style="384" customWidth="1"/>
    <col min="7445" max="7446" width="12.140625" style="384" customWidth="1"/>
    <col min="7447" max="7447" width="11.42578125" style="384" customWidth="1"/>
    <col min="7448" max="7448" width="12.5703125" style="384" customWidth="1"/>
    <col min="7449" max="7449" width="11.42578125" style="384" customWidth="1"/>
    <col min="7450" max="7450" width="13.42578125" style="384" customWidth="1"/>
    <col min="7451" max="7451" width="12.42578125" style="384" customWidth="1"/>
    <col min="7452" max="7452" width="13" style="384" customWidth="1"/>
    <col min="7453" max="7453" width="11" style="384" customWidth="1"/>
    <col min="7454" max="7454" width="9.5703125" style="384" customWidth="1"/>
    <col min="7455" max="7455" width="12.5703125" style="384" customWidth="1"/>
    <col min="7456" max="7456" width="14.42578125" style="384" customWidth="1"/>
    <col min="7457" max="7457" width="12.140625" style="384" customWidth="1"/>
    <col min="7458" max="7458" width="10.42578125" style="384" customWidth="1"/>
    <col min="7459" max="7459" width="9.5703125" style="384" customWidth="1"/>
    <col min="7460" max="7460" width="15" style="384" customWidth="1"/>
    <col min="7461" max="7461" width="14.42578125" style="384" customWidth="1"/>
    <col min="7462" max="7462" width="11.42578125" style="384" customWidth="1"/>
    <col min="7463" max="7463" width="11.140625" style="384" customWidth="1"/>
    <col min="7464" max="7464" width="11.85546875" style="384" customWidth="1"/>
    <col min="7465" max="7465" width="18.5703125" style="384" customWidth="1"/>
    <col min="7466" max="7466" width="14.42578125" style="384" customWidth="1"/>
    <col min="7467" max="7467" width="11.42578125" style="384" customWidth="1"/>
    <col min="7468" max="7468" width="11.140625" style="384" customWidth="1"/>
    <col min="7469" max="7469" width="11.85546875" style="384" customWidth="1"/>
    <col min="7470" max="7470" width="18.5703125" style="384" customWidth="1"/>
    <col min="7471" max="7471" width="29" style="384" customWidth="1"/>
    <col min="7472" max="7682" width="9.140625" style="384"/>
    <col min="7683" max="7683" width="5.140625" style="384" customWidth="1"/>
    <col min="7684" max="7684" width="29.42578125" style="384" customWidth="1"/>
    <col min="7685" max="7685" width="11" style="384" customWidth="1"/>
    <col min="7686" max="7686" width="9.140625" style="384" customWidth="1"/>
    <col min="7687" max="7687" width="8.42578125" style="384" customWidth="1"/>
    <col min="7688" max="7688" width="10.85546875" style="384" customWidth="1"/>
    <col min="7689" max="7689" width="8.85546875" style="384" customWidth="1"/>
    <col min="7690" max="7690" width="19" style="384" customWidth="1"/>
    <col min="7691" max="7692" width="14.42578125" style="384" customWidth="1"/>
    <col min="7693" max="7693" width="11.42578125" style="384" customWidth="1"/>
    <col min="7694" max="7694" width="13.140625" style="384" customWidth="1"/>
    <col min="7695" max="7696" width="14" style="384" customWidth="1"/>
    <col min="7697" max="7697" width="14.42578125" style="384" customWidth="1"/>
    <col min="7698" max="7698" width="13.42578125" style="384" customWidth="1"/>
    <col min="7699" max="7699" width="11.42578125" style="384" customWidth="1"/>
    <col min="7700" max="7700" width="13.5703125" style="384" customWidth="1"/>
    <col min="7701" max="7702" width="12.140625" style="384" customWidth="1"/>
    <col min="7703" max="7703" width="11.42578125" style="384" customWidth="1"/>
    <col min="7704" max="7704" width="12.5703125" style="384" customWidth="1"/>
    <col min="7705" max="7705" width="11.42578125" style="384" customWidth="1"/>
    <col min="7706" max="7706" width="13.42578125" style="384" customWidth="1"/>
    <col min="7707" max="7707" width="12.42578125" style="384" customWidth="1"/>
    <col min="7708" max="7708" width="13" style="384" customWidth="1"/>
    <col min="7709" max="7709" width="11" style="384" customWidth="1"/>
    <col min="7710" max="7710" width="9.5703125" style="384" customWidth="1"/>
    <col min="7711" max="7711" width="12.5703125" style="384" customWidth="1"/>
    <col min="7712" max="7712" width="14.42578125" style="384" customWidth="1"/>
    <col min="7713" max="7713" width="12.140625" style="384" customWidth="1"/>
    <col min="7714" max="7714" width="10.42578125" style="384" customWidth="1"/>
    <col min="7715" max="7715" width="9.5703125" style="384" customWidth="1"/>
    <col min="7716" max="7716" width="15" style="384" customWidth="1"/>
    <col min="7717" max="7717" width="14.42578125" style="384" customWidth="1"/>
    <col min="7718" max="7718" width="11.42578125" style="384" customWidth="1"/>
    <col min="7719" max="7719" width="11.140625" style="384" customWidth="1"/>
    <col min="7720" max="7720" width="11.85546875" style="384" customWidth="1"/>
    <col min="7721" max="7721" width="18.5703125" style="384" customWidth="1"/>
    <col min="7722" max="7722" width="14.42578125" style="384" customWidth="1"/>
    <col min="7723" max="7723" width="11.42578125" style="384" customWidth="1"/>
    <col min="7724" max="7724" width="11.140625" style="384" customWidth="1"/>
    <col min="7725" max="7725" width="11.85546875" style="384" customWidth="1"/>
    <col min="7726" max="7726" width="18.5703125" style="384" customWidth="1"/>
    <col min="7727" max="7727" width="29" style="384" customWidth="1"/>
    <col min="7728" max="7938" width="9.140625" style="384"/>
    <col min="7939" max="7939" width="5.140625" style="384" customWidth="1"/>
    <col min="7940" max="7940" width="29.42578125" style="384" customWidth="1"/>
    <col min="7941" max="7941" width="11" style="384" customWidth="1"/>
    <col min="7942" max="7942" width="9.140625" style="384" customWidth="1"/>
    <col min="7943" max="7943" width="8.42578125" style="384" customWidth="1"/>
    <col min="7944" max="7944" width="10.85546875" style="384" customWidth="1"/>
    <col min="7945" max="7945" width="8.85546875" style="384" customWidth="1"/>
    <col min="7946" max="7946" width="19" style="384" customWidth="1"/>
    <col min="7947" max="7948" width="14.42578125" style="384" customWidth="1"/>
    <col min="7949" max="7949" width="11.42578125" style="384" customWidth="1"/>
    <col min="7950" max="7950" width="13.140625" style="384" customWidth="1"/>
    <col min="7951" max="7952" width="14" style="384" customWidth="1"/>
    <col min="7953" max="7953" width="14.42578125" style="384" customWidth="1"/>
    <col min="7954" max="7954" width="13.42578125" style="384" customWidth="1"/>
    <col min="7955" max="7955" width="11.42578125" style="384" customWidth="1"/>
    <col min="7956" max="7956" width="13.5703125" style="384" customWidth="1"/>
    <col min="7957" max="7958" width="12.140625" style="384" customWidth="1"/>
    <col min="7959" max="7959" width="11.42578125" style="384" customWidth="1"/>
    <col min="7960" max="7960" width="12.5703125" style="384" customWidth="1"/>
    <col min="7961" max="7961" width="11.42578125" style="384" customWidth="1"/>
    <col min="7962" max="7962" width="13.42578125" style="384" customWidth="1"/>
    <col min="7963" max="7963" width="12.42578125" style="384" customWidth="1"/>
    <col min="7964" max="7964" width="13" style="384" customWidth="1"/>
    <col min="7965" max="7965" width="11" style="384" customWidth="1"/>
    <col min="7966" max="7966" width="9.5703125" style="384" customWidth="1"/>
    <col min="7967" max="7967" width="12.5703125" style="384" customWidth="1"/>
    <col min="7968" max="7968" width="14.42578125" style="384" customWidth="1"/>
    <col min="7969" max="7969" width="12.140625" style="384" customWidth="1"/>
    <col min="7970" max="7970" width="10.42578125" style="384" customWidth="1"/>
    <col min="7971" max="7971" width="9.5703125" style="384" customWidth="1"/>
    <col min="7972" max="7972" width="15" style="384" customWidth="1"/>
    <col min="7973" max="7973" width="14.42578125" style="384" customWidth="1"/>
    <col min="7974" max="7974" width="11.42578125" style="384" customWidth="1"/>
    <col min="7975" max="7975" width="11.140625" style="384" customWidth="1"/>
    <col min="7976" max="7976" width="11.85546875" style="384" customWidth="1"/>
    <col min="7977" max="7977" width="18.5703125" style="384" customWidth="1"/>
    <col min="7978" max="7978" width="14.42578125" style="384" customWidth="1"/>
    <col min="7979" max="7979" width="11.42578125" style="384" customWidth="1"/>
    <col min="7980" max="7980" width="11.140625" style="384" customWidth="1"/>
    <col min="7981" max="7981" width="11.85546875" style="384" customWidth="1"/>
    <col min="7982" max="7982" width="18.5703125" style="384" customWidth="1"/>
    <col min="7983" max="7983" width="29" style="384" customWidth="1"/>
    <col min="7984" max="8194" width="9.140625" style="384"/>
    <col min="8195" max="8195" width="5.140625" style="384" customWidth="1"/>
    <col min="8196" max="8196" width="29.42578125" style="384" customWidth="1"/>
    <col min="8197" max="8197" width="11" style="384" customWidth="1"/>
    <col min="8198" max="8198" width="9.140625" style="384" customWidth="1"/>
    <col min="8199" max="8199" width="8.42578125" style="384" customWidth="1"/>
    <col min="8200" max="8200" width="10.85546875" style="384" customWidth="1"/>
    <col min="8201" max="8201" width="8.85546875" style="384" customWidth="1"/>
    <col min="8202" max="8202" width="19" style="384" customWidth="1"/>
    <col min="8203" max="8204" width="14.42578125" style="384" customWidth="1"/>
    <col min="8205" max="8205" width="11.42578125" style="384" customWidth="1"/>
    <col min="8206" max="8206" width="13.140625" style="384" customWidth="1"/>
    <col min="8207" max="8208" width="14" style="384" customWidth="1"/>
    <col min="8209" max="8209" width="14.42578125" style="384" customWidth="1"/>
    <col min="8210" max="8210" width="13.42578125" style="384" customWidth="1"/>
    <col min="8211" max="8211" width="11.42578125" style="384" customWidth="1"/>
    <col min="8212" max="8212" width="13.5703125" style="384" customWidth="1"/>
    <col min="8213" max="8214" width="12.140625" style="384" customWidth="1"/>
    <col min="8215" max="8215" width="11.42578125" style="384" customWidth="1"/>
    <col min="8216" max="8216" width="12.5703125" style="384" customWidth="1"/>
    <col min="8217" max="8217" width="11.42578125" style="384" customWidth="1"/>
    <col min="8218" max="8218" width="13.42578125" style="384" customWidth="1"/>
    <col min="8219" max="8219" width="12.42578125" style="384" customWidth="1"/>
    <col min="8220" max="8220" width="13" style="384" customWidth="1"/>
    <col min="8221" max="8221" width="11" style="384" customWidth="1"/>
    <col min="8222" max="8222" width="9.5703125" style="384" customWidth="1"/>
    <col min="8223" max="8223" width="12.5703125" style="384" customWidth="1"/>
    <col min="8224" max="8224" width="14.42578125" style="384" customWidth="1"/>
    <col min="8225" max="8225" width="12.140625" style="384" customWidth="1"/>
    <col min="8226" max="8226" width="10.42578125" style="384" customWidth="1"/>
    <col min="8227" max="8227" width="9.5703125" style="384" customWidth="1"/>
    <col min="8228" max="8228" width="15" style="384" customWidth="1"/>
    <col min="8229" max="8229" width="14.42578125" style="384" customWidth="1"/>
    <col min="8230" max="8230" width="11.42578125" style="384" customWidth="1"/>
    <col min="8231" max="8231" width="11.140625" style="384" customWidth="1"/>
    <col min="8232" max="8232" width="11.85546875" style="384" customWidth="1"/>
    <col min="8233" max="8233" width="18.5703125" style="384" customWidth="1"/>
    <col min="8234" max="8234" width="14.42578125" style="384" customWidth="1"/>
    <col min="8235" max="8235" width="11.42578125" style="384" customWidth="1"/>
    <col min="8236" max="8236" width="11.140625" style="384" customWidth="1"/>
    <col min="8237" max="8237" width="11.85546875" style="384" customWidth="1"/>
    <col min="8238" max="8238" width="18.5703125" style="384" customWidth="1"/>
    <col min="8239" max="8239" width="29" style="384" customWidth="1"/>
    <col min="8240" max="8450" width="9.140625" style="384"/>
    <col min="8451" max="8451" width="5.140625" style="384" customWidth="1"/>
    <col min="8452" max="8452" width="29.42578125" style="384" customWidth="1"/>
    <col min="8453" max="8453" width="11" style="384" customWidth="1"/>
    <col min="8454" max="8454" width="9.140625" style="384" customWidth="1"/>
    <col min="8455" max="8455" width="8.42578125" style="384" customWidth="1"/>
    <col min="8456" max="8456" width="10.85546875" style="384" customWidth="1"/>
    <col min="8457" max="8457" width="8.85546875" style="384" customWidth="1"/>
    <col min="8458" max="8458" width="19" style="384" customWidth="1"/>
    <col min="8459" max="8460" width="14.42578125" style="384" customWidth="1"/>
    <col min="8461" max="8461" width="11.42578125" style="384" customWidth="1"/>
    <col min="8462" max="8462" width="13.140625" style="384" customWidth="1"/>
    <col min="8463" max="8464" width="14" style="384" customWidth="1"/>
    <col min="8465" max="8465" width="14.42578125" style="384" customWidth="1"/>
    <col min="8466" max="8466" width="13.42578125" style="384" customWidth="1"/>
    <col min="8467" max="8467" width="11.42578125" style="384" customWidth="1"/>
    <col min="8468" max="8468" width="13.5703125" style="384" customWidth="1"/>
    <col min="8469" max="8470" width="12.140625" style="384" customWidth="1"/>
    <col min="8471" max="8471" width="11.42578125" style="384" customWidth="1"/>
    <col min="8472" max="8472" width="12.5703125" style="384" customWidth="1"/>
    <col min="8473" max="8473" width="11.42578125" style="384" customWidth="1"/>
    <col min="8474" max="8474" width="13.42578125" style="384" customWidth="1"/>
    <col min="8475" max="8475" width="12.42578125" style="384" customWidth="1"/>
    <col min="8476" max="8476" width="13" style="384" customWidth="1"/>
    <col min="8477" max="8477" width="11" style="384" customWidth="1"/>
    <col min="8478" max="8478" width="9.5703125" style="384" customWidth="1"/>
    <col min="8479" max="8479" width="12.5703125" style="384" customWidth="1"/>
    <col min="8480" max="8480" width="14.42578125" style="384" customWidth="1"/>
    <col min="8481" max="8481" width="12.140625" style="384" customWidth="1"/>
    <col min="8482" max="8482" width="10.42578125" style="384" customWidth="1"/>
    <col min="8483" max="8483" width="9.5703125" style="384" customWidth="1"/>
    <col min="8484" max="8484" width="15" style="384" customWidth="1"/>
    <col min="8485" max="8485" width="14.42578125" style="384" customWidth="1"/>
    <col min="8486" max="8486" width="11.42578125" style="384" customWidth="1"/>
    <col min="8487" max="8487" width="11.140625" style="384" customWidth="1"/>
    <col min="8488" max="8488" width="11.85546875" style="384" customWidth="1"/>
    <col min="8489" max="8489" width="18.5703125" style="384" customWidth="1"/>
    <col min="8490" max="8490" width="14.42578125" style="384" customWidth="1"/>
    <col min="8491" max="8491" width="11.42578125" style="384" customWidth="1"/>
    <col min="8492" max="8492" width="11.140625" style="384" customWidth="1"/>
    <col min="8493" max="8493" width="11.85546875" style="384" customWidth="1"/>
    <col min="8494" max="8494" width="18.5703125" style="384" customWidth="1"/>
    <col min="8495" max="8495" width="29" style="384" customWidth="1"/>
    <col min="8496" max="8706" width="9.140625" style="384"/>
    <col min="8707" max="8707" width="5.140625" style="384" customWidth="1"/>
    <col min="8708" max="8708" width="29.42578125" style="384" customWidth="1"/>
    <col min="8709" max="8709" width="11" style="384" customWidth="1"/>
    <col min="8710" max="8710" width="9.140625" style="384" customWidth="1"/>
    <col min="8711" max="8711" width="8.42578125" style="384" customWidth="1"/>
    <col min="8712" max="8712" width="10.85546875" style="384" customWidth="1"/>
    <col min="8713" max="8713" width="8.85546875" style="384" customWidth="1"/>
    <col min="8714" max="8714" width="19" style="384" customWidth="1"/>
    <col min="8715" max="8716" width="14.42578125" style="384" customWidth="1"/>
    <col min="8717" max="8717" width="11.42578125" style="384" customWidth="1"/>
    <col min="8718" max="8718" width="13.140625" style="384" customWidth="1"/>
    <col min="8719" max="8720" width="14" style="384" customWidth="1"/>
    <col min="8721" max="8721" width="14.42578125" style="384" customWidth="1"/>
    <col min="8722" max="8722" width="13.42578125" style="384" customWidth="1"/>
    <col min="8723" max="8723" width="11.42578125" style="384" customWidth="1"/>
    <col min="8724" max="8724" width="13.5703125" style="384" customWidth="1"/>
    <col min="8725" max="8726" width="12.140625" style="384" customWidth="1"/>
    <col min="8727" max="8727" width="11.42578125" style="384" customWidth="1"/>
    <col min="8728" max="8728" width="12.5703125" style="384" customWidth="1"/>
    <col min="8729" max="8729" width="11.42578125" style="384" customWidth="1"/>
    <col min="8730" max="8730" width="13.42578125" style="384" customWidth="1"/>
    <col min="8731" max="8731" width="12.42578125" style="384" customWidth="1"/>
    <col min="8732" max="8732" width="13" style="384" customWidth="1"/>
    <col min="8733" max="8733" width="11" style="384" customWidth="1"/>
    <col min="8734" max="8734" width="9.5703125" style="384" customWidth="1"/>
    <col min="8735" max="8735" width="12.5703125" style="384" customWidth="1"/>
    <col min="8736" max="8736" width="14.42578125" style="384" customWidth="1"/>
    <col min="8737" max="8737" width="12.140625" style="384" customWidth="1"/>
    <col min="8738" max="8738" width="10.42578125" style="384" customWidth="1"/>
    <col min="8739" max="8739" width="9.5703125" style="384" customWidth="1"/>
    <col min="8740" max="8740" width="15" style="384" customWidth="1"/>
    <col min="8741" max="8741" width="14.42578125" style="384" customWidth="1"/>
    <col min="8742" max="8742" width="11.42578125" style="384" customWidth="1"/>
    <col min="8743" max="8743" width="11.140625" style="384" customWidth="1"/>
    <col min="8744" max="8744" width="11.85546875" style="384" customWidth="1"/>
    <col min="8745" max="8745" width="18.5703125" style="384" customWidth="1"/>
    <col min="8746" max="8746" width="14.42578125" style="384" customWidth="1"/>
    <col min="8747" max="8747" width="11.42578125" style="384" customWidth="1"/>
    <col min="8748" max="8748" width="11.140625" style="384" customWidth="1"/>
    <col min="8749" max="8749" width="11.85546875" style="384" customWidth="1"/>
    <col min="8750" max="8750" width="18.5703125" style="384" customWidth="1"/>
    <col min="8751" max="8751" width="29" style="384" customWidth="1"/>
    <col min="8752" max="8962" width="9.140625" style="384"/>
    <col min="8963" max="8963" width="5.140625" style="384" customWidth="1"/>
    <col min="8964" max="8964" width="29.42578125" style="384" customWidth="1"/>
    <col min="8965" max="8965" width="11" style="384" customWidth="1"/>
    <col min="8966" max="8966" width="9.140625" style="384" customWidth="1"/>
    <col min="8967" max="8967" width="8.42578125" style="384" customWidth="1"/>
    <col min="8968" max="8968" width="10.85546875" style="384" customWidth="1"/>
    <col min="8969" max="8969" width="8.85546875" style="384" customWidth="1"/>
    <col min="8970" max="8970" width="19" style="384" customWidth="1"/>
    <col min="8971" max="8972" width="14.42578125" style="384" customWidth="1"/>
    <col min="8973" max="8973" width="11.42578125" style="384" customWidth="1"/>
    <col min="8974" max="8974" width="13.140625" style="384" customWidth="1"/>
    <col min="8975" max="8976" width="14" style="384" customWidth="1"/>
    <col min="8977" max="8977" width="14.42578125" style="384" customWidth="1"/>
    <col min="8978" max="8978" width="13.42578125" style="384" customWidth="1"/>
    <col min="8979" max="8979" width="11.42578125" style="384" customWidth="1"/>
    <col min="8980" max="8980" width="13.5703125" style="384" customWidth="1"/>
    <col min="8981" max="8982" width="12.140625" style="384" customWidth="1"/>
    <col min="8983" max="8983" width="11.42578125" style="384" customWidth="1"/>
    <col min="8984" max="8984" width="12.5703125" style="384" customWidth="1"/>
    <col min="8985" max="8985" width="11.42578125" style="384" customWidth="1"/>
    <col min="8986" max="8986" width="13.42578125" style="384" customWidth="1"/>
    <col min="8987" max="8987" width="12.42578125" style="384" customWidth="1"/>
    <col min="8988" max="8988" width="13" style="384" customWidth="1"/>
    <col min="8989" max="8989" width="11" style="384" customWidth="1"/>
    <col min="8990" max="8990" width="9.5703125" style="384" customWidth="1"/>
    <col min="8991" max="8991" width="12.5703125" style="384" customWidth="1"/>
    <col min="8992" max="8992" width="14.42578125" style="384" customWidth="1"/>
    <col min="8993" max="8993" width="12.140625" style="384" customWidth="1"/>
    <col min="8994" max="8994" width="10.42578125" style="384" customWidth="1"/>
    <col min="8995" max="8995" width="9.5703125" style="384" customWidth="1"/>
    <col min="8996" max="8996" width="15" style="384" customWidth="1"/>
    <col min="8997" max="8997" width="14.42578125" style="384" customWidth="1"/>
    <col min="8998" max="8998" width="11.42578125" style="384" customWidth="1"/>
    <col min="8999" max="8999" width="11.140625" style="384" customWidth="1"/>
    <col min="9000" max="9000" width="11.85546875" style="384" customWidth="1"/>
    <col min="9001" max="9001" width="18.5703125" style="384" customWidth="1"/>
    <col min="9002" max="9002" width="14.42578125" style="384" customWidth="1"/>
    <col min="9003" max="9003" width="11.42578125" style="384" customWidth="1"/>
    <col min="9004" max="9004" width="11.140625" style="384" customWidth="1"/>
    <col min="9005" max="9005" width="11.85546875" style="384" customWidth="1"/>
    <col min="9006" max="9006" width="18.5703125" style="384" customWidth="1"/>
    <col min="9007" max="9007" width="29" style="384" customWidth="1"/>
    <col min="9008" max="9218" width="9.140625" style="384"/>
    <col min="9219" max="9219" width="5.140625" style="384" customWidth="1"/>
    <col min="9220" max="9220" width="29.42578125" style="384" customWidth="1"/>
    <col min="9221" max="9221" width="11" style="384" customWidth="1"/>
    <col min="9222" max="9222" width="9.140625" style="384" customWidth="1"/>
    <col min="9223" max="9223" width="8.42578125" style="384" customWidth="1"/>
    <col min="9224" max="9224" width="10.85546875" style="384" customWidth="1"/>
    <col min="9225" max="9225" width="8.85546875" style="384" customWidth="1"/>
    <col min="9226" max="9226" width="19" style="384" customWidth="1"/>
    <col min="9227" max="9228" width="14.42578125" style="384" customWidth="1"/>
    <col min="9229" max="9229" width="11.42578125" style="384" customWidth="1"/>
    <col min="9230" max="9230" width="13.140625" style="384" customWidth="1"/>
    <col min="9231" max="9232" width="14" style="384" customWidth="1"/>
    <col min="9233" max="9233" width="14.42578125" style="384" customWidth="1"/>
    <col min="9234" max="9234" width="13.42578125" style="384" customWidth="1"/>
    <col min="9235" max="9235" width="11.42578125" style="384" customWidth="1"/>
    <col min="9236" max="9236" width="13.5703125" style="384" customWidth="1"/>
    <col min="9237" max="9238" width="12.140625" style="384" customWidth="1"/>
    <col min="9239" max="9239" width="11.42578125" style="384" customWidth="1"/>
    <col min="9240" max="9240" width="12.5703125" style="384" customWidth="1"/>
    <col min="9241" max="9241" width="11.42578125" style="384" customWidth="1"/>
    <col min="9242" max="9242" width="13.42578125" style="384" customWidth="1"/>
    <col min="9243" max="9243" width="12.42578125" style="384" customWidth="1"/>
    <col min="9244" max="9244" width="13" style="384" customWidth="1"/>
    <col min="9245" max="9245" width="11" style="384" customWidth="1"/>
    <col min="9246" max="9246" width="9.5703125" style="384" customWidth="1"/>
    <col min="9247" max="9247" width="12.5703125" style="384" customWidth="1"/>
    <col min="9248" max="9248" width="14.42578125" style="384" customWidth="1"/>
    <col min="9249" max="9249" width="12.140625" style="384" customWidth="1"/>
    <col min="9250" max="9250" width="10.42578125" style="384" customWidth="1"/>
    <col min="9251" max="9251" width="9.5703125" style="384" customWidth="1"/>
    <col min="9252" max="9252" width="15" style="384" customWidth="1"/>
    <col min="9253" max="9253" width="14.42578125" style="384" customWidth="1"/>
    <col min="9254" max="9254" width="11.42578125" style="384" customWidth="1"/>
    <col min="9255" max="9255" width="11.140625" style="384" customWidth="1"/>
    <col min="9256" max="9256" width="11.85546875" style="384" customWidth="1"/>
    <col min="9257" max="9257" width="18.5703125" style="384" customWidth="1"/>
    <col min="9258" max="9258" width="14.42578125" style="384" customWidth="1"/>
    <col min="9259" max="9259" width="11.42578125" style="384" customWidth="1"/>
    <col min="9260" max="9260" width="11.140625" style="384" customWidth="1"/>
    <col min="9261" max="9261" width="11.85546875" style="384" customWidth="1"/>
    <col min="9262" max="9262" width="18.5703125" style="384" customWidth="1"/>
    <col min="9263" max="9263" width="29" style="384" customWidth="1"/>
    <col min="9264" max="9474" width="9.140625" style="384"/>
    <col min="9475" max="9475" width="5.140625" style="384" customWidth="1"/>
    <col min="9476" max="9476" width="29.42578125" style="384" customWidth="1"/>
    <col min="9477" max="9477" width="11" style="384" customWidth="1"/>
    <col min="9478" max="9478" width="9.140625" style="384" customWidth="1"/>
    <col min="9479" max="9479" width="8.42578125" style="384" customWidth="1"/>
    <col min="9480" max="9480" width="10.85546875" style="384" customWidth="1"/>
    <col min="9481" max="9481" width="8.85546875" style="384" customWidth="1"/>
    <col min="9482" max="9482" width="19" style="384" customWidth="1"/>
    <col min="9483" max="9484" width="14.42578125" style="384" customWidth="1"/>
    <col min="9485" max="9485" width="11.42578125" style="384" customWidth="1"/>
    <col min="9486" max="9486" width="13.140625" style="384" customWidth="1"/>
    <col min="9487" max="9488" width="14" style="384" customWidth="1"/>
    <col min="9489" max="9489" width="14.42578125" style="384" customWidth="1"/>
    <col min="9490" max="9490" width="13.42578125" style="384" customWidth="1"/>
    <col min="9491" max="9491" width="11.42578125" style="384" customWidth="1"/>
    <col min="9492" max="9492" width="13.5703125" style="384" customWidth="1"/>
    <col min="9493" max="9494" width="12.140625" style="384" customWidth="1"/>
    <col min="9495" max="9495" width="11.42578125" style="384" customWidth="1"/>
    <col min="9496" max="9496" width="12.5703125" style="384" customWidth="1"/>
    <col min="9497" max="9497" width="11.42578125" style="384" customWidth="1"/>
    <col min="9498" max="9498" width="13.42578125" style="384" customWidth="1"/>
    <col min="9499" max="9499" width="12.42578125" style="384" customWidth="1"/>
    <col min="9500" max="9500" width="13" style="384" customWidth="1"/>
    <col min="9501" max="9501" width="11" style="384" customWidth="1"/>
    <col min="9502" max="9502" width="9.5703125" style="384" customWidth="1"/>
    <col min="9503" max="9503" width="12.5703125" style="384" customWidth="1"/>
    <col min="9504" max="9504" width="14.42578125" style="384" customWidth="1"/>
    <col min="9505" max="9505" width="12.140625" style="384" customWidth="1"/>
    <col min="9506" max="9506" width="10.42578125" style="384" customWidth="1"/>
    <col min="9507" max="9507" width="9.5703125" style="384" customWidth="1"/>
    <col min="9508" max="9508" width="15" style="384" customWidth="1"/>
    <col min="9509" max="9509" width="14.42578125" style="384" customWidth="1"/>
    <col min="9510" max="9510" width="11.42578125" style="384" customWidth="1"/>
    <col min="9511" max="9511" width="11.140625" style="384" customWidth="1"/>
    <col min="9512" max="9512" width="11.85546875" style="384" customWidth="1"/>
    <col min="9513" max="9513" width="18.5703125" style="384" customWidth="1"/>
    <col min="9514" max="9514" width="14.42578125" style="384" customWidth="1"/>
    <col min="9515" max="9515" width="11.42578125" style="384" customWidth="1"/>
    <col min="9516" max="9516" width="11.140625" style="384" customWidth="1"/>
    <col min="9517" max="9517" width="11.85546875" style="384" customWidth="1"/>
    <col min="9518" max="9518" width="18.5703125" style="384" customWidth="1"/>
    <col min="9519" max="9519" width="29" style="384" customWidth="1"/>
    <col min="9520" max="9730" width="9.140625" style="384"/>
    <col min="9731" max="9731" width="5.140625" style="384" customWidth="1"/>
    <col min="9732" max="9732" width="29.42578125" style="384" customWidth="1"/>
    <col min="9733" max="9733" width="11" style="384" customWidth="1"/>
    <col min="9734" max="9734" width="9.140625" style="384" customWidth="1"/>
    <col min="9735" max="9735" width="8.42578125" style="384" customWidth="1"/>
    <col min="9736" max="9736" width="10.85546875" style="384" customWidth="1"/>
    <col min="9737" max="9737" width="8.85546875" style="384" customWidth="1"/>
    <col min="9738" max="9738" width="19" style="384" customWidth="1"/>
    <col min="9739" max="9740" width="14.42578125" style="384" customWidth="1"/>
    <col min="9741" max="9741" width="11.42578125" style="384" customWidth="1"/>
    <col min="9742" max="9742" width="13.140625" style="384" customWidth="1"/>
    <col min="9743" max="9744" width="14" style="384" customWidth="1"/>
    <col min="9745" max="9745" width="14.42578125" style="384" customWidth="1"/>
    <col min="9746" max="9746" width="13.42578125" style="384" customWidth="1"/>
    <col min="9747" max="9747" width="11.42578125" style="384" customWidth="1"/>
    <col min="9748" max="9748" width="13.5703125" style="384" customWidth="1"/>
    <col min="9749" max="9750" width="12.140625" style="384" customWidth="1"/>
    <col min="9751" max="9751" width="11.42578125" style="384" customWidth="1"/>
    <col min="9752" max="9752" width="12.5703125" style="384" customWidth="1"/>
    <col min="9753" max="9753" width="11.42578125" style="384" customWidth="1"/>
    <col min="9754" max="9754" width="13.42578125" style="384" customWidth="1"/>
    <col min="9755" max="9755" width="12.42578125" style="384" customWidth="1"/>
    <col min="9756" max="9756" width="13" style="384" customWidth="1"/>
    <col min="9757" max="9757" width="11" style="384" customWidth="1"/>
    <col min="9758" max="9758" width="9.5703125" style="384" customWidth="1"/>
    <col min="9759" max="9759" width="12.5703125" style="384" customWidth="1"/>
    <col min="9760" max="9760" width="14.42578125" style="384" customWidth="1"/>
    <col min="9761" max="9761" width="12.140625" style="384" customWidth="1"/>
    <col min="9762" max="9762" width="10.42578125" style="384" customWidth="1"/>
    <col min="9763" max="9763" width="9.5703125" style="384" customWidth="1"/>
    <col min="9764" max="9764" width="15" style="384" customWidth="1"/>
    <col min="9765" max="9765" width="14.42578125" style="384" customWidth="1"/>
    <col min="9766" max="9766" width="11.42578125" style="384" customWidth="1"/>
    <col min="9767" max="9767" width="11.140625" style="384" customWidth="1"/>
    <col min="9768" max="9768" width="11.85546875" style="384" customWidth="1"/>
    <col min="9769" max="9769" width="18.5703125" style="384" customWidth="1"/>
    <col min="9770" max="9770" width="14.42578125" style="384" customWidth="1"/>
    <col min="9771" max="9771" width="11.42578125" style="384" customWidth="1"/>
    <col min="9772" max="9772" width="11.140625" style="384" customWidth="1"/>
    <col min="9773" max="9773" width="11.85546875" style="384" customWidth="1"/>
    <col min="9774" max="9774" width="18.5703125" style="384" customWidth="1"/>
    <col min="9775" max="9775" width="29" style="384" customWidth="1"/>
    <col min="9776" max="9986" width="9.140625" style="384"/>
    <col min="9987" max="9987" width="5.140625" style="384" customWidth="1"/>
    <col min="9988" max="9988" width="29.42578125" style="384" customWidth="1"/>
    <col min="9989" max="9989" width="11" style="384" customWidth="1"/>
    <col min="9990" max="9990" width="9.140625" style="384" customWidth="1"/>
    <col min="9991" max="9991" width="8.42578125" style="384" customWidth="1"/>
    <col min="9992" max="9992" width="10.85546875" style="384" customWidth="1"/>
    <col min="9993" max="9993" width="8.85546875" style="384" customWidth="1"/>
    <col min="9994" max="9994" width="19" style="384" customWidth="1"/>
    <col min="9995" max="9996" width="14.42578125" style="384" customWidth="1"/>
    <col min="9997" max="9997" width="11.42578125" style="384" customWidth="1"/>
    <col min="9998" max="9998" width="13.140625" style="384" customWidth="1"/>
    <col min="9999" max="10000" width="14" style="384" customWidth="1"/>
    <col min="10001" max="10001" width="14.42578125" style="384" customWidth="1"/>
    <col min="10002" max="10002" width="13.42578125" style="384" customWidth="1"/>
    <col min="10003" max="10003" width="11.42578125" style="384" customWidth="1"/>
    <col min="10004" max="10004" width="13.5703125" style="384" customWidth="1"/>
    <col min="10005" max="10006" width="12.140625" style="384" customWidth="1"/>
    <col min="10007" max="10007" width="11.42578125" style="384" customWidth="1"/>
    <col min="10008" max="10008" width="12.5703125" style="384" customWidth="1"/>
    <col min="10009" max="10009" width="11.42578125" style="384" customWidth="1"/>
    <col min="10010" max="10010" width="13.42578125" style="384" customWidth="1"/>
    <col min="10011" max="10011" width="12.42578125" style="384" customWidth="1"/>
    <col min="10012" max="10012" width="13" style="384" customWidth="1"/>
    <col min="10013" max="10013" width="11" style="384" customWidth="1"/>
    <col min="10014" max="10014" width="9.5703125" style="384" customWidth="1"/>
    <col min="10015" max="10015" width="12.5703125" style="384" customWidth="1"/>
    <col min="10016" max="10016" width="14.42578125" style="384" customWidth="1"/>
    <col min="10017" max="10017" width="12.140625" style="384" customWidth="1"/>
    <col min="10018" max="10018" width="10.42578125" style="384" customWidth="1"/>
    <col min="10019" max="10019" width="9.5703125" style="384" customWidth="1"/>
    <col min="10020" max="10020" width="15" style="384" customWidth="1"/>
    <col min="10021" max="10021" width="14.42578125" style="384" customWidth="1"/>
    <col min="10022" max="10022" width="11.42578125" style="384" customWidth="1"/>
    <col min="10023" max="10023" width="11.140625" style="384" customWidth="1"/>
    <col min="10024" max="10024" width="11.85546875" style="384" customWidth="1"/>
    <col min="10025" max="10025" width="18.5703125" style="384" customWidth="1"/>
    <col min="10026" max="10026" width="14.42578125" style="384" customWidth="1"/>
    <col min="10027" max="10027" width="11.42578125" style="384" customWidth="1"/>
    <col min="10028" max="10028" width="11.140625" style="384" customWidth="1"/>
    <col min="10029" max="10029" width="11.85546875" style="384" customWidth="1"/>
    <col min="10030" max="10030" width="18.5703125" style="384" customWidth="1"/>
    <col min="10031" max="10031" width="29" style="384" customWidth="1"/>
    <col min="10032" max="10242" width="9.140625" style="384"/>
    <col min="10243" max="10243" width="5.140625" style="384" customWidth="1"/>
    <col min="10244" max="10244" width="29.42578125" style="384" customWidth="1"/>
    <col min="10245" max="10245" width="11" style="384" customWidth="1"/>
    <col min="10246" max="10246" width="9.140625" style="384" customWidth="1"/>
    <col min="10247" max="10247" width="8.42578125" style="384" customWidth="1"/>
    <col min="10248" max="10248" width="10.85546875" style="384" customWidth="1"/>
    <col min="10249" max="10249" width="8.85546875" style="384" customWidth="1"/>
    <col min="10250" max="10250" width="19" style="384" customWidth="1"/>
    <col min="10251" max="10252" width="14.42578125" style="384" customWidth="1"/>
    <col min="10253" max="10253" width="11.42578125" style="384" customWidth="1"/>
    <col min="10254" max="10254" width="13.140625" style="384" customWidth="1"/>
    <col min="10255" max="10256" width="14" style="384" customWidth="1"/>
    <col min="10257" max="10257" width="14.42578125" style="384" customWidth="1"/>
    <col min="10258" max="10258" width="13.42578125" style="384" customWidth="1"/>
    <col min="10259" max="10259" width="11.42578125" style="384" customWidth="1"/>
    <col min="10260" max="10260" width="13.5703125" style="384" customWidth="1"/>
    <col min="10261" max="10262" width="12.140625" style="384" customWidth="1"/>
    <col min="10263" max="10263" width="11.42578125" style="384" customWidth="1"/>
    <col min="10264" max="10264" width="12.5703125" style="384" customWidth="1"/>
    <col min="10265" max="10265" width="11.42578125" style="384" customWidth="1"/>
    <col min="10266" max="10266" width="13.42578125" style="384" customWidth="1"/>
    <col min="10267" max="10267" width="12.42578125" style="384" customWidth="1"/>
    <col min="10268" max="10268" width="13" style="384" customWidth="1"/>
    <col min="10269" max="10269" width="11" style="384" customWidth="1"/>
    <col min="10270" max="10270" width="9.5703125" style="384" customWidth="1"/>
    <col min="10271" max="10271" width="12.5703125" style="384" customWidth="1"/>
    <col min="10272" max="10272" width="14.42578125" style="384" customWidth="1"/>
    <col min="10273" max="10273" width="12.140625" style="384" customWidth="1"/>
    <col min="10274" max="10274" width="10.42578125" style="384" customWidth="1"/>
    <col min="10275" max="10275" width="9.5703125" style="384" customWidth="1"/>
    <col min="10276" max="10276" width="15" style="384" customWidth="1"/>
    <col min="10277" max="10277" width="14.42578125" style="384" customWidth="1"/>
    <col min="10278" max="10278" width="11.42578125" style="384" customWidth="1"/>
    <col min="10279" max="10279" width="11.140625" style="384" customWidth="1"/>
    <col min="10280" max="10280" width="11.85546875" style="384" customWidth="1"/>
    <col min="10281" max="10281" width="18.5703125" style="384" customWidth="1"/>
    <col min="10282" max="10282" width="14.42578125" style="384" customWidth="1"/>
    <col min="10283" max="10283" width="11.42578125" style="384" customWidth="1"/>
    <col min="10284" max="10284" width="11.140625" style="384" customWidth="1"/>
    <col min="10285" max="10285" width="11.85546875" style="384" customWidth="1"/>
    <col min="10286" max="10286" width="18.5703125" style="384" customWidth="1"/>
    <col min="10287" max="10287" width="29" style="384" customWidth="1"/>
    <col min="10288" max="10498" width="9.140625" style="384"/>
    <col min="10499" max="10499" width="5.140625" style="384" customWidth="1"/>
    <col min="10500" max="10500" width="29.42578125" style="384" customWidth="1"/>
    <col min="10501" max="10501" width="11" style="384" customWidth="1"/>
    <col min="10502" max="10502" width="9.140625" style="384" customWidth="1"/>
    <col min="10503" max="10503" width="8.42578125" style="384" customWidth="1"/>
    <col min="10504" max="10504" width="10.85546875" style="384" customWidth="1"/>
    <col min="10505" max="10505" width="8.85546875" style="384" customWidth="1"/>
    <col min="10506" max="10506" width="19" style="384" customWidth="1"/>
    <col min="10507" max="10508" width="14.42578125" style="384" customWidth="1"/>
    <col min="10509" max="10509" width="11.42578125" style="384" customWidth="1"/>
    <col min="10510" max="10510" width="13.140625" style="384" customWidth="1"/>
    <col min="10511" max="10512" width="14" style="384" customWidth="1"/>
    <col min="10513" max="10513" width="14.42578125" style="384" customWidth="1"/>
    <col min="10514" max="10514" width="13.42578125" style="384" customWidth="1"/>
    <col min="10515" max="10515" width="11.42578125" style="384" customWidth="1"/>
    <col min="10516" max="10516" width="13.5703125" style="384" customWidth="1"/>
    <col min="10517" max="10518" width="12.140625" style="384" customWidth="1"/>
    <col min="10519" max="10519" width="11.42578125" style="384" customWidth="1"/>
    <col min="10520" max="10520" width="12.5703125" style="384" customWidth="1"/>
    <col min="10521" max="10521" width="11.42578125" style="384" customWidth="1"/>
    <col min="10522" max="10522" width="13.42578125" style="384" customWidth="1"/>
    <col min="10523" max="10523" width="12.42578125" style="384" customWidth="1"/>
    <col min="10524" max="10524" width="13" style="384" customWidth="1"/>
    <col min="10525" max="10525" width="11" style="384" customWidth="1"/>
    <col min="10526" max="10526" width="9.5703125" style="384" customWidth="1"/>
    <col min="10527" max="10527" width="12.5703125" style="384" customWidth="1"/>
    <col min="10528" max="10528" width="14.42578125" style="384" customWidth="1"/>
    <col min="10529" max="10529" width="12.140625" style="384" customWidth="1"/>
    <col min="10530" max="10530" width="10.42578125" style="384" customWidth="1"/>
    <col min="10531" max="10531" width="9.5703125" style="384" customWidth="1"/>
    <col min="10532" max="10532" width="15" style="384" customWidth="1"/>
    <col min="10533" max="10533" width="14.42578125" style="384" customWidth="1"/>
    <col min="10534" max="10534" width="11.42578125" style="384" customWidth="1"/>
    <col min="10535" max="10535" width="11.140625" style="384" customWidth="1"/>
    <col min="10536" max="10536" width="11.85546875" style="384" customWidth="1"/>
    <col min="10537" max="10537" width="18.5703125" style="384" customWidth="1"/>
    <col min="10538" max="10538" width="14.42578125" style="384" customWidth="1"/>
    <col min="10539" max="10539" width="11.42578125" style="384" customWidth="1"/>
    <col min="10540" max="10540" width="11.140625" style="384" customWidth="1"/>
    <col min="10541" max="10541" width="11.85546875" style="384" customWidth="1"/>
    <col min="10542" max="10542" width="18.5703125" style="384" customWidth="1"/>
    <col min="10543" max="10543" width="29" style="384" customWidth="1"/>
    <col min="10544" max="10754" width="9.140625" style="384"/>
    <col min="10755" max="10755" width="5.140625" style="384" customWidth="1"/>
    <col min="10756" max="10756" width="29.42578125" style="384" customWidth="1"/>
    <col min="10757" max="10757" width="11" style="384" customWidth="1"/>
    <col min="10758" max="10758" width="9.140625" style="384" customWidth="1"/>
    <col min="10759" max="10759" width="8.42578125" style="384" customWidth="1"/>
    <col min="10760" max="10760" width="10.85546875" style="384" customWidth="1"/>
    <col min="10761" max="10761" width="8.85546875" style="384" customWidth="1"/>
    <col min="10762" max="10762" width="19" style="384" customWidth="1"/>
    <col min="10763" max="10764" width="14.42578125" style="384" customWidth="1"/>
    <col min="10765" max="10765" width="11.42578125" style="384" customWidth="1"/>
    <col min="10766" max="10766" width="13.140625" style="384" customWidth="1"/>
    <col min="10767" max="10768" width="14" style="384" customWidth="1"/>
    <col min="10769" max="10769" width="14.42578125" style="384" customWidth="1"/>
    <col min="10770" max="10770" width="13.42578125" style="384" customWidth="1"/>
    <col min="10771" max="10771" width="11.42578125" style="384" customWidth="1"/>
    <col min="10772" max="10772" width="13.5703125" style="384" customWidth="1"/>
    <col min="10773" max="10774" width="12.140625" style="384" customWidth="1"/>
    <col min="10775" max="10775" width="11.42578125" style="384" customWidth="1"/>
    <col min="10776" max="10776" width="12.5703125" style="384" customWidth="1"/>
    <col min="10777" max="10777" width="11.42578125" style="384" customWidth="1"/>
    <col min="10778" max="10778" width="13.42578125" style="384" customWidth="1"/>
    <col min="10779" max="10779" width="12.42578125" style="384" customWidth="1"/>
    <col min="10780" max="10780" width="13" style="384" customWidth="1"/>
    <col min="10781" max="10781" width="11" style="384" customWidth="1"/>
    <col min="10782" max="10782" width="9.5703125" style="384" customWidth="1"/>
    <col min="10783" max="10783" width="12.5703125" style="384" customWidth="1"/>
    <col min="10784" max="10784" width="14.42578125" style="384" customWidth="1"/>
    <col min="10785" max="10785" width="12.140625" style="384" customWidth="1"/>
    <col min="10786" max="10786" width="10.42578125" style="384" customWidth="1"/>
    <col min="10787" max="10787" width="9.5703125" style="384" customWidth="1"/>
    <col min="10788" max="10788" width="15" style="384" customWidth="1"/>
    <col min="10789" max="10789" width="14.42578125" style="384" customWidth="1"/>
    <col min="10790" max="10790" width="11.42578125" style="384" customWidth="1"/>
    <col min="10791" max="10791" width="11.140625" style="384" customWidth="1"/>
    <col min="10792" max="10792" width="11.85546875" style="384" customWidth="1"/>
    <col min="10793" max="10793" width="18.5703125" style="384" customWidth="1"/>
    <col min="10794" max="10794" width="14.42578125" style="384" customWidth="1"/>
    <col min="10795" max="10795" width="11.42578125" style="384" customWidth="1"/>
    <col min="10796" max="10796" width="11.140625" style="384" customWidth="1"/>
    <col min="10797" max="10797" width="11.85546875" style="384" customWidth="1"/>
    <col min="10798" max="10798" width="18.5703125" style="384" customWidth="1"/>
    <col min="10799" max="10799" width="29" style="384" customWidth="1"/>
    <col min="10800" max="11010" width="9.140625" style="384"/>
    <col min="11011" max="11011" width="5.140625" style="384" customWidth="1"/>
    <col min="11012" max="11012" width="29.42578125" style="384" customWidth="1"/>
    <col min="11013" max="11013" width="11" style="384" customWidth="1"/>
    <col min="11014" max="11014" width="9.140625" style="384" customWidth="1"/>
    <col min="11015" max="11015" width="8.42578125" style="384" customWidth="1"/>
    <col min="11016" max="11016" width="10.85546875" style="384" customWidth="1"/>
    <col min="11017" max="11017" width="8.85546875" style="384" customWidth="1"/>
    <col min="11018" max="11018" width="19" style="384" customWidth="1"/>
    <col min="11019" max="11020" width="14.42578125" style="384" customWidth="1"/>
    <col min="11021" max="11021" width="11.42578125" style="384" customWidth="1"/>
    <col min="11022" max="11022" width="13.140625" style="384" customWidth="1"/>
    <col min="11023" max="11024" width="14" style="384" customWidth="1"/>
    <col min="11025" max="11025" width="14.42578125" style="384" customWidth="1"/>
    <col min="11026" max="11026" width="13.42578125" style="384" customWidth="1"/>
    <col min="11027" max="11027" width="11.42578125" style="384" customWidth="1"/>
    <col min="11028" max="11028" width="13.5703125" style="384" customWidth="1"/>
    <col min="11029" max="11030" width="12.140625" style="384" customWidth="1"/>
    <col min="11031" max="11031" width="11.42578125" style="384" customWidth="1"/>
    <col min="11032" max="11032" width="12.5703125" style="384" customWidth="1"/>
    <col min="11033" max="11033" width="11.42578125" style="384" customWidth="1"/>
    <col min="11034" max="11034" width="13.42578125" style="384" customWidth="1"/>
    <col min="11035" max="11035" width="12.42578125" style="384" customWidth="1"/>
    <col min="11036" max="11036" width="13" style="384" customWidth="1"/>
    <col min="11037" max="11037" width="11" style="384" customWidth="1"/>
    <col min="11038" max="11038" width="9.5703125" style="384" customWidth="1"/>
    <col min="11039" max="11039" width="12.5703125" style="384" customWidth="1"/>
    <col min="11040" max="11040" width="14.42578125" style="384" customWidth="1"/>
    <col min="11041" max="11041" width="12.140625" style="384" customWidth="1"/>
    <col min="11042" max="11042" width="10.42578125" style="384" customWidth="1"/>
    <col min="11043" max="11043" width="9.5703125" style="384" customWidth="1"/>
    <col min="11044" max="11044" width="15" style="384" customWidth="1"/>
    <col min="11045" max="11045" width="14.42578125" style="384" customWidth="1"/>
    <col min="11046" max="11046" width="11.42578125" style="384" customWidth="1"/>
    <col min="11047" max="11047" width="11.140625" style="384" customWidth="1"/>
    <col min="11048" max="11048" width="11.85546875" style="384" customWidth="1"/>
    <col min="11049" max="11049" width="18.5703125" style="384" customWidth="1"/>
    <col min="11050" max="11050" width="14.42578125" style="384" customWidth="1"/>
    <col min="11051" max="11051" width="11.42578125" style="384" customWidth="1"/>
    <col min="11052" max="11052" width="11.140625" style="384" customWidth="1"/>
    <col min="11053" max="11053" width="11.85546875" style="384" customWidth="1"/>
    <col min="11054" max="11054" width="18.5703125" style="384" customWidth="1"/>
    <col min="11055" max="11055" width="29" style="384" customWidth="1"/>
    <col min="11056" max="11266" width="9.140625" style="384"/>
    <col min="11267" max="11267" width="5.140625" style="384" customWidth="1"/>
    <col min="11268" max="11268" width="29.42578125" style="384" customWidth="1"/>
    <col min="11269" max="11269" width="11" style="384" customWidth="1"/>
    <col min="11270" max="11270" width="9.140625" style="384" customWidth="1"/>
    <col min="11271" max="11271" width="8.42578125" style="384" customWidth="1"/>
    <col min="11272" max="11272" width="10.85546875" style="384" customWidth="1"/>
    <col min="11273" max="11273" width="8.85546875" style="384" customWidth="1"/>
    <col min="11274" max="11274" width="19" style="384" customWidth="1"/>
    <col min="11275" max="11276" width="14.42578125" style="384" customWidth="1"/>
    <col min="11277" max="11277" width="11.42578125" style="384" customWidth="1"/>
    <col min="11278" max="11278" width="13.140625" style="384" customWidth="1"/>
    <col min="11279" max="11280" width="14" style="384" customWidth="1"/>
    <col min="11281" max="11281" width="14.42578125" style="384" customWidth="1"/>
    <col min="11282" max="11282" width="13.42578125" style="384" customWidth="1"/>
    <col min="11283" max="11283" width="11.42578125" style="384" customWidth="1"/>
    <col min="11284" max="11284" width="13.5703125" style="384" customWidth="1"/>
    <col min="11285" max="11286" width="12.140625" style="384" customWidth="1"/>
    <col min="11287" max="11287" width="11.42578125" style="384" customWidth="1"/>
    <col min="11288" max="11288" width="12.5703125" style="384" customWidth="1"/>
    <col min="11289" max="11289" width="11.42578125" style="384" customWidth="1"/>
    <col min="11290" max="11290" width="13.42578125" style="384" customWidth="1"/>
    <col min="11291" max="11291" width="12.42578125" style="384" customWidth="1"/>
    <col min="11292" max="11292" width="13" style="384" customWidth="1"/>
    <col min="11293" max="11293" width="11" style="384" customWidth="1"/>
    <col min="11294" max="11294" width="9.5703125" style="384" customWidth="1"/>
    <col min="11295" max="11295" width="12.5703125" style="384" customWidth="1"/>
    <col min="11296" max="11296" width="14.42578125" style="384" customWidth="1"/>
    <col min="11297" max="11297" width="12.140625" style="384" customWidth="1"/>
    <col min="11298" max="11298" width="10.42578125" style="384" customWidth="1"/>
    <col min="11299" max="11299" width="9.5703125" style="384" customWidth="1"/>
    <col min="11300" max="11300" width="15" style="384" customWidth="1"/>
    <col min="11301" max="11301" width="14.42578125" style="384" customWidth="1"/>
    <col min="11302" max="11302" width="11.42578125" style="384" customWidth="1"/>
    <col min="11303" max="11303" width="11.140625" style="384" customWidth="1"/>
    <col min="11304" max="11304" width="11.85546875" style="384" customWidth="1"/>
    <col min="11305" max="11305" width="18.5703125" style="384" customWidth="1"/>
    <col min="11306" max="11306" width="14.42578125" style="384" customWidth="1"/>
    <col min="11307" max="11307" width="11.42578125" style="384" customWidth="1"/>
    <col min="11308" max="11308" width="11.140625" style="384" customWidth="1"/>
    <col min="11309" max="11309" width="11.85546875" style="384" customWidth="1"/>
    <col min="11310" max="11310" width="18.5703125" style="384" customWidth="1"/>
    <col min="11311" max="11311" width="29" style="384" customWidth="1"/>
    <col min="11312" max="11522" width="9.140625" style="384"/>
    <col min="11523" max="11523" width="5.140625" style="384" customWidth="1"/>
    <col min="11524" max="11524" width="29.42578125" style="384" customWidth="1"/>
    <col min="11525" max="11525" width="11" style="384" customWidth="1"/>
    <col min="11526" max="11526" width="9.140625" style="384" customWidth="1"/>
    <col min="11527" max="11527" width="8.42578125" style="384" customWidth="1"/>
    <col min="11528" max="11528" width="10.85546875" style="384" customWidth="1"/>
    <col min="11529" max="11529" width="8.85546875" style="384" customWidth="1"/>
    <col min="11530" max="11530" width="19" style="384" customWidth="1"/>
    <col min="11531" max="11532" width="14.42578125" style="384" customWidth="1"/>
    <col min="11533" max="11533" width="11.42578125" style="384" customWidth="1"/>
    <col min="11534" max="11534" width="13.140625" style="384" customWidth="1"/>
    <col min="11535" max="11536" width="14" style="384" customWidth="1"/>
    <col min="11537" max="11537" width="14.42578125" style="384" customWidth="1"/>
    <col min="11538" max="11538" width="13.42578125" style="384" customWidth="1"/>
    <col min="11539" max="11539" width="11.42578125" style="384" customWidth="1"/>
    <col min="11540" max="11540" width="13.5703125" style="384" customWidth="1"/>
    <col min="11541" max="11542" width="12.140625" style="384" customWidth="1"/>
    <col min="11543" max="11543" width="11.42578125" style="384" customWidth="1"/>
    <col min="11544" max="11544" width="12.5703125" style="384" customWidth="1"/>
    <col min="11545" max="11545" width="11.42578125" style="384" customWidth="1"/>
    <col min="11546" max="11546" width="13.42578125" style="384" customWidth="1"/>
    <col min="11547" max="11547" width="12.42578125" style="384" customWidth="1"/>
    <col min="11548" max="11548" width="13" style="384" customWidth="1"/>
    <col min="11549" max="11549" width="11" style="384" customWidth="1"/>
    <col min="11550" max="11550" width="9.5703125" style="384" customWidth="1"/>
    <col min="11551" max="11551" width="12.5703125" style="384" customWidth="1"/>
    <col min="11552" max="11552" width="14.42578125" style="384" customWidth="1"/>
    <col min="11553" max="11553" width="12.140625" style="384" customWidth="1"/>
    <col min="11554" max="11554" width="10.42578125" style="384" customWidth="1"/>
    <col min="11555" max="11555" width="9.5703125" style="384" customWidth="1"/>
    <col min="11556" max="11556" width="15" style="384" customWidth="1"/>
    <col min="11557" max="11557" width="14.42578125" style="384" customWidth="1"/>
    <col min="11558" max="11558" width="11.42578125" style="384" customWidth="1"/>
    <col min="11559" max="11559" width="11.140625" style="384" customWidth="1"/>
    <col min="11560" max="11560" width="11.85546875" style="384" customWidth="1"/>
    <col min="11561" max="11561" width="18.5703125" style="384" customWidth="1"/>
    <col min="11562" max="11562" width="14.42578125" style="384" customWidth="1"/>
    <col min="11563" max="11563" width="11.42578125" style="384" customWidth="1"/>
    <col min="11564" max="11564" width="11.140625" style="384" customWidth="1"/>
    <col min="11565" max="11565" width="11.85546875" style="384" customWidth="1"/>
    <col min="11566" max="11566" width="18.5703125" style="384" customWidth="1"/>
    <col min="11567" max="11567" width="29" style="384" customWidth="1"/>
    <col min="11568" max="11778" width="9.140625" style="384"/>
    <col min="11779" max="11779" width="5.140625" style="384" customWidth="1"/>
    <col min="11780" max="11780" width="29.42578125" style="384" customWidth="1"/>
    <col min="11781" max="11781" width="11" style="384" customWidth="1"/>
    <col min="11782" max="11782" width="9.140625" style="384" customWidth="1"/>
    <col min="11783" max="11783" width="8.42578125" style="384" customWidth="1"/>
    <col min="11784" max="11784" width="10.85546875" style="384" customWidth="1"/>
    <col min="11785" max="11785" width="8.85546875" style="384" customWidth="1"/>
    <col min="11786" max="11786" width="19" style="384" customWidth="1"/>
    <col min="11787" max="11788" width="14.42578125" style="384" customWidth="1"/>
    <col min="11789" max="11789" width="11.42578125" style="384" customWidth="1"/>
    <col min="11790" max="11790" width="13.140625" style="384" customWidth="1"/>
    <col min="11791" max="11792" width="14" style="384" customWidth="1"/>
    <col min="11793" max="11793" width="14.42578125" style="384" customWidth="1"/>
    <col min="11794" max="11794" width="13.42578125" style="384" customWidth="1"/>
    <col min="11795" max="11795" width="11.42578125" style="384" customWidth="1"/>
    <col min="11796" max="11796" width="13.5703125" style="384" customWidth="1"/>
    <col min="11797" max="11798" width="12.140625" style="384" customWidth="1"/>
    <col min="11799" max="11799" width="11.42578125" style="384" customWidth="1"/>
    <col min="11800" max="11800" width="12.5703125" style="384" customWidth="1"/>
    <col min="11801" max="11801" width="11.42578125" style="384" customWidth="1"/>
    <col min="11802" max="11802" width="13.42578125" style="384" customWidth="1"/>
    <col min="11803" max="11803" width="12.42578125" style="384" customWidth="1"/>
    <col min="11804" max="11804" width="13" style="384" customWidth="1"/>
    <col min="11805" max="11805" width="11" style="384" customWidth="1"/>
    <col min="11806" max="11806" width="9.5703125" style="384" customWidth="1"/>
    <col min="11807" max="11807" width="12.5703125" style="384" customWidth="1"/>
    <col min="11808" max="11808" width="14.42578125" style="384" customWidth="1"/>
    <col min="11809" max="11809" width="12.140625" style="384" customWidth="1"/>
    <col min="11810" max="11810" width="10.42578125" style="384" customWidth="1"/>
    <col min="11811" max="11811" width="9.5703125" style="384" customWidth="1"/>
    <col min="11812" max="11812" width="15" style="384" customWidth="1"/>
    <col min="11813" max="11813" width="14.42578125" style="384" customWidth="1"/>
    <col min="11814" max="11814" width="11.42578125" style="384" customWidth="1"/>
    <col min="11815" max="11815" width="11.140625" style="384" customWidth="1"/>
    <col min="11816" max="11816" width="11.85546875" style="384" customWidth="1"/>
    <col min="11817" max="11817" width="18.5703125" style="384" customWidth="1"/>
    <col min="11818" max="11818" width="14.42578125" style="384" customWidth="1"/>
    <col min="11819" max="11819" width="11.42578125" style="384" customWidth="1"/>
    <col min="11820" max="11820" width="11.140625" style="384" customWidth="1"/>
    <col min="11821" max="11821" width="11.85546875" style="384" customWidth="1"/>
    <col min="11822" max="11822" width="18.5703125" style="384" customWidth="1"/>
    <col min="11823" max="11823" width="29" style="384" customWidth="1"/>
    <col min="11824" max="12034" width="9.140625" style="384"/>
    <col min="12035" max="12035" width="5.140625" style="384" customWidth="1"/>
    <col min="12036" max="12036" width="29.42578125" style="384" customWidth="1"/>
    <col min="12037" max="12037" width="11" style="384" customWidth="1"/>
    <col min="12038" max="12038" width="9.140625" style="384" customWidth="1"/>
    <col min="12039" max="12039" width="8.42578125" style="384" customWidth="1"/>
    <col min="12040" max="12040" width="10.85546875" style="384" customWidth="1"/>
    <col min="12041" max="12041" width="8.85546875" style="384" customWidth="1"/>
    <col min="12042" max="12042" width="19" style="384" customWidth="1"/>
    <col min="12043" max="12044" width="14.42578125" style="384" customWidth="1"/>
    <col min="12045" max="12045" width="11.42578125" style="384" customWidth="1"/>
    <col min="12046" max="12046" width="13.140625" style="384" customWidth="1"/>
    <col min="12047" max="12048" width="14" style="384" customWidth="1"/>
    <col min="12049" max="12049" width="14.42578125" style="384" customWidth="1"/>
    <col min="12050" max="12050" width="13.42578125" style="384" customWidth="1"/>
    <col min="12051" max="12051" width="11.42578125" style="384" customWidth="1"/>
    <col min="12052" max="12052" width="13.5703125" style="384" customWidth="1"/>
    <col min="12053" max="12054" width="12.140625" style="384" customWidth="1"/>
    <col min="12055" max="12055" width="11.42578125" style="384" customWidth="1"/>
    <col min="12056" max="12056" width="12.5703125" style="384" customWidth="1"/>
    <col min="12057" max="12057" width="11.42578125" style="384" customWidth="1"/>
    <col min="12058" max="12058" width="13.42578125" style="384" customWidth="1"/>
    <col min="12059" max="12059" width="12.42578125" style="384" customWidth="1"/>
    <col min="12060" max="12060" width="13" style="384" customWidth="1"/>
    <col min="12061" max="12061" width="11" style="384" customWidth="1"/>
    <col min="12062" max="12062" width="9.5703125" style="384" customWidth="1"/>
    <col min="12063" max="12063" width="12.5703125" style="384" customWidth="1"/>
    <col min="12064" max="12064" width="14.42578125" style="384" customWidth="1"/>
    <col min="12065" max="12065" width="12.140625" style="384" customWidth="1"/>
    <col min="12066" max="12066" width="10.42578125" style="384" customWidth="1"/>
    <col min="12067" max="12067" width="9.5703125" style="384" customWidth="1"/>
    <col min="12068" max="12068" width="15" style="384" customWidth="1"/>
    <col min="12069" max="12069" width="14.42578125" style="384" customWidth="1"/>
    <col min="12070" max="12070" width="11.42578125" style="384" customWidth="1"/>
    <col min="12071" max="12071" width="11.140625" style="384" customWidth="1"/>
    <col min="12072" max="12072" width="11.85546875" style="384" customWidth="1"/>
    <col min="12073" max="12073" width="18.5703125" style="384" customWidth="1"/>
    <col min="12074" max="12074" width="14.42578125" style="384" customWidth="1"/>
    <col min="12075" max="12075" width="11.42578125" style="384" customWidth="1"/>
    <col min="12076" max="12076" width="11.140625" style="384" customWidth="1"/>
    <col min="12077" max="12077" width="11.85546875" style="384" customWidth="1"/>
    <col min="12078" max="12078" width="18.5703125" style="384" customWidth="1"/>
    <col min="12079" max="12079" width="29" style="384" customWidth="1"/>
    <col min="12080" max="12290" width="9.140625" style="384"/>
    <col min="12291" max="12291" width="5.140625" style="384" customWidth="1"/>
    <col min="12292" max="12292" width="29.42578125" style="384" customWidth="1"/>
    <col min="12293" max="12293" width="11" style="384" customWidth="1"/>
    <col min="12294" max="12294" width="9.140625" style="384" customWidth="1"/>
    <col min="12295" max="12295" width="8.42578125" style="384" customWidth="1"/>
    <col min="12296" max="12296" width="10.85546875" style="384" customWidth="1"/>
    <col min="12297" max="12297" width="8.85546875" style="384" customWidth="1"/>
    <col min="12298" max="12298" width="19" style="384" customWidth="1"/>
    <col min="12299" max="12300" width="14.42578125" style="384" customWidth="1"/>
    <col min="12301" max="12301" width="11.42578125" style="384" customWidth="1"/>
    <col min="12302" max="12302" width="13.140625" style="384" customWidth="1"/>
    <col min="12303" max="12304" width="14" style="384" customWidth="1"/>
    <col min="12305" max="12305" width="14.42578125" style="384" customWidth="1"/>
    <col min="12306" max="12306" width="13.42578125" style="384" customWidth="1"/>
    <col min="12307" max="12307" width="11.42578125" style="384" customWidth="1"/>
    <col min="12308" max="12308" width="13.5703125" style="384" customWidth="1"/>
    <col min="12309" max="12310" width="12.140625" style="384" customWidth="1"/>
    <col min="12311" max="12311" width="11.42578125" style="384" customWidth="1"/>
    <col min="12312" max="12312" width="12.5703125" style="384" customWidth="1"/>
    <col min="12313" max="12313" width="11.42578125" style="384" customWidth="1"/>
    <col min="12314" max="12314" width="13.42578125" style="384" customWidth="1"/>
    <col min="12315" max="12315" width="12.42578125" style="384" customWidth="1"/>
    <col min="12316" max="12316" width="13" style="384" customWidth="1"/>
    <col min="12317" max="12317" width="11" style="384" customWidth="1"/>
    <col min="12318" max="12318" width="9.5703125" style="384" customWidth="1"/>
    <col min="12319" max="12319" width="12.5703125" style="384" customWidth="1"/>
    <col min="12320" max="12320" width="14.42578125" style="384" customWidth="1"/>
    <col min="12321" max="12321" width="12.140625" style="384" customWidth="1"/>
    <col min="12322" max="12322" width="10.42578125" style="384" customWidth="1"/>
    <col min="12323" max="12323" width="9.5703125" style="384" customWidth="1"/>
    <col min="12324" max="12324" width="15" style="384" customWidth="1"/>
    <col min="12325" max="12325" width="14.42578125" style="384" customWidth="1"/>
    <col min="12326" max="12326" width="11.42578125" style="384" customWidth="1"/>
    <col min="12327" max="12327" width="11.140625" style="384" customWidth="1"/>
    <col min="12328" max="12328" width="11.85546875" style="384" customWidth="1"/>
    <col min="12329" max="12329" width="18.5703125" style="384" customWidth="1"/>
    <col min="12330" max="12330" width="14.42578125" style="384" customWidth="1"/>
    <col min="12331" max="12331" width="11.42578125" style="384" customWidth="1"/>
    <col min="12332" max="12332" width="11.140625" style="384" customWidth="1"/>
    <col min="12333" max="12333" width="11.85546875" style="384" customWidth="1"/>
    <col min="12334" max="12334" width="18.5703125" style="384" customWidth="1"/>
    <col min="12335" max="12335" width="29" style="384" customWidth="1"/>
    <col min="12336" max="12546" width="9.140625" style="384"/>
    <col min="12547" max="12547" width="5.140625" style="384" customWidth="1"/>
    <col min="12548" max="12548" width="29.42578125" style="384" customWidth="1"/>
    <col min="12549" max="12549" width="11" style="384" customWidth="1"/>
    <col min="12550" max="12550" width="9.140625" style="384" customWidth="1"/>
    <col min="12551" max="12551" width="8.42578125" style="384" customWidth="1"/>
    <col min="12552" max="12552" width="10.85546875" style="384" customWidth="1"/>
    <col min="12553" max="12553" width="8.85546875" style="384" customWidth="1"/>
    <col min="12554" max="12554" width="19" style="384" customWidth="1"/>
    <col min="12555" max="12556" width="14.42578125" style="384" customWidth="1"/>
    <col min="12557" max="12557" width="11.42578125" style="384" customWidth="1"/>
    <col min="12558" max="12558" width="13.140625" style="384" customWidth="1"/>
    <col min="12559" max="12560" width="14" style="384" customWidth="1"/>
    <col min="12561" max="12561" width="14.42578125" style="384" customWidth="1"/>
    <col min="12562" max="12562" width="13.42578125" style="384" customWidth="1"/>
    <col min="12563" max="12563" width="11.42578125" style="384" customWidth="1"/>
    <col min="12564" max="12564" width="13.5703125" style="384" customWidth="1"/>
    <col min="12565" max="12566" width="12.140625" style="384" customWidth="1"/>
    <col min="12567" max="12567" width="11.42578125" style="384" customWidth="1"/>
    <col min="12568" max="12568" width="12.5703125" style="384" customWidth="1"/>
    <col min="12569" max="12569" width="11.42578125" style="384" customWidth="1"/>
    <col min="12570" max="12570" width="13.42578125" style="384" customWidth="1"/>
    <col min="12571" max="12571" width="12.42578125" style="384" customWidth="1"/>
    <col min="12572" max="12572" width="13" style="384" customWidth="1"/>
    <col min="12573" max="12573" width="11" style="384" customWidth="1"/>
    <col min="12574" max="12574" width="9.5703125" style="384" customWidth="1"/>
    <col min="12575" max="12575" width="12.5703125" style="384" customWidth="1"/>
    <col min="12576" max="12576" width="14.42578125" style="384" customWidth="1"/>
    <col min="12577" max="12577" width="12.140625" style="384" customWidth="1"/>
    <col min="12578" max="12578" width="10.42578125" style="384" customWidth="1"/>
    <col min="12579" max="12579" width="9.5703125" style="384" customWidth="1"/>
    <col min="12580" max="12580" width="15" style="384" customWidth="1"/>
    <col min="12581" max="12581" width="14.42578125" style="384" customWidth="1"/>
    <col min="12582" max="12582" width="11.42578125" style="384" customWidth="1"/>
    <col min="12583" max="12583" width="11.140625" style="384" customWidth="1"/>
    <col min="12584" max="12584" width="11.85546875" style="384" customWidth="1"/>
    <col min="12585" max="12585" width="18.5703125" style="384" customWidth="1"/>
    <col min="12586" max="12586" width="14.42578125" style="384" customWidth="1"/>
    <col min="12587" max="12587" width="11.42578125" style="384" customWidth="1"/>
    <col min="12588" max="12588" width="11.140625" style="384" customWidth="1"/>
    <col min="12589" max="12589" width="11.85546875" style="384" customWidth="1"/>
    <col min="12590" max="12590" width="18.5703125" style="384" customWidth="1"/>
    <col min="12591" max="12591" width="29" style="384" customWidth="1"/>
    <col min="12592" max="12802" width="9.140625" style="384"/>
    <col min="12803" max="12803" width="5.140625" style="384" customWidth="1"/>
    <col min="12804" max="12804" width="29.42578125" style="384" customWidth="1"/>
    <col min="12805" max="12805" width="11" style="384" customWidth="1"/>
    <col min="12806" max="12806" width="9.140625" style="384" customWidth="1"/>
    <col min="12807" max="12807" width="8.42578125" style="384" customWidth="1"/>
    <col min="12808" max="12808" width="10.85546875" style="384" customWidth="1"/>
    <col min="12809" max="12809" width="8.85546875" style="384" customWidth="1"/>
    <col min="12810" max="12810" width="19" style="384" customWidth="1"/>
    <col min="12811" max="12812" width="14.42578125" style="384" customWidth="1"/>
    <col min="12813" max="12813" width="11.42578125" style="384" customWidth="1"/>
    <col min="12814" max="12814" width="13.140625" style="384" customWidth="1"/>
    <col min="12815" max="12816" width="14" style="384" customWidth="1"/>
    <col min="12817" max="12817" width="14.42578125" style="384" customWidth="1"/>
    <col min="12818" max="12818" width="13.42578125" style="384" customWidth="1"/>
    <col min="12819" max="12819" width="11.42578125" style="384" customWidth="1"/>
    <col min="12820" max="12820" width="13.5703125" style="384" customWidth="1"/>
    <col min="12821" max="12822" width="12.140625" style="384" customWidth="1"/>
    <col min="12823" max="12823" width="11.42578125" style="384" customWidth="1"/>
    <col min="12824" max="12824" width="12.5703125" style="384" customWidth="1"/>
    <col min="12825" max="12825" width="11.42578125" style="384" customWidth="1"/>
    <col min="12826" max="12826" width="13.42578125" style="384" customWidth="1"/>
    <col min="12827" max="12827" width="12.42578125" style="384" customWidth="1"/>
    <col min="12828" max="12828" width="13" style="384" customWidth="1"/>
    <col min="12829" max="12829" width="11" style="384" customWidth="1"/>
    <col min="12830" max="12830" width="9.5703125" style="384" customWidth="1"/>
    <col min="12831" max="12831" width="12.5703125" style="384" customWidth="1"/>
    <col min="12832" max="12832" width="14.42578125" style="384" customWidth="1"/>
    <col min="12833" max="12833" width="12.140625" style="384" customWidth="1"/>
    <col min="12834" max="12834" width="10.42578125" style="384" customWidth="1"/>
    <col min="12835" max="12835" width="9.5703125" style="384" customWidth="1"/>
    <col min="12836" max="12836" width="15" style="384" customWidth="1"/>
    <col min="12837" max="12837" width="14.42578125" style="384" customWidth="1"/>
    <col min="12838" max="12838" width="11.42578125" style="384" customWidth="1"/>
    <col min="12839" max="12839" width="11.140625" style="384" customWidth="1"/>
    <col min="12840" max="12840" width="11.85546875" style="384" customWidth="1"/>
    <col min="12841" max="12841" width="18.5703125" style="384" customWidth="1"/>
    <col min="12842" max="12842" width="14.42578125" style="384" customWidth="1"/>
    <col min="12843" max="12843" width="11.42578125" style="384" customWidth="1"/>
    <col min="12844" max="12844" width="11.140625" style="384" customWidth="1"/>
    <col min="12845" max="12845" width="11.85546875" style="384" customWidth="1"/>
    <col min="12846" max="12846" width="18.5703125" style="384" customWidth="1"/>
    <col min="12847" max="12847" width="29" style="384" customWidth="1"/>
    <col min="12848" max="13058" width="9.140625" style="384"/>
    <col min="13059" max="13059" width="5.140625" style="384" customWidth="1"/>
    <col min="13060" max="13060" width="29.42578125" style="384" customWidth="1"/>
    <col min="13061" max="13061" width="11" style="384" customWidth="1"/>
    <col min="13062" max="13062" width="9.140625" style="384" customWidth="1"/>
    <col min="13063" max="13063" width="8.42578125" style="384" customWidth="1"/>
    <col min="13064" max="13064" width="10.85546875" style="384" customWidth="1"/>
    <col min="13065" max="13065" width="8.85546875" style="384" customWidth="1"/>
    <col min="13066" max="13066" width="19" style="384" customWidth="1"/>
    <col min="13067" max="13068" width="14.42578125" style="384" customWidth="1"/>
    <col min="13069" max="13069" width="11.42578125" style="384" customWidth="1"/>
    <col min="13070" max="13070" width="13.140625" style="384" customWidth="1"/>
    <col min="13071" max="13072" width="14" style="384" customWidth="1"/>
    <col min="13073" max="13073" width="14.42578125" style="384" customWidth="1"/>
    <col min="13074" max="13074" width="13.42578125" style="384" customWidth="1"/>
    <col min="13075" max="13075" width="11.42578125" style="384" customWidth="1"/>
    <col min="13076" max="13076" width="13.5703125" style="384" customWidth="1"/>
    <col min="13077" max="13078" width="12.140625" style="384" customWidth="1"/>
    <col min="13079" max="13079" width="11.42578125" style="384" customWidth="1"/>
    <col min="13080" max="13080" width="12.5703125" style="384" customWidth="1"/>
    <col min="13081" max="13081" width="11.42578125" style="384" customWidth="1"/>
    <col min="13082" max="13082" width="13.42578125" style="384" customWidth="1"/>
    <col min="13083" max="13083" width="12.42578125" style="384" customWidth="1"/>
    <col min="13084" max="13084" width="13" style="384" customWidth="1"/>
    <col min="13085" max="13085" width="11" style="384" customWidth="1"/>
    <col min="13086" max="13086" width="9.5703125" style="384" customWidth="1"/>
    <col min="13087" max="13087" width="12.5703125" style="384" customWidth="1"/>
    <col min="13088" max="13088" width="14.42578125" style="384" customWidth="1"/>
    <col min="13089" max="13089" width="12.140625" style="384" customWidth="1"/>
    <col min="13090" max="13090" width="10.42578125" style="384" customWidth="1"/>
    <col min="13091" max="13091" width="9.5703125" style="384" customWidth="1"/>
    <col min="13092" max="13092" width="15" style="384" customWidth="1"/>
    <col min="13093" max="13093" width="14.42578125" style="384" customWidth="1"/>
    <col min="13094" max="13094" width="11.42578125" style="384" customWidth="1"/>
    <col min="13095" max="13095" width="11.140625" style="384" customWidth="1"/>
    <col min="13096" max="13096" width="11.85546875" style="384" customWidth="1"/>
    <col min="13097" max="13097" width="18.5703125" style="384" customWidth="1"/>
    <col min="13098" max="13098" width="14.42578125" style="384" customWidth="1"/>
    <col min="13099" max="13099" width="11.42578125" style="384" customWidth="1"/>
    <col min="13100" max="13100" width="11.140625" style="384" customWidth="1"/>
    <col min="13101" max="13101" width="11.85546875" style="384" customWidth="1"/>
    <col min="13102" max="13102" width="18.5703125" style="384" customWidth="1"/>
    <col min="13103" max="13103" width="29" style="384" customWidth="1"/>
    <col min="13104" max="13314" width="9.140625" style="384"/>
    <col min="13315" max="13315" width="5.140625" style="384" customWidth="1"/>
    <col min="13316" max="13316" width="29.42578125" style="384" customWidth="1"/>
    <col min="13317" max="13317" width="11" style="384" customWidth="1"/>
    <col min="13318" max="13318" width="9.140625" style="384" customWidth="1"/>
    <col min="13319" max="13319" width="8.42578125" style="384" customWidth="1"/>
    <col min="13320" max="13320" width="10.85546875" style="384" customWidth="1"/>
    <col min="13321" max="13321" width="8.85546875" style="384" customWidth="1"/>
    <col min="13322" max="13322" width="19" style="384" customWidth="1"/>
    <col min="13323" max="13324" width="14.42578125" style="384" customWidth="1"/>
    <col min="13325" max="13325" width="11.42578125" style="384" customWidth="1"/>
    <col min="13326" max="13326" width="13.140625" style="384" customWidth="1"/>
    <col min="13327" max="13328" width="14" style="384" customWidth="1"/>
    <col min="13329" max="13329" width="14.42578125" style="384" customWidth="1"/>
    <col min="13330" max="13330" width="13.42578125" style="384" customWidth="1"/>
    <col min="13331" max="13331" width="11.42578125" style="384" customWidth="1"/>
    <col min="13332" max="13332" width="13.5703125" style="384" customWidth="1"/>
    <col min="13333" max="13334" width="12.140625" style="384" customWidth="1"/>
    <col min="13335" max="13335" width="11.42578125" style="384" customWidth="1"/>
    <col min="13336" max="13336" width="12.5703125" style="384" customWidth="1"/>
    <col min="13337" max="13337" width="11.42578125" style="384" customWidth="1"/>
    <col min="13338" max="13338" width="13.42578125" style="384" customWidth="1"/>
    <col min="13339" max="13339" width="12.42578125" style="384" customWidth="1"/>
    <col min="13340" max="13340" width="13" style="384" customWidth="1"/>
    <col min="13341" max="13341" width="11" style="384" customWidth="1"/>
    <col min="13342" max="13342" width="9.5703125" style="384" customWidth="1"/>
    <col min="13343" max="13343" width="12.5703125" style="384" customWidth="1"/>
    <col min="13344" max="13344" width="14.42578125" style="384" customWidth="1"/>
    <col min="13345" max="13345" width="12.140625" style="384" customWidth="1"/>
    <col min="13346" max="13346" width="10.42578125" style="384" customWidth="1"/>
    <col min="13347" max="13347" width="9.5703125" style="384" customWidth="1"/>
    <col min="13348" max="13348" width="15" style="384" customWidth="1"/>
    <col min="13349" max="13349" width="14.42578125" style="384" customWidth="1"/>
    <col min="13350" max="13350" width="11.42578125" style="384" customWidth="1"/>
    <col min="13351" max="13351" width="11.140625" style="384" customWidth="1"/>
    <col min="13352" max="13352" width="11.85546875" style="384" customWidth="1"/>
    <col min="13353" max="13353" width="18.5703125" style="384" customWidth="1"/>
    <col min="13354" max="13354" width="14.42578125" style="384" customWidth="1"/>
    <col min="13355" max="13355" width="11.42578125" style="384" customWidth="1"/>
    <col min="13356" max="13356" width="11.140625" style="384" customWidth="1"/>
    <col min="13357" max="13357" width="11.85546875" style="384" customWidth="1"/>
    <col min="13358" max="13358" width="18.5703125" style="384" customWidth="1"/>
    <col min="13359" max="13359" width="29" style="384" customWidth="1"/>
    <col min="13360" max="13570" width="9.140625" style="384"/>
    <col min="13571" max="13571" width="5.140625" style="384" customWidth="1"/>
    <col min="13572" max="13572" width="29.42578125" style="384" customWidth="1"/>
    <col min="13573" max="13573" width="11" style="384" customWidth="1"/>
    <col min="13574" max="13574" width="9.140625" style="384" customWidth="1"/>
    <col min="13575" max="13575" width="8.42578125" style="384" customWidth="1"/>
    <col min="13576" max="13576" width="10.85546875" style="384" customWidth="1"/>
    <col min="13577" max="13577" width="8.85546875" style="384" customWidth="1"/>
    <col min="13578" max="13578" width="19" style="384" customWidth="1"/>
    <col min="13579" max="13580" width="14.42578125" style="384" customWidth="1"/>
    <col min="13581" max="13581" width="11.42578125" style="384" customWidth="1"/>
    <col min="13582" max="13582" width="13.140625" style="384" customWidth="1"/>
    <col min="13583" max="13584" width="14" style="384" customWidth="1"/>
    <col min="13585" max="13585" width="14.42578125" style="384" customWidth="1"/>
    <col min="13586" max="13586" width="13.42578125" style="384" customWidth="1"/>
    <col min="13587" max="13587" width="11.42578125" style="384" customWidth="1"/>
    <col min="13588" max="13588" width="13.5703125" style="384" customWidth="1"/>
    <col min="13589" max="13590" width="12.140625" style="384" customWidth="1"/>
    <col min="13591" max="13591" width="11.42578125" style="384" customWidth="1"/>
    <col min="13592" max="13592" width="12.5703125" style="384" customWidth="1"/>
    <col min="13593" max="13593" width="11.42578125" style="384" customWidth="1"/>
    <col min="13594" max="13594" width="13.42578125" style="384" customWidth="1"/>
    <col min="13595" max="13595" width="12.42578125" style="384" customWidth="1"/>
    <col min="13596" max="13596" width="13" style="384" customWidth="1"/>
    <col min="13597" max="13597" width="11" style="384" customWidth="1"/>
    <col min="13598" max="13598" width="9.5703125" style="384" customWidth="1"/>
    <col min="13599" max="13599" width="12.5703125" style="384" customWidth="1"/>
    <col min="13600" max="13600" width="14.42578125" style="384" customWidth="1"/>
    <col min="13601" max="13601" width="12.140625" style="384" customWidth="1"/>
    <col min="13602" max="13602" width="10.42578125" style="384" customWidth="1"/>
    <col min="13603" max="13603" width="9.5703125" style="384" customWidth="1"/>
    <col min="13604" max="13604" width="15" style="384" customWidth="1"/>
    <col min="13605" max="13605" width="14.42578125" style="384" customWidth="1"/>
    <col min="13606" max="13606" width="11.42578125" style="384" customWidth="1"/>
    <col min="13607" max="13607" width="11.140625" style="384" customWidth="1"/>
    <col min="13608" max="13608" width="11.85546875" style="384" customWidth="1"/>
    <col min="13609" max="13609" width="18.5703125" style="384" customWidth="1"/>
    <col min="13610" max="13610" width="14.42578125" style="384" customWidth="1"/>
    <col min="13611" max="13611" width="11.42578125" style="384" customWidth="1"/>
    <col min="13612" max="13612" width="11.140625" style="384" customWidth="1"/>
    <col min="13613" max="13613" width="11.85546875" style="384" customWidth="1"/>
    <col min="13614" max="13614" width="18.5703125" style="384" customWidth="1"/>
    <col min="13615" max="13615" width="29" style="384" customWidth="1"/>
    <col min="13616" max="13826" width="9.140625" style="384"/>
    <col min="13827" max="13827" width="5.140625" style="384" customWidth="1"/>
    <col min="13828" max="13828" width="29.42578125" style="384" customWidth="1"/>
    <col min="13829" max="13829" width="11" style="384" customWidth="1"/>
    <col min="13830" max="13830" width="9.140625" style="384" customWidth="1"/>
    <col min="13831" max="13831" width="8.42578125" style="384" customWidth="1"/>
    <col min="13832" max="13832" width="10.85546875" style="384" customWidth="1"/>
    <col min="13833" max="13833" width="8.85546875" style="384" customWidth="1"/>
    <col min="13834" max="13834" width="19" style="384" customWidth="1"/>
    <col min="13835" max="13836" width="14.42578125" style="384" customWidth="1"/>
    <col min="13837" max="13837" width="11.42578125" style="384" customWidth="1"/>
    <col min="13838" max="13838" width="13.140625" style="384" customWidth="1"/>
    <col min="13839" max="13840" width="14" style="384" customWidth="1"/>
    <col min="13841" max="13841" width="14.42578125" style="384" customWidth="1"/>
    <col min="13842" max="13842" width="13.42578125" style="384" customWidth="1"/>
    <col min="13843" max="13843" width="11.42578125" style="384" customWidth="1"/>
    <col min="13844" max="13844" width="13.5703125" style="384" customWidth="1"/>
    <col min="13845" max="13846" width="12.140625" style="384" customWidth="1"/>
    <col min="13847" max="13847" width="11.42578125" style="384" customWidth="1"/>
    <col min="13848" max="13848" width="12.5703125" style="384" customWidth="1"/>
    <col min="13849" max="13849" width="11.42578125" style="384" customWidth="1"/>
    <col min="13850" max="13850" width="13.42578125" style="384" customWidth="1"/>
    <col min="13851" max="13851" width="12.42578125" style="384" customWidth="1"/>
    <col min="13852" max="13852" width="13" style="384" customWidth="1"/>
    <col min="13853" max="13853" width="11" style="384" customWidth="1"/>
    <col min="13854" max="13854" width="9.5703125" style="384" customWidth="1"/>
    <col min="13855" max="13855" width="12.5703125" style="384" customWidth="1"/>
    <col min="13856" max="13856" width="14.42578125" style="384" customWidth="1"/>
    <col min="13857" max="13857" width="12.140625" style="384" customWidth="1"/>
    <col min="13858" max="13858" width="10.42578125" style="384" customWidth="1"/>
    <col min="13859" max="13859" width="9.5703125" style="384" customWidth="1"/>
    <col min="13860" max="13860" width="15" style="384" customWidth="1"/>
    <col min="13861" max="13861" width="14.42578125" style="384" customWidth="1"/>
    <col min="13862" max="13862" width="11.42578125" style="384" customWidth="1"/>
    <col min="13863" max="13863" width="11.140625" style="384" customWidth="1"/>
    <col min="13864" max="13864" width="11.85546875" style="384" customWidth="1"/>
    <col min="13865" max="13865" width="18.5703125" style="384" customWidth="1"/>
    <col min="13866" max="13866" width="14.42578125" style="384" customWidth="1"/>
    <col min="13867" max="13867" width="11.42578125" style="384" customWidth="1"/>
    <col min="13868" max="13868" width="11.140625" style="384" customWidth="1"/>
    <col min="13869" max="13869" width="11.85546875" style="384" customWidth="1"/>
    <col min="13870" max="13870" width="18.5703125" style="384" customWidth="1"/>
    <col min="13871" max="13871" width="29" style="384" customWidth="1"/>
    <col min="13872" max="14082" width="9.140625" style="384"/>
    <col min="14083" max="14083" width="5.140625" style="384" customWidth="1"/>
    <col min="14084" max="14084" width="29.42578125" style="384" customWidth="1"/>
    <col min="14085" max="14085" width="11" style="384" customWidth="1"/>
    <col min="14086" max="14086" width="9.140625" style="384" customWidth="1"/>
    <col min="14087" max="14087" width="8.42578125" style="384" customWidth="1"/>
    <col min="14088" max="14088" width="10.85546875" style="384" customWidth="1"/>
    <col min="14089" max="14089" width="8.85546875" style="384" customWidth="1"/>
    <col min="14090" max="14090" width="19" style="384" customWidth="1"/>
    <col min="14091" max="14092" width="14.42578125" style="384" customWidth="1"/>
    <col min="14093" max="14093" width="11.42578125" style="384" customWidth="1"/>
    <col min="14094" max="14094" width="13.140625" style="384" customWidth="1"/>
    <col min="14095" max="14096" width="14" style="384" customWidth="1"/>
    <col min="14097" max="14097" width="14.42578125" style="384" customWidth="1"/>
    <col min="14098" max="14098" width="13.42578125" style="384" customWidth="1"/>
    <col min="14099" max="14099" width="11.42578125" style="384" customWidth="1"/>
    <col min="14100" max="14100" width="13.5703125" style="384" customWidth="1"/>
    <col min="14101" max="14102" width="12.140625" style="384" customWidth="1"/>
    <col min="14103" max="14103" width="11.42578125" style="384" customWidth="1"/>
    <col min="14104" max="14104" width="12.5703125" style="384" customWidth="1"/>
    <col min="14105" max="14105" width="11.42578125" style="384" customWidth="1"/>
    <col min="14106" max="14106" width="13.42578125" style="384" customWidth="1"/>
    <col min="14107" max="14107" width="12.42578125" style="384" customWidth="1"/>
    <col min="14108" max="14108" width="13" style="384" customWidth="1"/>
    <col min="14109" max="14109" width="11" style="384" customWidth="1"/>
    <col min="14110" max="14110" width="9.5703125" style="384" customWidth="1"/>
    <col min="14111" max="14111" width="12.5703125" style="384" customWidth="1"/>
    <col min="14112" max="14112" width="14.42578125" style="384" customWidth="1"/>
    <col min="14113" max="14113" width="12.140625" style="384" customWidth="1"/>
    <col min="14114" max="14114" width="10.42578125" style="384" customWidth="1"/>
    <col min="14115" max="14115" width="9.5703125" style="384" customWidth="1"/>
    <col min="14116" max="14116" width="15" style="384" customWidth="1"/>
    <col min="14117" max="14117" width="14.42578125" style="384" customWidth="1"/>
    <col min="14118" max="14118" width="11.42578125" style="384" customWidth="1"/>
    <col min="14119" max="14119" width="11.140625" style="384" customWidth="1"/>
    <col min="14120" max="14120" width="11.85546875" style="384" customWidth="1"/>
    <col min="14121" max="14121" width="18.5703125" style="384" customWidth="1"/>
    <col min="14122" max="14122" width="14.42578125" style="384" customWidth="1"/>
    <col min="14123" max="14123" width="11.42578125" style="384" customWidth="1"/>
    <col min="14124" max="14124" width="11.140625" style="384" customWidth="1"/>
    <col min="14125" max="14125" width="11.85546875" style="384" customWidth="1"/>
    <col min="14126" max="14126" width="18.5703125" style="384" customWidth="1"/>
    <col min="14127" max="14127" width="29" style="384" customWidth="1"/>
    <col min="14128" max="14338" width="9.140625" style="384"/>
    <col min="14339" max="14339" width="5.140625" style="384" customWidth="1"/>
    <col min="14340" max="14340" width="29.42578125" style="384" customWidth="1"/>
    <col min="14341" max="14341" width="11" style="384" customWidth="1"/>
    <col min="14342" max="14342" width="9.140625" style="384" customWidth="1"/>
    <col min="14343" max="14343" width="8.42578125" style="384" customWidth="1"/>
    <col min="14344" max="14344" width="10.85546875" style="384" customWidth="1"/>
    <col min="14345" max="14345" width="8.85546875" style="384" customWidth="1"/>
    <col min="14346" max="14346" width="19" style="384" customWidth="1"/>
    <col min="14347" max="14348" width="14.42578125" style="384" customWidth="1"/>
    <col min="14349" max="14349" width="11.42578125" style="384" customWidth="1"/>
    <col min="14350" max="14350" width="13.140625" style="384" customWidth="1"/>
    <col min="14351" max="14352" width="14" style="384" customWidth="1"/>
    <col min="14353" max="14353" width="14.42578125" style="384" customWidth="1"/>
    <col min="14354" max="14354" width="13.42578125" style="384" customWidth="1"/>
    <col min="14355" max="14355" width="11.42578125" style="384" customWidth="1"/>
    <col min="14356" max="14356" width="13.5703125" style="384" customWidth="1"/>
    <col min="14357" max="14358" width="12.140625" style="384" customWidth="1"/>
    <col min="14359" max="14359" width="11.42578125" style="384" customWidth="1"/>
    <col min="14360" max="14360" width="12.5703125" style="384" customWidth="1"/>
    <col min="14361" max="14361" width="11.42578125" style="384" customWidth="1"/>
    <col min="14362" max="14362" width="13.42578125" style="384" customWidth="1"/>
    <col min="14363" max="14363" width="12.42578125" style="384" customWidth="1"/>
    <col min="14364" max="14364" width="13" style="384" customWidth="1"/>
    <col min="14365" max="14365" width="11" style="384" customWidth="1"/>
    <col min="14366" max="14366" width="9.5703125" style="384" customWidth="1"/>
    <col min="14367" max="14367" width="12.5703125" style="384" customWidth="1"/>
    <col min="14368" max="14368" width="14.42578125" style="384" customWidth="1"/>
    <col min="14369" max="14369" width="12.140625" style="384" customWidth="1"/>
    <col min="14370" max="14370" width="10.42578125" style="384" customWidth="1"/>
    <col min="14371" max="14371" width="9.5703125" style="384" customWidth="1"/>
    <col min="14372" max="14372" width="15" style="384" customWidth="1"/>
    <col min="14373" max="14373" width="14.42578125" style="384" customWidth="1"/>
    <col min="14374" max="14374" width="11.42578125" style="384" customWidth="1"/>
    <col min="14375" max="14375" width="11.140625" style="384" customWidth="1"/>
    <col min="14376" max="14376" width="11.85546875" style="384" customWidth="1"/>
    <col min="14377" max="14377" width="18.5703125" style="384" customWidth="1"/>
    <col min="14378" max="14378" width="14.42578125" style="384" customWidth="1"/>
    <col min="14379" max="14379" width="11.42578125" style="384" customWidth="1"/>
    <col min="14380" max="14380" width="11.140625" style="384" customWidth="1"/>
    <col min="14381" max="14381" width="11.85546875" style="384" customWidth="1"/>
    <col min="14382" max="14382" width="18.5703125" style="384" customWidth="1"/>
    <col min="14383" max="14383" width="29" style="384" customWidth="1"/>
    <col min="14384" max="14594" width="9.140625" style="384"/>
    <col min="14595" max="14595" width="5.140625" style="384" customWidth="1"/>
    <col min="14596" max="14596" width="29.42578125" style="384" customWidth="1"/>
    <col min="14597" max="14597" width="11" style="384" customWidth="1"/>
    <col min="14598" max="14598" width="9.140625" style="384" customWidth="1"/>
    <col min="14599" max="14599" width="8.42578125" style="384" customWidth="1"/>
    <col min="14600" max="14600" width="10.85546875" style="384" customWidth="1"/>
    <col min="14601" max="14601" width="8.85546875" style="384" customWidth="1"/>
    <col min="14602" max="14602" width="19" style="384" customWidth="1"/>
    <col min="14603" max="14604" width="14.42578125" style="384" customWidth="1"/>
    <col min="14605" max="14605" width="11.42578125" style="384" customWidth="1"/>
    <col min="14606" max="14606" width="13.140625" style="384" customWidth="1"/>
    <col min="14607" max="14608" width="14" style="384" customWidth="1"/>
    <col min="14609" max="14609" width="14.42578125" style="384" customWidth="1"/>
    <col min="14610" max="14610" width="13.42578125" style="384" customWidth="1"/>
    <col min="14611" max="14611" width="11.42578125" style="384" customWidth="1"/>
    <col min="14612" max="14612" width="13.5703125" style="384" customWidth="1"/>
    <col min="14613" max="14614" width="12.140625" style="384" customWidth="1"/>
    <col min="14615" max="14615" width="11.42578125" style="384" customWidth="1"/>
    <col min="14616" max="14616" width="12.5703125" style="384" customWidth="1"/>
    <col min="14617" max="14617" width="11.42578125" style="384" customWidth="1"/>
    <col min="14618" max="14618" width="13.42578125" style="384" customWidth="1"/>
    <col min="14619" max="14619" width="12.42578125" style="384" customWidth="1"/>
    <col min="14620" max="14620" width="13" style="384" customWidth="1"/>
    <col min="14621" max="14621" width="11" style="384" customWidth="1"/>
    <col min="14622" max="14622" width="9.5703125" style="384" customWidth="1"/>
    <col min="14623" max="14623" width="12.5703125" style="384" customWidth="1"/>
    <col min="14624" max="14624" width="14.42578125" style="384" customWidth="1"/>
    <col min="14625" max="14625" width="12.140625" style="384" customWidth="1"/>
    <col min="14626" max="14626" width="10.42578125" style="384" customWidth="1"/>
    <col min="14627" max="14627" width="9.5703125" style="384" customWidth="1"/>
    <col min="14628" max="14628" width="15" style="384" customWidth="1"/>
    <col min="14629" max="14629" width="14.42578125" style="384" customWidth="1"/>
    <col min="14630" max="14630" width="11.42578125" style="384" customWidth="1"/>
    <col min="14631" max="14631" width="11.140625" style="384" customWidth="1"/>
    <col min="14632" max="14632" width="11.85546875" style="384" customWidth="1"/>
    <col min="14633" max="14633" width="18.5703125" style="384" customWidth="1"/>
    <col min="14634" max="14634" width="14.42578125" style="384" customWidth="1"/>
    <col min="14635" max="14635" width="11.42578125" style="384" customWidth="1"/>
    <col min="14636" max="14636" width="11.140625" style="384" customWidth="1"/>
    <col min="14637" max="14637" width="11.85546875" style="384" customWidth="1"/>
    <col min="14638" max="14638" width="18.5703125" style="384" customWidth="1"/>
    <col min="14639" max="14639" width="29" style="384" customWidth="1"/>
    <col min="14640" max="14850" width="9.140625" style="384"/>
    <col min="14851" max="14851" width="5.140625" style="384" customWidth="1"/>
    <col min="14852" max="14852" width="29.42578125" style="384" customWidth="1"/>
    <col min="14853" max="14853" width="11" style="384" customWidth="1"/>
    <col min="14854" max="14854" width="9.140625" style="384" customWidth="1"/>
    <col min="14855" max="14855" width="8.42578125" style="384" customWidth="1"/>
    <col min="14856" max="14856" width="10.85546875" style="384" customWidth="1"/>
    <col min="14857" max="14857" width="8.85546875" style="384" customWidth="1"/>
    <col min="14858" max="14858" width="19" style="384" customWidth="1"/>
    <col min="14859" max="14860" width="14.42578125" style="384" customWidth="1"/>
    <col min="14861" max="14861" width="11.42578125" style="384" customWidth="1"/>
    <col min="14862" max="14862" width="13.140625" style="384" customWidth="1"/>
    <col min="14863" max="14864" width="14" style="384" customWidth="1"/>
    <col min="14865" max="14865" width="14.42578125" style="384" customWidth="1"/>
    <col min="14866" max="14866" width="13.42578125" style="384" customWidth="1"/>
    <col min="14867" max="14867" width="11.42578125" style="384" customWidth="1"/>
    <col min="14868" max="14868" width="13.5703125" style="384" customWidth="1"/>
    <col min="14869" max="14870" width="12.140625" style="384" customWidth="1"/>
    <col min="14871" max="14871" width="11.42578125" style="384" customWidth="1"/>
    <col min="14872" max="14872" width="12.5703125" style="384" customWidth="1"/>
    <col min="14873" max="14873" width="11.42578125" style="384" customWidth="1"/>
    <col min="14874" max="14874" width="13.42578125" style="384" customWidth="1"/>
    <col min="14875" max="14875" width="12.42578125" style="384" customWidth="1"/>
    <col min="14876" max="14876" width="13" style="384" customWidth="1"/>
    <col min="14877" max="14877" width="11" style="384" customWidth="1"/>
    <col min="14878" max="14878" width="9.5703125" style="384" customWidth="1"/>
    <col min="14879" max="14879" width="12.5703125" style="384" customWidth="1"/>
    <col min="14880" max="14880" width="14.42578125" style="384" customWidth="1"/>
    <col min="14881" max="14881" width="12.140625" style="384" customWidth="1"/>
    <col min="14882" max="14882" width="10.42578125" style="384" customWidth="1"/>
    <col min="14883" max="14883" width="9.5703125" style="384" customWidth="1"/>
    <col min="14884" max="14884" width="15" style="384" customWidth="1"/>
    <col min="14885" max="14885" width="14.42578125" style="384" customWidth="1"/>
    <col min="14886" max="14886" width="11.42578125" style="384" customWidth="1"/>
    <col min="14887" max="14887" width="11.140625" style="384" customWidth="1"/>
    <col min="14888" max="14888" width="11.85546875" style="384" customWidth="1"/>
    <col min="14889" max="14889" width="18.5703125" style="384" customWidth="1"/>
    <col min="14890" max="14890" width="14.42578125" style="384" customWidth="1"/>
    <col min="14891" max="14891" width="11.42578125" style="384" customWidth="1"/>
    <col min="14892" max="14892" width="11.140625" style="384" customWidth="1"/>
    <col min="14893" max="14893" width="11.85546875" style="384" customWidth="1"/>
    <col min="14894" max="14894" width="18.5703125" style="384" customWidth="1"/>
    <col min="14895" max="14895" width="29" style="384" customWidth="1"/>
    <col min="14896" max="15106" width="9.140625" style="384"/>
    <col min="15107" max="15107" width="5.140625" style="384" customWidth="1"/>
    <col min="15108" max="15108" width="29.42578125" style="384" customWidth="1"/>
    <col min="15109" max="15109" width="11" style="384" customWidth="1"/>
    <col min="15110" max="15110" width="9.140625" style="384" customWidth="1"/>
    <col min="15111" max="15111" width="8.42578125" style="384" customWidth="1"/>
    <col min="15112" max="15112" width="10.85546875" style="384" customWidth="1"/>
    <col min="15113" max="15113" width="8.85546875" style="384" customWidth="1"/>
    <col min="15114" max="15114" width="19" style="384" customWidth="1"/>
    <col min="15115" max="15116" width="14.42578125" style="384" customWidth="1"/>
    <col min="15117" max="15117" width="11.42578125" style="384" customWidth="1"/>
    <col min="15118" max="15118" width="13.140625" style="384" customWidth="1"/>
    <col min="15119" max="15120" width="14" style="384" customWidth="1"/>
    <col min="15121" max="15121" width="14.42578125" style="384" customWidth="1"/>
    <col min="15122" max="15122" width="13.42578125" style="384" customWidth="1"/>
    <col min="15123" max="15123" width="11.42578125" style="384" customWidth="1"/>
    <col min="15124" max="15124" width="13.5703125" style="384" customWidth="1"/>
    <col min="15125" max="15126" width="12.140625" style="384" customWidth="1"/>
    <col min="15127" max="15127" width="11.42578125" style="384" customWidth="1"/>
    <col min="15128" max="15128" width="12.5703125" style="384" customWidth="1"/>
    <col min="15129" max="15129" width="11.42578125" style="384" customWidth="1"/>
    <col min="15130" max="15130" width="13.42578125" style="384" customWidth="1"/>
    <col min="15131" max="15131" width="12.42578125" style="384" customWidth="1"/>
    <col min="15132" max="15132" width="13" style="384" customWidth="1"/>
    <col min="15133" max="15133" width="11" style="384" customWidth="1"/>
    <col min="15134" max="15134" width="9.5703125" style="384" customWidth="1"/>
    <col min="15135" max="15135" width="12.5703125" style="384" customWidth="1"/>
    <col min="15136" max="15136" width="14.42578125" style="384" customWidth="1"/>
    <col min="15137" max="15137" width="12.140625" style="384" customWidth="1"/>
    <col min="15138" max="15138" width="10.42578125" style="384" customWidth="1"/>
    <col min="15139" max="15139" width="9.5703125" style="384" customWidth="1"/>
    <col min="15140" max="15140" width="15" style="384" customWidth="1"/>
    <col min="15141" max="15141" width="14.42578125" style="384" customWidth="1"/>
    <col min="15142" max="15142" width="11.42578125" style="384" customWidth="1"/>
    <col min="15143" max="15143" width="11.140625" style="384" customWidth="1"/>
    <col min="15144" max="15144" width="11.85546875" style="384" customWidth="1"/>
    <col min="15145" max="15145" width="18.5703125" style="384" customWidth="1"/>
    <col min="15146" max="15146" width="14.42578125" style="384" customWidth="1"/>
    <col min="15147" max="15147" width="11.42578125" style="384" customWidth="1"/>
    <col min="15148" max="15148" width="11.140625" style="384" customWidth="1"/>
    <col min="15149" max="15149" width="11.85546875" style="384" customWidth="1"/>
    <col min="15150" max="15150" width="18.5703125" style="384" customWidth="1"/>
    <col min="15151" max="15151" width="29" style="384" customWidth="1"/>
    <col min="15152" max="15362" width="9.140625" style="384"/>
    <col min="15363" max="15363" width="5.140625" style="384" customWidth="1"/>
    <col min="15364" max="15364" width="29.42578125" style="384" customWidth="1"/>
    <col min="15365" max="15365" width="11" style="384" customWidth="1"/>
    <col min="15366" max="15366" width="9.140625" style="384" customWidth="1"/>
    <col min="15367" max="15367" width="8.42578125" style="384" customWidth="1"/>
    <col min="15368" max="15368" width="10.85546875" style="384" customWidth="1"/>
    <col min="15369" max="15369" width="8.85546875" style="384" customWidth="1"/>
    <col min="15370" max="15370" width="19" style="384" customWidth="1"/>
    <col min="15371" max="15372" width="14.42578125" style="384" customWidth="1"/>
    <col min="15373" max="15373" width="11.42578125" style="384" customWidth="1"/>
    <col min="15374" max="15374" width="13.140625" style="384" customWidth="1"/>
    <col min="15375" max="15376" width="14" style="384" customWidth="1"/>
    <col min="15377" max="15377" width="14.42578125" style="384" customWidth="1"/>
    <col min="15378" max="15378" width="13.42578125" style="384" customWidth="1"/>
    <col min="15379" max="15379" width="11.42578125" style="384" customWidth="1"/>
    <col min="15380" max="15380" width="13.5703125" style="384" customWidth="1"/>
    <col min="15381" max="15382" width="12.140625" style="384" customWidth="1"/>
    <col min="15383" max="15383" width="11.42578125" style="384" customWidth="1"/>
    <col min="15384" max="15384" width="12.5703125" style="384" customWidth="1"/>
    <col min="15385" max="15385" width="11.42578125" style="384" customWidth="1"/>
    <col min="15386" max="15386" width="13.42578125" style="384" customWidth="1"/>
    <col min="15387" max="15387" width="12.42578125" style="384" customWidth="1"/>
    <col min="15388" max="15388" width="13" style="384" customWidth="1"/>
    <col min="15389" max="15389" width="11" style="384" customWidth="1"/>
    <col min="15390" max="15390" width="9.5703125" style="384" customWidth="1"/>
    <col min="15391" max="15391" width="12.5703125" style="384" customWidth="1"/>
    <col min="15392" max="15392" width="14.42578125" style="384" customWidth="1"/>
    <col min="15393" max="15393" width="12.140625" style="384" customWidth="1"/>
    <col min="15394" max="15394" width="10.42578125" style="384" customWidth="1"/>
    <col min="15395" max="15395" width="9.5703125" style="384" customWidth="1"/>
    <col min="15396" max="15396" width="15" style="384" customWidth="1"/>
    <col min="15397" max="15397" width="14.42578125" style="384" customWidth="1"/>
    <col min="15398" max="15398" width="11.42578125" style="384" customWidth="1"/>
    <col min="15399" max="15399" width="11.140625" style="384" customWidth="1"/>
    <col min="15400" max="15400" width="11.85546875" style="384" customWidth="1"/>
    <col min="15401" max="15401" width="18.5703125" style="384" customWidth="1"/>
    <col min="15402" max="15402" width="14.42578125" style="384" customWidth="1"/>
    <col min="15403" max="15403" width="11.42578125" style="384" customWidth="1"/>
    <col min="15404" max="15404" width="11.140625" style="384" customWidth="1"/>
    <col min="15405" max="15405" width="11.85546875" style="384" customWidth="1"/>
    <col min="15406" max="15406" width="18.5703125" style="384" customWidth="1"/>
    <col min="15407" max="15407" width="29" style="384" customWidth="1"/>
    <col min="15408" max="15618" width="9.140625" style="384"/>
    <col min="15619" max="15619" width="5.140625" style="384" customWidth="1"/>
    <col min="15620" max="15620" width="29.42578125" style="384" customWidth="1"/>
    <col min="15621" max="15621" width="11" style="384" customWidth="1"/>
    <col min="15622" max="15622" width="9.140625" style="384" customWidth="1"/>
    <col min="15623" max="15623" width="8.42578125" style="384" customWidth="1"/>
    <col min="15624" max="15624" width="10.85546875" style="384" customWidth="1"/>
    <col min="15625" max="15625" width="8.85546875" style="384" customWidth="1"/>
    <col min="15626" max="15626" width="19" style="384" customWidth="1"/>
    <col min="15627" max="15628" width="14.42578125" style="384" customWidth="1"/>
    <col min="15629" max="15629" width="11.42578125" style="384" customWidth="1"/>
    <col min="15630" max="15630" width="13.140625" style="384" customWidth="1"/>
    <col min="15631" max="15632" width="14" style="384" customWidth="1"/>
    <col min="15633" max="15633" width="14.42578125" style="384" customWidth="1"/>
    <col min="15634" max="15634" width="13.42578125" style="384" customWidth="1"/>
    <col min="15635" max="15635" width="11.42578125" style="384" customWidth="1"/>
    <col min="15636" max="15636" width="13.5703125" style="384" customWidth="1"/>
    <col min="15637" max="15638" width="12.140625" style="384" customWidth="1"/>
    <col min="15639" max="15639" width="11.42578125" style="384" customWidth="1"/>
    <col min="15640" max="15640" width="12.5703125" style="384" customWidth="1"/>
    <col min="15641" max="15641" width="11.42578125" style="384" customWidth="1"/>
    <col min="15642" max="15642" width="13.42578125" style="384" customWidth="1"/>
    <col min="15643" max="15643" width="12.42578125" style="384" customWidth="1"/>
    <col min="15644" max="15644" width="13" style="384" customWidth="1"/>
    <col min="15645" max="15645" width="11" style="384" customWidth="1"/>
    <col min="15646" max="15646" width="9.5703125" style="384" customWidth="1"/>
    <col min="15647" max="15647" width="12.5703125" style="384" customWidth="1"/>
    <col min="15648" max="15648" width="14.42578125" style="384" customWidth="1"/>
    <col min="15649" max="15649" width="12.140625" style="384" customWidth="1"/>
    <col min="15650" max="15650" width="10.42578125" style="384" customWidth="1"/>
    <col min="15651" max="15651" width="9.5703125" style="384" customWidth="1"/>
    <col min="15652" max="15652" width="15" style="384" customWidth="1"/>
    <col min="15653" max="15653" width="14.42578125" style="384" customWidth="1"/>
    <col min="15654" max="15654" width="11.42578125" style="384" customWidth="1"/>
    <col min="15655" max="15655" width="11.140625" style="384" customWidth="1"/>
    <col min="15656" max="15656" width="11.85546875" style="384" customWidth="1"/>
    <col min="15657" max="15657" width="18.5703125" style="384" customWidth="1"/>
    <col min="15658" max="15658" width="14.42578125" style="384" customWidth="1"/>
    <col min="15659" max="15659" width="11.42578125" style="384" customWidth="1"/>
    <col min="15660" max="15660" width="11.140625" style="384" customWidth="1"/>
    <col min="15661" max="15661" width="11.85546875" style="384" customWidth="1"/>
    <col min="15662" max="15662" width="18.5703125" style="384" customWidth="1"/>
    <col min="15663" max="15663" width="29" style="384" customWidth="1"/>
    <col min="15664" max="15874" width="9.140625" style="384"/>
    <col min="15875" max="15875" width="5.140625" style="384" customWidth="1"/>
    <col min="15876" max="15876" width="29.42578125" style="384" customWidth="1"/>
    <col min="15877" max="15877" width="11" style="384" customWidth="1"/>
    <col min="15878" max="15878" width="9.140625" style="384" customWidth="1"/>
    <col min="15879" max="15879" width="8.42578125" style="384" customWidth="1"/>
    <col min="15880" max="15880" width="10.85546875" style="384" customWidth="1"/>
    <col min="15881" max="15881" width="8.85546875" style="384" customWidth="1"/>
    <col min="15882" max="15882" width="19" style="384" customWidth="1"/>
    <col min="15883" max="15884" width="14.42578125" style="384" customWidth="1"/>
    <col min="15885" max="15885" width="11.42578125" style="384" customWidth="1"/>
    <col min="15886" max="15886" width="13.140625" style="384" customWidth="1"/>
    <col min="15887" max="15888" width="14" style="384" customWidth="1"/>
    <col min="15889" max="15889" width="14.42578125" style="384" customWidth="1"/>
    <col min="15890" max="15890" width="13.42578125" style="384" customWidth="1"/>
    <col min="15891" max="15891" width="11.42578125" style="384" customWidth="1"/>
    <col min="15892" max="15892" width="13.5703125" style="384" customWidth="1"/>
    <col min="15893" max="15894" width="12.140625" style="384" customWidth="1"/>
    <col min="15895" max="15895" width="11.42578125" style="384" customWidth="1"/>
    <col min="15896" max="15896" width="12.5703125" style="384" customWidth="1"/>
    <col min="15897" max="15897" width="11.42578125" style="384" customWidth="1"/>
    <col min="15898" max="15898" width="13.42578125" style="384" customWidth="1"/>
    <col min="15899" max="15899" width="12.42578125" style="384" customWidth="1"/>
    <col min="15900" max="15900" width="13" style="384" customWidth="1"/>
    <col min="15901" max="15901" width="11" style="384" customWidth="1"/>
    <col min="15902" max="15902" width="9.5703125" style="384" customWidth="1"/>
    <col min="15903" max="15903" width="12.5703125" style="384" customWidth="1"/>
    <col min="15904" max="15904" width="14.42578125" style="384" customWidth="1"/>
    <col min="15905" max="15905" width="12.140625" style="384" customWidth="1"/>
    <col min="15906" max="15906" width="10.42578125" style="384" customWidth="1"/>
    <col min="15907" max="15907" width="9.5703125" style="384" customWidth="1"/>
    <col min="15908" max="15908" width="15" style="384" customWidth="1"/>
    <col min="15909" max="15909" width="14.42578125" style="384" customWidth="1"/>
    <col min="15910" max="15910" width="11.42578125" style="384" customWidth="1"/>
    <col min="15911" max="15911" width="11.140625" style="384" customWidth="1"/>
    <col min="15912" max="15912" width="11.85546875" style="384" customWidth="1"/>
    <col min="15913" max="15913" width="18.5703125" style="384" customWidth="1"/>
    <col min="15914" max="15914" width="14.42578125" style="384" customWidth="1"/>
    <col min="15915" max="15915" width="11.42578125" style="384" customWidth="1"/>
    <col min="15916" max="15916" width="11.140625" style="384" customWidth="1"/>
    <col min="15917" max="15917" width="11.85546875" style="384" customWidth="1"/>
    <col min="15918" max="15918" width="18.5703125" style="384" customWidth="1"/>
    <col min="15919" max="15919" width="29" style="384" customWidth="1"/>
    <col min="15920" max="16130" width="9.140625" style="384"/>
    <col min="16131" max="16131" width="5.140625" style="384" customWidth="1"/>
    <col min="16132" max="16132" width="29.42578125" style="384" customWidth="1"/>
    <col min="16133" max="16133" width="11" style="384" customWidth="1"/>
    <col min="16134" max="16134" width="9.140625" style="384" customWidth="1"/>
    <col min="16135" max="16135" width="8.42578125" style="384" customWidth="1"/>
    <col min="16136" max="16136" width="10.85546875" style="384" customWidth="1"/>
    <col min="16137" max="16137" width="8.85546875" style="384" customWidth="1"/>
    <col min="16138" max="16138" width="19" style="384" customWidth="1"/>
    <col min="16139" max="16140" width="14.42578125" style="384" customWidth="1"/>
    <col min="16141" max="16141" width="11.42578125" style="384" customWidth="1"/>
    <col min="16142" max="16142" width="13.140625" style="384" customWidth="1"/>
    <col min="16143" max="16144" width="14" style="384" customWidth="1"/>
    <col min="16145" max="16145" width="14.42578125" style="384" customWidth="1"/>
    <col min="16146" max="16146" width="13.42578125" style="384" customWidth="1"/>
    <col min="16147" max="16147" width="11.42578125" style="384" customWidth="1"/>
    <col min="16148" max="16148" width="13.5703125" style="384" customWidth="1"/>
    <col min="16149" max="16150" width="12.140625" style="384" customWidth="1"/>
    <col min="16151" max="16151" width="11.42578125" style="384" customWidth="1"/>
    <col min="16152" max="16152" width="12.5703125" style="384" customWidth="1"/>
    <col min="16153" max="16153" width="11.42578125" style="384" customWidth="1"/>
    <col min="16154" max="16154" width="13.42578125" style="384" customWidth="1"/>
    <col min="16155" max="16155" width="12.42578125" style="384" customWidth="1"/>
    <col min="16156" max="16156" width="13" style="384" customWidth="1"/>
    <col min="16157" max="16157" width="11" style="384" customWidth="1"/>
    <col min="16158" max="16158" width="9.5703125" style="384" customWidth="1"/>
    <col min="16159" max="16159" width="12.5703125" style="384" customWidth="1"/>
    <col min="16160" max="16160" width="14.42578125" style="384" customWidth="1"/>
    <col min="16161" max="16161" width="12.140625" style="384" customWidth="1"/>
    <col min="16162" max="16162" width="10.42578125" style="384" customWidth="1"/>
    <col min="16163" max="16163" width="9.5703125" style="384" customWidth="1"/>
    <col min="16164" max="16164" width="15" style="384" customWidth="1"/>
    <col min="16165" max="16165" width="14.42578125" style="384" customWidth="1"/>
    <col min="16166" max="16166" width="11.42578125" style="384" customWidth="1"/>
    <col min="16167" max="16167" width="11.140625" style="384" customWidth="1"/>
    <col min="16168" max="16168" width="11.85546875" style="384" customWidth="1"/>
    <col min="16169" max="16169" width="18.5703125" style="384" customWidth="1"/>
    <col min="16170" max="16170" width="14.42578125" style="384" customWidth="1"/>
    <col min="16171" max="16171" width="11.42578125" style="384" customWidth="1"/>
    <col min="16172" max="16172" width="11.140625" style="384" customWidth="1"/>
    <col min="16173" max="16173" width="11.85546875" style="384" customWidth="1"/>
    <col min="16174" max="16174" width="18.5703125" style="384" customWidth="1"/>
    <col min="16175" max="16175" width="29" style="384" customWidth="1"/>
    <col min="16176" max="16377" width="9.140625" style="384"/>
    <col min="16378" max="16384" width="9.140625" style="384" customWidth="1"/>
  </cols>
  <sheetData>
    <row r="1" spans="1:51" ht="20.25" x14ac:dyDescent="0.25">
      <c r="A1" s="752" t="s">
        <v>1042</v>
      </c>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353"/>
    </row>
    <row r="2" spans="1:51" ht="20.25" x14ac:dyDescent="0.25">
      <c r="A2" s="753" t="str">
        <f>'PL11. CTPH'!A2:AC2</f>
        <v>(Kèm theo Báo cáo số               /BC-UBND ngày        tháng      năm 2023 của Ủy ban nhân dân tỉnh)</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356"/>
    </row>
    <row r="3" spans="1:51" ht="30" customHeight="1" x14ac:dyDescent="0.25">
      <c r="A3" s="755" t="s">
        <v>1</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5"/>
      <c r="AO3" s="755"/>
      <c r="AP3" s="755"/>
      <c r="AQ3" s="755"/>
      <c r="AR3" s="755"/>
      <c r="AS3" s="755"/>
      <c r="AT3" s="755"/>
      <c r="AU3" s="385"/>
    </row>
    <row r="4" spans="1:51" s="268" customFormat="1" ht="30.75" customHeight="1" x14ac:dyDescent="0.25">
      <c r="A4" s="729" t="s">
        <v>8</v>
      </c>
      <c r="B4" s="729" t="s">
        <v>806</v>
      </c>
      <c r="C4" s="729" t="s">
        <v>1043</v>
      </c>
      <c r="D4" s="729" t="s">
        <v>1016</v>
      </c>
      <c r="E4" s="729" t="s">
        <v>1044</v>
      </c>
      <c r="F4" s="729" t="s">
        <v>1045</v>
      </c>
      <c r="G4" s="729" t="s">
        <v>1046</v>
      </c>
      <c r="H4" s="733" t="s">
        <v>814</v>
      </c>
      <c r="I4" s="733"/>
      <c r="J4" s="733"/>
      <c r="K4" s="733"/>
      <c r="L4" s="733"/>
      <c r="M4" s="733"/>
      <c r="N4" s="733"/>
      <c r="O4" s="733"/>
      <c r="P4" s="386" t="s">
        <v>816</v>
      </c>
      <c r="Q4" s="270" t="s">
        <v>708</v>
      </c>
      <c r="R4" s="270"/>
      <c r="S4" s="270"/>
      <c r="T4" s="270"/>
      <c r="U4" s="270"/>
      <c r="V4" s="270"/>
      <c r="W4" s="736" t="s">
        <v>708</v>
      </c>
      <c r="X4" s="739"/>
      <c r="Y4" s="737"/>
      <c r="Z4" s="733" t="s">
        <v>819</v>
      </c>
      <c r="AA4" s="733"/>
      <c r="AB4" s="733"/>
      <c r="AC4" s="733"/>
      <c r="AD4" s="733"/>
      <c r="AE4" s="733"/>
      <c r="AF4" s="733"/>
      <c r="AG4" s="733"/>
      <c r="AH4" s="733"/>
      <c r="AI4" s="733"/>
      <c r="AJ4" s="733"/>
      <c r="AK4" s="757" t="s">
        <v>1047</v>
      </c>
      <c r="AL4" s="770"/>
      <c r="AM4" s="758"/>
      <c r="AN4" s="733" t="s">
        <v>1048</v>
      </c>
      <c r="AO4" s="733"/>
      <c r="AP4" s="733"/>
      <c r="AQ4" s="733"/>
      <c r="AR4" s="733"/>
      <c r="AS4" s="733"/>
      <c r="AT4" s="729" t="s">
        <v>826</v>
      </c>
    </row>
    <row r="5" spans="1:51" s="268" customFormat="1" ht="30.75" customHeight="1" x14ac:dyDescent="0.25">
      <c r="A5" s="738"/>
      <c r="B5" s="738"/>
      <c r="C5" s="738"/>
      <c r="D5" s="738"/>
      <c r="E5" s="738"/>
      <c r="F5" s="738"/>
      <c r="G5" s="738"/>
      <c r="H5" s="733" t="s">
        <v>1049</v>
      </c>
      <c r="I5" s="733" t="s">
        <v>828</v>
      </c>
      <c r="J5" s="733"/>
      <c r="K5" s="733"/>
      <c r="L5" s="733"/>
      <c r="M5" s="733"/>
      <c r="N5" s="733"/>
      <c r="O5" s="733"/>
      <c r="P5" s="387"/>
      <c r="Q5" s="733" t="s">
        <v>1050</v>
      </c>
      <c r="R5" s="733"/>
      <c r="S5" s="733"/>
      <c r="T5" s="733" t="s">
        <v>1051</v>
      </c>
      <c r="U5" s="733"/>
      <c r="V5" s="733"/>
      <c r="W5" s="733" t="s">
        <v>1052</v>
      </c>
      <c r="X5" s="733"/>
      <c r="Y5" s="733"/>
      <c r="Z5" s="733" t="s">
        <v>834</v>
      </c>
      <c r="AA5" s="733"/>
      <c r="AB5" s="733"/>
      <c r="AC5" s="736" t="s">
        <v>1053</v>
      </c>
      <c r="AD5" s="739"/>
      <c r="AE5" s="737"/>
      <c r="AF5" s="733" t="s">
        <v>1054</v>
      </c>
      <c r="AG5" s="733"/>
      <c r="AH5" s="733"/>
      <c r="AI5" s="733"/>
      <c r="AJ5" s="733"/>
      <c r="AK5" s="766"/>
      <c r="AL5" s="771"/>
      <c r="AM5" s="772"/>
      <c r="AN5" s="733"/>
      <c r="AO5" s="733"/>
      <c r="AP5" s="733"/>
      <c r="AQ5" s="733"/>
      <c r="AR5" s="733"/>
      <c r="AS5" s="733"/>
      <c r="AT5" s="738"/>
    </row>
    <row r="6" spans="1:51" s="268" customFormat="1" ht="30.75" customHeight="1" x14ac:dyDescent="0.25">
      <c r="A6" s="738"/>
      <c r="B6" s="738"/>
      <c r="C6" s="738"/>
      <c r="D6" s="738"/>
      <c r="E6" s="738"/>
      <c r="F6" s="738"/>
      <c r="G6" s="738"/>
      <c r="H6" s="733"/>
      <c r="I6" s="733" t="s">
        <v>832</v>
      </c>
      <c r="J6" s="767" t="s">
        <v>1055</v>
      </c>
      <c r="K6" s="767"/>
      <c r="L6" s="767"/>
      <c r="M6" s="767"/>
      <c r="N6" s="767"/>
      <c r="O6" s="767"/>
      <c r="P6" s="387"/>
      <c r="Q6" s="733" t="s">
        <v>10</v>
      </c>
      <c r="R6" s="767" t="s">
        <v>1055</v>
      </c>
      <c r="S6" s="767"/>
      <c r="T6" s="733" t="s">
        <v>10</v>
      </c>
      <c r="U6" s="767" t="s">
        <v>1055</v>
      </c>
      <c r="V6" s="767"/>
      <c r="W6" s="733" t="s">
        <v>10</v>
      </c>
      <c r="X6" s="767" t="s">
        <v>1055</v>
      </c>
      <c r="Y6" s="767"/>
      <c r="Z6" s="733" t="s">
        <v>10</v>
      </c>
      <c r="AA6" s="767" t="s">
        <v>1055</v>
      </c>
      <c r="AB6" s="767"/>
      <c r="AC6" s="733" t="s">
        <v>10</v>
      </c>
      <c r="AD6" s="768" t="s">
        <v>11</v>
      </c>
      <c r="AE6" s="769"/>
      <c r="AF6" s="733" t="s">
        <v>10</v>
      </c>
      <c r="AG6" s="767" t="s">
        <v>1055</v>
      </c>
      <c r="AH6" s="767"/>
      <c r="AI6" s="767"/>
      <c r="AJ6" s="767"/>
      <c r="AK6" s="733" t="s">
        <v>10</v>
      </c>
      <c r="AL6" s="388" t="s">
        <v>11</v>
      </c>
      <c r="AM6" s="388"/>
      <c r="AN6" s="733" t="s">
        <v>10</v>
      </c>
      <c r="AO6" s="767" t="s">
        <v>1055</v>
      </c>
      <c r="AP6" s="767"/>
      <c r="AQ6" s="767"/>
      <c r="AR6" s="767"/>
      <c r="AS6" s="767"/>
      <c r="AT6" s="738"/>
    </row>
    <row r="7" spans="1:51" s="268" customFormat="1" ht="40.700000000000003" customHeight="1" x14ac:dyDescent="0.25">
      <c r="A7" s="738"/>
      <c r="B7" s="738"/>
      <c r="C7" s="738"/>
      <c r="D7" s="738"/>
      <c r="E7" s="738"/>
      <c r="F7" s="738"/>
      <c r="G7" s="738"/>
      <c r="H7" s="733"/>
      <c r="I7" s="733"/>
      <c r="J7" s="757" t="s">
        <v>1056</v>
      </c>
      <c r="K7" s="389"/>
      <c r="L7" s="270" t="s">
        <v>1057</v>
      </c>
      <c r="M7" s="729" t="s">
        <v>1058</v>
      </c>
      <c r="N7" s="270"/>
      <c r="O7" s="270"/>
      <c r="P7" s="387"/>
      <c r="Q7" s="733"/>
      <c r="R7" s="729" t="s">
        <v>1059</v>
      </c>
      <c r="S7" s="729" t="s">
        <v>1058</v>
      </c>
      <c r="T7" s="733"/>
      <c r="U7" s="729" t="s">
        <v>1059</v>
      </c>
      <c r="V7" s="729" t="s">
        <v>1060</v>
      </c>
      <c r="W7" s="733"/>
      <c r="X7" s="729" t="s">
        <v>1059</v>
      </c>
      <c r="Y7" s="729" t="s">
        <v>1060</v>
      </c>
      <c r="Z7" s="733"/>
      <c r="AA7" s="757" t="s">
        <v>1061</v>
      </c>
      <c r="AB7" s="729" t="s">
        <v>1062</v>
      </c>
      <c r="AC7" s="733"/>
      <c r="AD7" s="757" t="s">
        <v>1061</v>
      </c>
      <c r="AE7" s="729" t="s">
        <v>1062</v>
      </c>
      <c r="AF7" s="733"/>
      <c r="AG7" s="757" t="s">
        <v>1061</v>
      </c>
      <c r="AH7" s="390"/>
      <c r="AI7" s="391"/>
      <c r="AJ7" s="729" t="s">
        <v>1062</v>
      </c>
      <c r="AK7" s="733"/>
      <c r="AL7" s="757" t="s">
        <v>1061</v>
      </c>
      <c r="AM7" s="729" t="s">
        <v>1062</v>
      </c>
      <c r="AN7" s="733"/>
      <c r="AO7" s="733" t="s">
        <v>1061</v>
      </c>
      <c r="AP7" s="270"/>
      <c r="AQ7" s="270"/>
      <c r="AR7" s="733" t="s">
        <v>1062</v>
      </c>
      <c r="AS7" s="733"/>
      <c r="AT7" s="738"/>
    </row>
    <row r="8" spans="1:51" s="268" customFormat="1" ht="22.7" customHeight="1" x14ac:dyDescent="0.25">
      <c r="A8" s="738"/>
      <c r="B8" s="738"/>
      <c r="C8" s="738"/>
      <c r="D8" s="738"/>
      <c r="E8" s="738"/>
      <c r="F8" s="738"/>
      <c r="G8" s="738"/>
      <c r="H8" s="733"/>
      <c r="I8" s="733"/>
      <c r="J8" s="759"/>
      <c r="K8" s="733" t="s">
        <v>1063</v>
      </c>
      <c r="L8" s="733" t="s">
        <v>1064</v>
      </c>
      <c r="M8" s="738"/>
      <c r="N8" s="270"/>
      <c r="O8" s="270"/>
      <c r="P8" s="387"/>
      <c r="Q8" s="733"/>
      <c r="R8" s="738"/>
      <c r="S8" s="738"/>
      <c r="T8" s="733"/>
      <c r="U8" s="738"/>
      <c r="V8" s="738"/>
      <c r="W8" s="733"/>
      <c r="X8" s="738"/>
      <c r="Y8" s="738"/>
      <c r="Z8" s="733"/>
      <c r="AA8" s="759"/>
      <c r="AB8" s="738"/>
      <c r="AC8" s="733"/>
      <c r="AD8" s="759"/>
      <c r="AE8" s="738"/>
      <c r="AF8" s="733"/>
      <c r="AG8" s="759"/>
      <c r="AH8" s="763" t="s">
        <v>1065</v>
      </c>
      <c r="AI8" s="763" t="s">
        <v>1066</v>
      </c>
      <c r="AJ8" s="738"/>
      <c r="AK8" s="733"/>
      <c r="AL8" s="759"/>
      <c r="AM8" s="738"/>
      <c r="AN8" s="733"/>
      <c r="AO8" s="733"/>
      <c r="AP8" s="732" t="s">
        <v>1065</v>
      </c>
      <c r="AQ8" s="732" t="s">
        <v>1066</v>
      </c>
      <c r="AR8" s="733" t="s">
        <v>10</v>
      </c>
      <c r="AS8" s="733" t="s">
        <v>1067</v>
      </c>
      <c r="AT8" s="738"/>
    </row>
    <row r="9" spans="1:51" s="268" customFormat="1" x14ac:dyDescent="0.25">
      <c r="A9" s="738"/>
      <c r="B9" s="738"/>
      <c r="C9" s="738"/>
      <c r="D9" s="738"/>
      <c r="E9" s="738"/>
      <c r="F9" s="738"/>
      <c r="G9" s="738"/>
      <c r="H9" s="733"/>
      <c r="I9" s="733"/>
      <c r="J9" s="759"/>
      <c r="K9" s="733"/>
      <c r="L9" s="733"/>
      <c r="M9" s="738"/>
      <c r="N9" s="733" t="s">
        <v>11</v>
      </c>
      <c r="O9" s="733"/>
      <c r="P9" s="387"/>
      <c r="Q9" s="733"/>
      <c r="R9" s="738"/>
      <c r="S9" s="738"/>
      <c r="T9" s="733"/>
      <c r="U9" s="738"/>
      <c r="V9" s="738"/>
      <c r="W9" s="733"/>
      <c r="X9" s="738"/>
      <c r="Y9" s="738"/>
      <c r="Z9" s="733"/>
      <c r="AA9" s="759"/>
      <c r="AB9" s="738"/>
      <c r="AC9" s="733"/>
      <c r="AD9" s="759"/>
      <c r="AE9" s="738"/>
      <c r="AF9" s="733"/>
      <c r="AG9" s="759"/>
      <c r="AH9" s="764"/>
      <c r="AI9" s="764"/>
      <c r="AJ9" s="738"/>
      <c r="AK9" s="733"/>
      <c r="AL9" s="759"/>
      <c r="AM9" s="738"/>
      <c r="AN9" s="733"/>
      <c r="AO9" s="733"/>
      <c r="AP9" s="732"/>
      <c r="AQ9" s="732"/>
      <c r="AR9" s="733"/>
      <c r="AS9" s="733"/>
      <c r="AT9" s="738"/>
    </row>
    <row r="10" spans="1:51" s="268" customFormat="1" ht="39" customHeight="1" x14ac:dyDescent="0.25">
      <c r="A10" s="730"/>
      <c r="B10" s="730"/>
      <c r="C10" s="730"/>
      <c r="D10" s="730"/>
      <c r="E10" s="730"/>
      <c r="F10" s="730"/>
      <c r="G10" s="730"/>
      <c r="H10" s="733"/>
      <c r="I10" s="733"/>
      <c r="J10" s="766"/>
      <c r="K10" s="733"/>
      <c r="L10" s="733"/>
      <c r="M10" s="730"/>
      <c r="N10" s="269" t="s">
        <v>1068</v>
      </c>
      <c r="O10" s="269" t="s">
        <v>1069</v>
      </c>
      <c r="P10" s="392"/>
      <c r="Q10" s="733"/>
      <c r="R10" s="730"/>
      <c r="S10" s="730"/>
      <c r="T10" s="733"/>
      <c r="U10" s="730"/>
      <c r="V10" s="730"/>
      <c r="W10" s="733"/>
      <c r="X10" s="730"/>
      <c r="Y10" s="730"/>
      <c r="Z10" s="733"/>
      <c r="AA10" s="766"/>
      <c r="AB10" s="730"/>
      <c r="AC10" s="733"/>
      <c r="AD10" s="766"/>
      <c r="AE10" s="730"/>
      <c r="AF10" s="733"/>
      <c r="AG10" s="766"/>
      <c r="AH10" s="765"/>
      <c r="AI10" s="765"/>
      <c r="AJ10" s="730"/>
      <c r="AK10" s="733"/>
      <c r="AL10" s="766"/>
      <c r="AM10" s="730"/>
      <c r="AN10" s="733"/>
      <c r="AO10" s="733"/>
      <c r="AP10" s="732"/>
      <c r="AQ10" s="732"/>
      <c r="AR10" s="733"/>
      <c r="AS10" s="733"/>
      <c r="AT10" s="730"/>
    </row>
    <row r="11" spans="1:51" s="395" customFormat="1" ht="35.450000000000003" customHeight="1" x14ac:dyDescent="0.25">
      <c r="A11" s="393"/>
      <c r="B11" s="358" t="s">
        <v>840</v>
      </c>
      <c r="C11" s="358"/>
      <c r="D11" s="358"/>
      <c r="E11" s="393"/>
      <c r="F11" s="393"/>
      <c r="G11" s="393"/>
      <c r="H11" s="393"/>
      <c r="I11" s="362">
        <f>I12</f>
        <v>4178853.5460000001</v>
      </c>
      <c r="J11" s="362">
        <f t="shared" ref="J11:AS11" si="0">J12</f>
        <v>981626.9</v>
      </c>
      <c r="K11" s="362">
        <f t="shared" si="0"/>
        <v>182587</v>
      </c>
      <c r="L11" s="362">
        <f t="shared" si="0"/>
        <v>46754.877999999997</v>
      </c>
      <c r="M11" s="362">
        <f t="shared" si="0"/>
        <v>3197218</v>
      </c>
      <c r="N11" s="362">
        <f t="shared" si="0"/>
        <v>2153492.2000000002</v>
      </c>
      <c r="O11" s="362">
        <f t="shared" si="0"/>
        <v>1043726.3</v>
      </c>
      <c r="P11" s="362">
        <f t="shared" si="0"/>
        <v>2019</v>
      </c>
      <c r="Q11" s="362">
        <f t="shared" si="0"/>
        <v>420000</v>
      </c>
      <c r="R11" s="362">
        <f t="shared" si="0"/>
        <v>30000</v>
      </c>
      <c r="S11" s="362">
        <f t="shared" si="0"/>
        <v>390000</v>
      </c>
      <c r="T11" s="362">
        <f t="shared" si="0"/>
        <v>131230</v>
      </c>
      <c r="U11" s="362">
        <f t="shared" si="0"/>
        <v>20000</v>
      </c>
      <c r="V11" s="362">
        <f t="shared" si="0"/>
        <v>111230</v>
      </c>
      <c r="W11" s="362">
        <f t="shared" si="0"/>
        <v>420000</v>
      </c>
      <c r="X11" s="362">
        <f t="shared" si="0"/>
        <v>30000</v>
      </c>
      <c r="Y11" s="362">
        <f t="shared" si="0"/>
        <v>390000</v>
      </c>
      <c r="Z11" s="362">
        <f t="shared" si="0"/>
        <v>2224307</v>
      </c>
      <c r="AA11" s="362">
        <f t="shared" si="0"/>
        <v>155000</v>
      </c>
      <c r="AB11" s="362">
        <f t="shared" si="0"/>
        <v>2069307</v>
      </c>
      <c r="AC11" s="362">
        <f t="shared" si="0"/>
        <v>1043941</v>
      </c>
      <c r="AD11" s="362">
        <f t="shared" si="0"/>
        <v>105000</v>
      </c>
      <c r="AE11" s="362">
        <f t="shared" si="0"/>
        <v>938941</v>
      </c>
      <c r="AF11" s="362">
        <f t="shared" si="0"/>
        <v>622046</v>
      </c>
      <c r="AG11" s="362">
        <f t="shared" si="0"/>
        <v>75000</v>
      </c>
      <c r="AH11" s="362">
        <f t="shared" si="0"/>
        <v>0</v>
      </c>
      <c r="AI11" s="362">
        <f t="shared" si="0"/>
        <v>0</v>
      </c>
      <c r="AJ11" s="362">
        <f t="shared" si="0"/>
        <v>547046</v>
      </c>
      <c r="AK11" s="362">
        <f t="shared" si="0"/>
        <v>420000</v>
      </c>
      <c r="AL11" s="362">
        <f t="shared" si="0"/>
        <v>30000</v>
      </c>
      <c r="AM11" s="362">
        <f t="shared" si="0"/>
        <v>390000</v>
      </c>
      <c r="AN11" s="362">
        <f t="shared" si="0"/>
        <v>480000</v>
      </c>
      <c r="AO11" s="362">
        <f t="shared" si="0"/>
        <v>5000</v>
      </c>
      <c r="AP11" s="362">
        <f t="shared" si="0"/>
        <v>0</v>
      </c>
      <c r="AQ11" s="362">
        <f t="shared" si="0"/>
        <v>0</v>
      </c>
      <c r="AR11" s="362">
        <f t="shared" si="0"/>
        <v>475000</v>
      </c>
      <c r="AS11" s="362">
        <f t="shared" si="0"/>
        <v>20000</v>
      </c>
      <c r="AT11" s="359"/>
      <c r="AU11" s="394"/>
      <c r="AW11" s="396"/>
      <c r="AX11" s="396"/>
      <c r="AY11" s="396"/>
    </row>
    <row r="12" spans="1:51" s="401" customFormat="1" ht="60.75" customHeight="1" x14ac:dyDescent="0.25">
      <c r="A12" s="397" t="s">
        <v>7</v>
      </c>
      <c r="B12" s="398" t="s">
        <v>1070</v>
      </c>
      <c r="C12" s="398"/>
      <c r="D12" s="398"/>
      <c r="E12" s="397"/>
      <c r="F12" s="397"/>
      <c r="G12" s="397"/>
      <c r="H12" s="397"/>
      <c r="I12" s="399">
        <f>SUBTOTAL(109,I13:I30)</f>
        <v>4178853.5460000001</v>
      </c>
      <c r="J12" s="399">
        <f t="shared" ref="J12:AS12" si="1">SUBTOTAL(109,J13:J30)</f>
        <v>981626.9</v>
      </c>
      <c r="K12" s="399">
        <f t="shared" si="1"/>
        <v>182587</v>
      </c>
      <c r="L12" s="399">
        <f t="shared" si="1"/>
        <v>46754.877999999997</v>
      </c>
      <c r="M12" s="399">
        <f t="shared" si="1"/>
        <v>3197218</v>
      </c>
      <c r="N12" s="399">
        <f t="shared" si="1"/>
        <v>2153492.2000000002</v>
      </c>
      <c r="O12" s="399">
        <f t="shared" si="1"/>
        <v>1043726.3</v>
      </c>
      <c r="P12" s="399">
        <f t="shared" si="1"/>
        <v>2019</v>
      </c>
      <c r="Q12" s="399">
        <f t="shared" si="1"/>
        <v>420000</v>
      </c>
      <c r="R12" s="399">
        <f t="shared" si="1"/>
        <v>30000</v>
      </c>
      <c r="S12" s="399">
        <f t="shared" si="1"/>
        <v>390000</v>
      </c>
      <c r="T12" s="399">
        <f t="shared" si="1"/>
        <v>131230</v>
      </c>
      <c r="U12" s="399">
        <f t="shared" si="1"/>
        <v>20000</v>
      </c>
      <c r="V12" s="399">
        <f t="shared" si="1"/>
        <v>111230</v>
      </c>
      <c r="W12" s="399">
        <f t="shared" si="1"/>
        <v>420000</v>
      </c>
      <c r="X12" s="399">
        <f t="shared" si="1"/>
        <v>30000</v>
      </c>
      <c r="Y12" s="399">
        <f t="shared" si="1"/>
        <v>390000</v>
      </c>
      <c r="Z12" s="399">
        <f t="shared" si="1"/>
        <v>2224307</v>
      </c>
      <c r="AA12" s="399">
        <f t="shared" si="1"/>
        <v>155000</v>
      </c>
      <c r="AB12" s="399">
        <f t="shared" si="1"/>
        <v>2069307</v>
      </c>
      <c r="AC12" s="399">
        <f t="shared" si="1"/>
        <v>1043941</v>
      </c>
      <c r="AD12" s="399">
        <f t="shared" si="1"/>
        <v>105000</v>
      </c>
      <c r="AE12" s="399">
        <f t="shared" si="1"/>
        <v>938941</v>
      </c>
      <c r="AF12" s="399">
        <f t="shared" si="1"/>
        <v>622046</v>
      </c>
      <c r="AG12" s="399">
        <f t="shared" si="1"/>
        <v>75000</v>
      </c>
      <c r="AH12" s="399">
        <f t="shared" si="1"/>
        <v>0</v>
      </c>
      <c r="AI12" s="399">
        <f t="shared" si="1"/>
        <v>0</v>
      </c>
      <c r="AJ12" s="399">
        <f t="shared" si="1"/>
        <v>547046</v>
      </c>
      <c r="AK12" s="399">
        <f t="shared" si="1"/>
        <v>420000</v>
      </c>
      <c r="AL12" s="399">
        <f t="shared" si="1"/>
        <v>30000</v>
      </c>
      <c r="AM12" s="399">
        <f t="shared" si="1"/>
        <v>390000</v>
      </c>
      <c r="AN12" s="399">
        <f t="shared" si="1"/>
        <v>480000</v>
      </c>
      <c r="AO12" s="399">
        <f t="shared" si="1"/>
        <v>5000</v>
      </c>
      <c r="AP12" s="399">
        <f t="shared" si="1"/>
        <v>0</v>
      </c>
      <c r="AQ12" s="399">
        <f t="shared" si="1"/>
        <v>0</v>
      </c>
      <c r="AR12" s="399">
        <f t="shared" si="1"/>
        <v>475000</v>
      </c>
      <c r="AS12" s="399">
        <f t="shared" si="1"/>
        <v>20000</v>
      </c>
      <c r="AT12" s="397"/>
      <c r="AU12" s="400"/>
      <c r="AV12" s="400"/>
      <c r="AW12" s="400"/>
      <c r="AX12" s="396"/>
      <c r="AY12" s="396"/>
    </row>
    <row r="13" spans="1:51" s="408" customFormat="1" ht="36" customHeight="1" x14ac:dyDescent="0.25">
      <c r="A13" s="402" t="s">
        <v>17</v>
      </c>
      <c r="B13" s="403" t="s">
        <v>1071</v>
      </c>
      <c r="C13" s="404"/>
      <c r="D13" s="404"/>
      <c r="E13" s="405"/>
      <c r="F13" s="405"/>
      <c r="G13" s="405"/>
      <c r="H13" s="405"/>
      <c r="I13" s="399">
        <f>SUBTOTAL(109,I15:I17)</f>
        <v>2800270.5460000001</v>
      </c>
      <c r="J13" s="399">
        <f t="shared" ref="J13:AS13" si="2">SUBTOTAL(109,J15:J17)</f>
        <v>590615.9</v>
      </c>
      <c r="K13" s="399">
        <f t="shared" si="2"/>
        <v>0</v>
      </c>
      <c r="L13" s="399">
        <f t="shared" si="2"/>
        <v>46754.877999999997</v>
      </c>
      <c r="M13" s="399">
        <f t="shared" si="2"/>
        <v>2209647</v>
      </c>
      <c r="N13" s="399">
        <f t="shared" si="2"/>
        <v>1586615</v>
      </c>
      <c r="O13" s="399">
        <f t="shared" si="2"/>
        <v>623032</v>
      </c>
      <c r="P13" s="399">
        <f t="shared" si="2"/>
        <v>0</v>
      </c>
      <c r="Q13" s="399">
        <f t="shared" si="2"/>
        <v>340000</v>
      </c>
      <c r="R13" s="399">
        <f t="shared" si="2"/>
        <v>0</v>
      </c>
      <c r="S13" s="399">
        <f t="shared" si="2"/>
        <v>340000</v>
      </c>
      <c r="T13" s="399">
        <f t="shared" si="2"/>
        <v>81230</v>
      </c>
      <c r="U13" s="399">
        <f t="shared" si="2"/>
        <v>0</v>
      </c>
      <c r="V13" s="399">
        <f t="shared" si="2"/>
        <v>81230</v>
      </c>
      <c r="W13" s="399">
        <f t="shared" si="2"/>
        <v>340000</v>
      </c>
      <c r="X13" s="399">
        <f t="shared" si="2"/>
        <v>0</v>
      </c>
      <c r="Y13" s="399">
        <f t="shared" si="2"/>
        <v>340000</v>
      </c>
      <c r="Z13" s="399">
        <f t="shared" si="2"/>
        <v>1586615</v>
      </c>
      <c r="AA13" s="399">
        <f t="shared" si="2"/>
        <v>0</v>
      </c>
      <c r="AB13" s="399">
        <f t="shared" si="2"/>
        <v>1586615</v>
      </c>
      <c r="AC13" s="399">
        <f t="shared" si="2"/>
        <v>535727</v>
      </c>
      <c r="AD13" s="399">
        <f t="shared" si="2"/>
        <v>0</v>
      </c>
      <c r="AE13" s="399">
        <f t="shared" si="2"/>
        <v>535727</v>
      </c>
      <c r="AF13" s="399">
        <f t="shared" si="2"/>
        <v>195727</v>
      </c>
      <c r="AG13" s="399">
        <f t="shared" si="2"/>
        <v>0</v>
      </c>
      <c r="AH13" s="399">
        <f t="shared" si="2"/>
        <v>0</v>
      </c>
      <c r="AI13" s="399">
        <f t="shared" si="2"/>
        <v>0</v>
      </c>
      <c r="AJ13" s="399">
        <f t="shared" si="2"/>
        <v>195727</v>
      </c>
      <c r="AK13" s="399">
        <f t="shared" si="2"/>
        <v>340000</v>
      </c>
      <c r="AL13" s="399">
        <f t="shared" si="2"/>
        <v>0</v>
      </c>
      <c r="AM13" s="399">
        <f t="shared" si="2"/>
        <v>340000</v>
      </c>
      <c r="AN13" s="399">
        <f t="shared" si="2"/>
        <v>475000</v>
      </c>
      <c r="AO13" s="399">
        <f t="shared" si="2"/>
        <v>0</v>
      </c>
      <c r="AP13" s="399">
        <f t="shared" si="2"/>
        <v>0</v>
      </c>
      <c r="AQ13" s="399">
        <f t="shared" si="2"/>
        <v>0</v>
      </c>
      <c r="AR13" s="399">
        <f t="shared" si="2"/>
        <v>475000</v>
      </c>
      <c r="AS13" s="399">
        <f t="shared" si="2"/>
        <v>20000</v>
      </c>
      <c r="AT13" s="406"/>
      <c r="AU13" s="407"/>
      <c r="AV13" s="408">
        <f>Z13-AC13</f>
        <v>1050888</v>
      </c>
      <c r="AW13" s="408">
        <f>AA13-AD13</f>
        <v>0</v>
      </c>
      <c r="AX13" s="408">
        <f>AB13-AE13</f>
        <v>1050888</v>
      </c>
      <c r="AY13" s="396"/>
    </row>
    <row r="14" spans="1:51" s="416" customFormat="1" ht="47.25" customHeight="1" x14ac:dyDescent="0.25">
      <c r="A14" s="409" t="s">
        <v>567</v>
      </c>
      <c r="B14" s="410" t="s">
        <v>852</v>
      </c>
      <c r="C14" s="410"/>
      <c r="D14" s="410"/>
      <c r="E14" s="411"/>
      <c r="F14" s="411"/>
      <c r="G14" s="411"/>
      <c r="H14" s="411"/>
      <c r="I14" s="412"/>
      <c r="J14" s="412"/>
      <c r="K14" s="412"/>
      <c r="L14" s="412"/>
      <c r="M14" s="412"/>
      <c r="N14" s="412"/>
      <c r="O14" s="412"/>
      <c r="P14" s="413"/>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4"/>
      <c r="AU14" s="415"/>
      <c r="AV14" s="384">
        <f t="shared" ref="AV14:AX30" si="3">Z14-AC14</f>
        <v>0</v>
      </c>
      <c r="AW14" s="384">
        <f t="shared" si="3"/>
        <v>0</v>
      </c>
      <c r="AX14" s="384">
        <f t="shared" si="3"/>
        <v>0</v>
      </c>
      <c r="AY14" s="396"/>
    </row>
    <row r="15" spans="1:51" s="426" customFormat="1" ht="70.5" customHeight="1" x14ac:dyDescent="0.25">
      <c r="A15" s="417" t="s">
        <v>1072</v>
      </c>
      <c r="B15" s="418" t="s">
        <v>1073</v>
      </c>
      <c r="C15" s="419">
        <v>7816361</v>
      </c>
      <c r="D15" s="420" t="s">
        <v>62</v>
      </c>
      <c r="E15" s="420" t="s">
        <v>1074</v>
      </c>
      <c r="F15" s="421" t="s">
        <v>1075</v>
      </c>
      <c r="G15" s="421" t="s">
        <v>1076</v>
      </c>
      <c r="H15" s="421" t="s">
        <v>1077</v>
      </c>
      <c r="I15" s="422">
        <v>1239118.5460000001</v>
      </c>
      <c r="J15" s="422">
        <v>283070</v>
      </c>
      <c r="K15" s="399"/>
      <c r="L15" s="322" t="s">
        <v>1078</v>
      </c>
      <c r="M15" s="422">
        <v>956040</v>
      </c>
      <c r="N15" s="422">
        <v>573624</v>
      </c>
      <c r="O15" s="422">
        <v>382416</v>
      </c>
      <c r="P15" s="423"/>
      <c r="Q15" s="422">
        <v>100000</v>
      </c>
      <c r="R15" s="422">
        <v>0</v>
      </c>
      <c r="S15" s="422">
        <v>100000</v>
      </c>
      <c r="T15" s="422">
        <v>71230</v>
      </c>
      <c r="U15" s="422"/>
      <c r="V15" s="422">
        <v>71230</v>
      </c>
      <c r="W15" s="422">
        <v>100000</v>
      </c>
      <c r="X15" s="422"/>
      <c r="Y15" s="422">
        <v>100000</v>
      </c>
      <c r="Z15" s="422">
        <v>573624</v>
      </c>
      <c r="AA15" s="422">
        <v>0</v>
      </c>
      <c r="AB15" s="422">
        <v>573624</v>
      </c>
      <c r="AC15" s="422">
        <v>285727</v>
      </c>
      <c r="AD15" s="422">
        <v>0</v>
      </c>
      <c r="AE15" s="422">
        <v>285727</v>
      </c>
      <c r="AF15" s="422">
        <v>185727</v>
      </c>
      <c r="AG15" s="422"/>
      <c r="AH15" s="422"/>
      <c r="AI15" s="422"/>
      <c r="AJ15" s="422">
        <v>185727</v>
      </c>
      <c r="AK15" s="422">
        <v>100000</v>
      </c>
      <c r="AL15" s="422"/>
      <c r="AM15" s="422">
        <v>100000</v>
      </c>
      <c r="AN15" s="422">
        <f>+AO15+AR15</f>
        <v>120000</v>
      </c>
      <c r="AO15" s="422"/>
      <c r="AP15" s="422"/>
      <c r="AQ15" s="422"/>
      <c r="AR15" s="422">
        <v>120000</v>
      </c>
      <c r="AS15" s="422"/>
      <c r="AT15" s="424"/>
      <c r="AU15" s="425"/>
      <c r="AV15" s="384">
        <f t="shared" si="3"/>
        <v>287897</v>
      </c>
      <c r="AW15" s="384">
        <f t="shared" si="3"/>
        <v>0</v>
      </c>
      <c r="AX15" s="384">
        <f t="shared" si="3"/>
        <v>287897</v>
      </c>
      <c r="AY15" s="396" t="s">
        <v>866</v>
      </c>
    </row>
    <row r="16" spans="1:51" ht="128.25" customHeight="1" x14ac:dyDescent="0.25">
      <c r="A16" s="417" t="s">
        <v>1079</v>
      </c>
      <c r="B16" s="427" t="s">
        <v>1080</v>
      </c>
      <c r="C16" s="420">
        <v>7786649</v>
      </c>
      <c r="D16" s="420" t="s">
        <v>62</v>
      </c>
      <c r="E16" s="428" t="s">
        <v>1081</v>
      </c>
      <c r="F16" s="428" t="s">
        <v>1082</v>
      </c>
      <c r="G16" s="428" t="s">
        <v>1083</v>
      </c>
      <c r="H16" s="370" t="s">
        <v>1084</v>
      </c>
      <c r="I16" s="429">
        <v>851897</v>
      </c>
      <c r="J16" s="429">
        <v>178047</v>
      </c>
      <c r="K16" s="429"/>
      <c r="L16" s="429">
        <v>25648.986000000001</v>
      </c>
      <c r="M16" s="429">
        <v>673850</v>
      </c>
      <c r="N16" s="429">
        <v>544133</v>
      </c>
      <c r="O16" s="429">
        <v>129717</v>
      </c>
      <c r="P16" s="430"/>
      <c r="Q16" s="429">
        <v>150000</v>
      </c>
      <c r="R16" s="422">
        <v>0</v>
      </c>
      <c r="S16" s="422">
        <v>150000</v>
      </c>
      <c r="T16" s="429">
        <v>5000</v>
      </c>
      <c r="U16" s="429">
        <v>0</v>
      </c>
      <c r="V16" s="429">
        <v>5000</v>
      </c>
      <c r="W16" s="429">
        <v>150000</v>
      </c>
      <c r="X16" s="429">
        <v>0</v>
      </c>
      <c r="Y16" s="429">
        <v>150000</v>
      </c>
      <c r="Z16" s="429">
        <v>544133</v>
      </c>
      <c r="AA16" s="429"/>
      <c r="AB16" s="429">
        <v>544133</v>
      </c>
      <c r="AC16" s="429">
        <v>155000</v>
      </c>
      <c r="AD16" s="429">
        <v>0</v>
      </c>
      <c r="AE16" s="429">
        <v>155000</v>
      </c>
      <c r="AF16" s="429">
        <v>5000</v>
      </c>
      <c r="AG16" s="429"/>
      <c r="AH16" s="429"/>
      <c r="AI16" s="429"/>
      <c r="AJ16" s="429">
        <v>5000</v>
      </c>
      <c r="AK16" s="429">
        <v>150000</v>
      </c>
      <c r="AL16" s="429"/>
      <c r="AM16" s="429">
        <v>150000</v>
      </c>
      <c r="AN16" s="422">
        <f>+AO16+AR16</f>
        <v>180000</v>
      </c>
      <c r="AO16" s="429"/>
      <c r="AP16" s="429"/>
      <c r="AQ16" s="429"/>
      <c r="AR16" s="429">
        <v>180000</v>
      </c>
      <c r="AS16" s="429">
        <v>10000</v>
      </c>
      <c r="AT16" s="431"/>
      <c r="AU16" s="425"/>
      <c r="AV16" s="384">
        <f t="shared" si="3"/>
        <v>389133</v>
      </c>
      <c r="AW16" s="384">
        <f t="shared" si="3"/>
        <v>0</v>
      </c>
      <c r="AX16" s="384">
        <f t="shared" si="3"/>
        <v>389133</v>
      </c>
      <c r="AY16" s="396" t="s">
        <v>866</v>
      </c>
    </row>
    <row r="17" spans="1:51" ht="128.25" customHeight="1" x14ac:dyDescent="0.25">
      <c r="A17" s="432" t="s">
        <v>1085</v>
      </c>
      <c r="B17" s="427" t="s">
        <v>1086</v>
      </c>
      <c r="C17" s="433">
        <v>7853204</v>
      </c>
      <c r="D17" s="433" t="s">
        <v>7</v>
      </c>
      <c r="E17" s="434" t="s">
        <v>1087</v>
      </c>
      <c r="F17" s="434" t="s">
        <v>1088</v>
      </c>
      <c r="G17" s="434"/>
      <c r="H17" s="435" t="s">
        <v>1089</v>
      </c>
      <c r="I17" s="429">
        <v>709255</v>
      </c>
      <c r="J17" s="429">
        <v>129498.9</v>
      </c>
      <c r="K17" s="429"/>
      <c r="L17" s="429">
        <v>21105.892</v>
      </c>
      <c r="M17" s="422">
        <v>579757</v>
      </c>
      <c r="N17" s="422">
        <v>468858</v>
      </c>
      <c r="O17" s="422">
        <v>110899</v>
      </c>
      <c r="P17" s="423" t="s">
        <v>1090</v>
      </c>
      <c r="Q17" s="429">
        <v>90000</v>
      </c>
      <c r="R17" s="422">
        <v>0</v>
      </c>
      <c r="S17" s="422">
        <v>90000</v>
      </c>
      <c r="T17" s="429">
        <v>5000</v>
      </c>
      <c r="U17" s="429">
        <v>0</v>
      </c>
      <c r="V17" s="429">
        <v>5000</v>
      </c>
      <c r="W17" s="429">
        <v>90000</v>
      </c>
      <c r="X17" s="429">
        <v>0</v>
      </c>
      <c r="Y17" s="429">
        <v>90000</v>
      </c>
      <c r="Z17" s="422">
        <v>468858</v>
      </c>
      <c r="AA17" s="429"/>
      <c r="AB17" s="422">
        <v>468858</v>
      </c>
      <c r="AC17" s="422">
        <v>95000</v>
      </c>
      <c r="AD17" s="422">
        <v>0</v>
      </c>
      <c r="AE17" s="422">
        <v>95000</v>
      </c>
      <c r="AF17" s="429">
        <v>5000</v>
      </c>
      <c r="AG17" s="429"/>
      <c r="AH17" s="429"/>
      <c r="AI17" s="429"/>
      <c r="AJ17" s="429">
        <v>5000</v>
      </c>
      <c r="AK17" s="429">
        <v>90000</v>
      </c>
      <c r="AL17" s="429"/>
      <c r="AM17" s="429">
        <v>90000</v>
      </c>
      <c r="AN17" s="422">
        <f>+AO17+AR17</f>
        <v>175000</v>
      </c>
      <c r="AO17" s="429"/>
      <c r="AP17" s="429"/>
      <c r="AQ17" s="429"/>
      <c r="AR17" s="429">
        <v>175000</v>
      </c>
      <c r="AS17" s="429">
        <v>10000</v>
      </c>
      <c r="AT17" s="436"/>
      <c r="AU17" s="425"/>
      <c r="AV17" s="384">
        <f t="shared" si="3"/>
        <v>373858</v>
      </c>
      <c r="AW17" s="384">
        <f t="shared" si="3"/>
        <v>0</v>
      </c>
      <c r="AX17" s="384">
        <f t="shared" si="3"/>
        <v>373858</v>
      </c>
      <c r="AY17" s="396" t="s">
        <v>866</v>
      </c>
    </row>
    <row r="18" spans="1:51" s="408" customFormat="1" ht="33.75" hidden="1" customHeight="1" x14ac:dyDescent="0.25">
      <c r="A18" s="402" t="s">
        <v>29</v>
      </c>
      <c r="B18" s="437" t="s">
        <v>1091</v>
      </c>
      <c r="C18" s="404"/>
      <c r="D18" s="404"/>
      <c r="E18" s="405"/>
      <c r="F18" s="405"/>
      <c r="G18" s="405"/>
      <c r="H18" s="405"/>
      <c r="I18" s="399">
        <f>SUBTOTAL(109,I20)</f>
        <v>0</v>
      </c>
      <c r="J18" s="399">
        <f t="shared" ref="J18:AT18" si="4">SUBTOTAL(109,J20)</f>
        <v>0</v>
      </c>
      <c r="K18" s="399">
        <f t="shared" si="4"/>
        <v>0</v>
      </c>
      <c r="L18" s="399">
        <f t="shared" si="4"/>
        <v>0</v>
      </c>
      <c r="M18" s="399">
        <f t="shared" si="4"/>
        <v>0</v>
      </c>
      <c r="N18" s="399">
        <f t="shared" si="4"/>
        <v>0</v>
      </c>
      <c r="O18" s="399">
        <f t="shared" si="4"/>
        <v>0</v>
      </c>
      <c r="P18" s="399">
        <f t="shared" si="4"/>
        <v>0</v>
      </c>
      <c r="Q18" s="399">
        <f t="shared" si="4"/>
        <v>0</v>
      </c>
      <c r="R18" s="399">
        <f t="shared" si="4"/>
        <v>0</v>
      </c>
      <c r="S18" s="399">
        <f t="shared" si="4"/>
        <v>0</v>
      </c>
      <c r="T18" s="399">
        <f t="shared" si="4"/>
        <v>0</v>
      </c>
      <c r="U18" s="399">
        <f t="shared" si="4"/>
        <v>0</v>
      </c>
      <c r="V18" s="399">
        <f t="shared" si="4"/>
        <v>0</v>
      </c>
      <c r="W18" s="399">
        <f t="shared" si="4"/>
        <v>0</v>
      </c>
      <c r="X18" s="399">
        <f t="shared" si="4"/>
        <v>0</v>
      </c>
      <c r="Y18" s="399">
        <f t="shared" si="4"/>
        <v>0</v>
      </c>
      <c r="Z18" s="399">
        <f t="shared" si="4"/>
        <v>0</v>
      </c>
      <c r="AA18" s="399">
        <f t="shared" si="4"/>
        <v>0</v>
      </c>
      <c r="AB18" s="399">
        <f t="shared" si="4"/>
        <v>0</v>
      </c>
      <c r="AC18" s="399">
        <f t="shared" si="4"/>
        <v>0</v>
      </c>
      <c r="AD18" s="399">
        <f t="shared" si="4"/>
        <v>0</v>
      </c>
      <c r="AE18" s="399">
        <f t="shared" si="4"/>
        <v>0</v>
      </c>
      <c r="AF18" s="399">
        <f t="shared" si="4"/>
        <v>0</v>
      </c>
      <c r="AG18" s="399">
        <f t="shared" si="4"/>
        <v>0</v>
      </c>
      <c r="AH18" s="399">
        <f t="shared" si="4"/>
        <v>0</v>
      </c>
      <c r="AI18" s="399">
        <f t="shared" si="4"/>
        <v>0</v>
      </c>
      <c r="AJ18" s="399">
        <f t="shared" si="4"/>
        <v>0</v>
      </c>
      <c r="AK18" s="399">
        <f t="shared" si="4"/>
        <v>0</v>
      </c>
      <c r="AL18" s="399">
        <f t="shared" si="4"/>
        <v>0</v>
      </c>
      <c r="AM18" s="399">
        <f t="shared" si="4"/>
        <v>0</v>
      </c>
      <c r="AN18" s="399">
        <f t="shared" si="4"/>
        <v>0</v>
      </c>
      <c r="AO18" s="399">
        <f t="shared" si="4"/>
        <v>0</v>
      </c>
      <c r="AP18" s="399">
        <f t="shared" si="4"/>
        <v>0</v>
      </c>
      <c r="AQ18" s="399">
        <f t="shared" si="4"/>
        <v>0</v>
      </c>
      <c r="AR18" s="399">
        <f t="shared" si="4"/>
        <v>0</v>
      </c>
      <c r="AS18" s="399">
        <f t="shared" si="4"/>
        <v>0</v>
      </c>
      <c r="AT18" s="399">
        <f t="shared" si="4"/>
        <v>0</v>
      </c>
      <c r="AU18" s="407"/>
      <c r="AV18" s="384">
        <f t="shared" si="3"/>
        <v>0</v>
      </c>
      <c r="AW18" s="384">
        <f t="shared" si="3"/>
        <v>0</v>
      </c>
      <c r="AX18" s="384">
        <f t="shared" si="3"/>
        <v>0</v>
      </c>
      <c r="AY18" s="396"/>
    </row>
    <row r="19" spans="1:51" s="416" customFormat="1" ht="30" hidden="1" customHeight="1" x14ac:dyDescent="0.25">
      <c r="A19" s="409" t="s">
        <v>567</v>
      </c>
      <c r="B19" s="410" t="s">
        <v>938</v>
      </c>
      <c r="C19" s="410"/>
      <c r="D19" s="410"/>
      <c r="E19" s="411"/>
      <c r="F19" s="411"/>
      <c r="G19" s="411"/>
      <c r="H19" s="411"/>
      <c r="I19" s="412"/>
      <c r="J19" s="412"/>
      <c r="K19" s="412"/>
      <c r="L19" s="412"/>
      <c r="M19" s="412"/>
      <c r="N19" s="412"/>
      <c r="O19" s="412"/>
      <c r="P19" s="413"/>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4"/>
      <c r="AU19" s="415"/>
      <c r="AV19" s="384">
        <f t="shared" si="3"/>
        <v>0</v>
      </c>
      <c r="AW19" s="384">
        <f t="shared" si="3"/>
        <v>0</v>
      </c>
      <c r="AX19" s="384">
        <f t="shared" si="3"/>
        <v>0</v>
      </c>
      <c r="AY19" s="396"/>
    </row>
    <row r="20" spans="1:51" ht="150" hidden="1" x14ac:dyDescent="0.25">
      <c r="A20" s="417" t="s">
        <v>1072</v>
      </c>
      <c r="B20" s="438" t="s">
        <v>1092</v>
      </c>
      <c r="C20" s="369">
        <v>7749219</v>
      </c>
      <c r="D20" s="439" t="s">
        <v>62</v>
      </c>
      <c r="E20" s="420" t="s">
        <v>1074</v>
      </c>
      <c r="F20" s="370" t="s">
        <v>1093</v>
      </c>
      <c r="G20" s="370" t="s">
        <v>1094</v>
      </c>
      <c r="H20" s="420" t="s">
        <v>1095</v>
      </c>
      <c r="I20" s="429">
        <v>181253.5</v>
      </c>
      <c r="J20" s="429">
        <v>28144.6</v>
      </c>
      <c r="K20" s="429"/>
      <c r="L20" s="429" t="s">
        <v>1096</v>
      </c>
      <c r="M20" s="429">
        <v>153108.9</v>
      </c>
      <c r="N20" s="429">
        <v>122487.1</v>
      </c>
      <c r="O20" s="429">
        <v>30621.799999999988</v>
      </c>
      <c r="P20" s="430"/>
      <c r="Q20" s="422">
        <v>30000</v>
      </c>
      <c r="R20" s="422">
        <v>0</v>
      </c>
      <c r="S20" s="422">
        <v>30000</v>
      </c>
      <c r="T20" s="422"/>
      <c r="U20" s="422"/>
      <c r="V20" s="422"/>
      <c r="W20" s="422">
        <v>30000</v>
      </c>
      <c r="X20" s="422">
        <v>0</v>
      </c>
      <c r="Y20" s="422">
        <v>30000</v>
      </c>
      <c r="Z20" s="422">
        <v>121127</v>
      </c>
      <c r="AA20" s="422"/>
      <c r="AB20" s="422">
        <v>121127</v>
      </c>
      <c r="AC20" s="422">
        <f>107060+14474</f>
        <v>121534</v>
      </c>
      <c r="AD20" s="422">
        <v>0</v>
      </c>
      <c r="AE20" s="422">
        <f>107060+14474</f>
        <v>121534</v>
      </c>
      <c r="AF20" s="422">
        <v>77060</v>
      </c>
      <c r="AG20" s="422"/>
      <c r="AH20" s="422"/>
      <c r="AI20" s="422"/>
      <c r="AJ20" s="422">
        <v>77060</v>
      </c>
      <c r="AK20" s="422">
        <v>30000</v>
      </c>
      <c r="AL20" s="422"/>
      <c r="AM20" s="422">
        <v>30000</v>
      </c>
      <c r="AN20" s="422">
        <f>AO20+AR20</f>
        <v>0</v>
      </c>
      <c r="AO20" s="422"/>
      <c r="AP20" s="412"/>
      <c r="AQ20" s="412"/>
      <c r="AR20" s="422"/>
      <c r="AS20" s="422"/>
      <c r="AT20" s="414"/>
      <c r="AU20" s="440"/>
      <c r="AV20" s="384">
        <f t="shared" si="3"/>
        <v>-407</v>
      </c>
      <c r="AW20" s="384">
        <f t="shared" si="3"/>
        <v>0</v>
      </c>
      <c r="AX20" s="384">
        <f t="shared" si="3"/>
        <v>-407</v>
      </c>
      <c r="AY20" s="396" t="s">
        <v>1097</v>
      </c>
    </row>
    <row r="21" spans="1:51" ht="47.25" hidden="1" customHeight="1" x14ac:dyDescent="0.25">
      <c r="A21" s="402" t="s">
        <v>47</v>
      </c>
      <c r="B21" s="403" t="s">
        <v>1098</v>
      </c>
      <c r="C21" s="404"/>
      <c r="D21" s="404"/>
      <c r="E21" s="441"/>
      <c r="F21" s="441"/>
      <c r="G21" s="441"/>
      <c r="H21" s="441"/>
      <c r="I21" s="399">
        <f>SUBTOTAL(109,I23:I24)</f>
        <v>0</v>
      </c>
      <c r="J21" s="399">
        <f t="shared" ref="J21:AT21" si="5">SUBTOTAL(109,J23:J24)</f>
        <v>0</v>
      </c>
      <c r="K21" s="399">
        <f t="shared" si="5"/>
        <v>0</v>
      </c>
      <c r="L21" s="399">
        <f t="shared" si="5"/>
        <v>0</v>
      </c>
      <c r="M21" s="399">
        <f t="shared" si="5"/>
        <v>0</v>
      </c>
      <c r="N21" s="399">
        <f t="shared" si="5"/>
        <v>0</v>
      </c>
      <c r="O21" s="399">
        <f t="shared" si="5"/>
        <v>0</v>
      </c>
      <c r="P21" s="399">
        <f t="shared" si="5"/>
        <v>0</v>
      </c>
      <c r="Q21" s="399">
        <f t="shared" si="5"/>
        <v>0</v>
      </c>
      <c r="R21" s="399">
        <f t="shared" si="5"/>
        <v>0</v>
      </c>
      <c r="S21" s="399">
        <f t="shared" si="5"/>
        <v>0</v>
      </c>
      <c r="T21" s="399">
        <f t="shared" si="5"/>
        <v>0</v>
      </c>
      <c r="U21" s="399">
        <f t="shared" si="5"/>
        <v>0</v>
      </c>
      <c r="V21" s="399">
        <f t="shared" si="5"/>
        <v>0</v>
      </c>
      <c r="W21" s="399">
        <f t="shared" si="5"/>
        <v>0</v>
      </c>
      <c r="X21" s="399">
        <f t="shared" si="5"/>
        <v>0</v>
      </c>
      <c r="Y21" s="399">
        <f t="shared" si="5"/>
        <v>0</v>
      </c>
      <c r="Z21" s="399">
        <f t="shared" si="5"/>
        <v>0</v>
      </c>
      <c r="AA21" s="399">
        <f t="shared" si="5"/>
        <v>0</v>
      </c>
      <c r="AB21" s="399">
        <f t="shared" si="5"/>
        <v>0</v>
      </c>
      <c r="AC21" s="399">
        <f t="shared" si="5"/>
        <v>0</v>
      </c>
      <c r="AD21" s="399">
        <f t="shared" si="5"/>
        <v>0</v>
      </c>
      <c r="AE21" s="399">
        <f t="shared" si="5"/>
        <v>0</v>
      </c>
      <c r="AF21" s="399">
        <f t="shared" si="5"/>
        <v>0</v>
      </c>
      <c r="AG21" s="399">
        <f t="shared" si="5"/>
        <v>0</v>
      </c>
      <c r="AH21" s="399">
        <f t="shared" si="5"/>
        <v>0</v>
      </c>
      <c r="AI21" s="399">
        <f t="shared" si="5"/>
        <v>0</v>
      </c>
      <c r="AJ21" s="399">
        <f t="shared" si="5"/>
        <v>0</v>
      </c>
      <c r="AK21" s="399">
        <f t="shared" si="5"/>
        <v>0</v>
      </c>
      <c r="AL21" s="399">
        <f t="shared" si="5"/>
        <v>0</v>
      </c>
      <c r="AM21" s="399">
        <f t="shared" si="5"/>
        <v>0</v>
      </c>
      <c r="AN21" s="399">
        <f t="shared" si="5"/>
        <v>0</v>
      </c>
      <c r="AO21" s="399">
        <f t="shared" si="5"/>
        <v>0</v>
      </c>
      <c r="AP21" s="399">
        <f t="shared" si="5"/>
        <v>0</v>
      </c>
      <c r="AQ21" s="399">
        <f t="shared" si="5"/>
        <v>0</v>
      </c>
      <c r="AR21" s="399">
        <f t="shared" si="5"/>
        <v>0</v>
      </c>
      <c r="AS21" s="399">
        <f t="shared" si="5"/>
        <v>0</v>
      </c>
      <c r="AT21" s="399">
        <f t="shared" si="5"/>
        <v>0</v>
      </c>
      <c r="AV21" s="384">
        <f t="shared" si="3"/>
        <v>0</v>
      </c>
      <c r="AW21" s="384">
        <f t="shared" si="3"/>
        <v>0</v>
      </c>
      <c r="AX21" s="384">
        <f t="shared" si="3"/>
        <v>0</v>
      </c>
      <c r="AY21" s="396"/>
    </row>
    <row r="22" spans="1:51" s="408" customFormat="1" ht="45.75" hidden="1" customHeight="1" x14ac:dyDescent="0.25">
      <c r="A22" s="409" t="s">
        <v>567</v>
      </c>
      <c r="B22" s="410" t="s">
        <v>872</v>
      </c>
      <c r="C22" s="410"/>
      <c r="D22" s="410"/>
      <c r="E22" s="437"/>
      <c r="F22" s="437"/>
      <c r="G22" s="437"/>
      <c r="H22" s="437"/>
      <c r="I22" s="399"/>
      <c r="J22" s="399"/>
      <c r="K22" s="399"/>
      <c r="L22" s="399"/>
      <c r="M22" s="399"/>
      <c r="N22" s="399"/>
      <c r="O22" s="399"/>
      <c r="P22" s="443"/>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406"/>
      <c r="AU22" s="407"/>
      <c r="AV22" s="384">
        <f t="shared" si="3"/>
        <v>0</v>
      </c>
      <c r="AW22" s="384">
        <f t="shared" si="3"/>
        <v>0</v>
      </c>
      <c r="AX22" s="384">
        <f t="shared" si="3"/>
        <v>0</v>
      </c>
      <c r="AY22" s="396"/>
    </row>
    <row r="23" spans="1:51" s="446" customFormat="1" ht="93.75" hidden="1" x14ac:dyDescent="0.25">
      <c r="A23" s="417" t="s">
        <v>1072</v>
      </c>
      <c r="B23" s="369" t="s">
        <v>1099</v>
      </c>
      <c r="C23" s="369">
        <v>7523419</v>
      </c>
      <c r="D23" s="420" t="s">
        <v>62</v>
      </c>
      <c r="E23" s="420" t="s">
        <v>1074</v>
      </c>
      <c r="F23" s="444" t="s">
        <v>1100</v>
      </c>
      <c r="G23" s="444" t="s">
        <v>1101</v>
      </c>
      <c r="H23" s="420" t="s">
        <v>1102</v>
      </c>
      <c r="I23" s="422">
        <v>484300</v>
      </c>
      <c r="J23" s="422">
        <v>25425</v>
      </c>
      <c r="K23" s="422">
        <v>0</v>
      </c>
      <c r="L23" s="422">
        <v>20394.444444444402</v>
      </c>
      <c r="M23" s="422">
        <v>458875</v>
      </c>
      <c r="N23" s="422">
        <v>390043.75</v>
      </c>
      <c r="O23" s="422">
        <v>68831.25</v>
      </c>
      <c r="P23" s="423"/>
      <c r="Q23" s="422">
        <v>94374</v>
      </c>
      <c r="R23" s="422">
        <v>0</v>
      </c>
      <c r="S23" s="422">
        <v>94374</v>
      </c>
      <c r="T23" s="422">
        <v>15500</v>
      </c>
      <c r="U23" s="422"/>
      <c r="V23" s="422">
        <v>15500</v>
      </c>
      <c r="W23" s="422">
        <v>30307</v>
      </c>
      <c r="X23" s="422"/>
      <c r="Y23" s="422">
        <v>30307</v>
      </c>
      <c r="Z23" s="422">
        <v>356748</v>
      </c>
      <c r="AA23" s="422">
        <v>0</v>
      </c>
      <c r="AB23" s="422">
        <v>356748</v>
      </c>
      <c r="AC23" s="422">
        <f>137189-16369</f>
        <v>120820</v>
      </c>
      <c r="AD23" s="422">
        <v>0</v>
      </c>
      <c r="AE23" s="422">
        <f>137189-16369</f>
        <v>120820</v>
      </c>
      <c r="AF23" s="422">
        <v>42815</v>
      </c>
      <c r="AG23" s="422">
        <v>0</v>
      </c>
      <c r="AH23" s="422">
        <v>0</v>
      </c>
      <c r="AI23" s="422">
        <v>0</v>
      </c>
      <c r="AJ23" s="422">
        <v>42815</v>
      </c>
      <c r="AK23" s="422">
        <v>94374</v>
      </c>
      <c r="AL23" s="422">
        <v>0</v>
      </c>
      <c r="AM23" s="422">
        <v>94374</v>
      </c>
      <c r="AN23" s="422">
        <f>AO23+AR23</f>
        <v>0</v>
      </c>
      <c r="AO23" s="422"/>
      <c r="AP23" s="422"/>
      <c r="AQ23" s="422"/>
      <c r="AR23" s="422"/>
      <c r="AS23" s="422"/>
      <c r="AT23" s="428"/>
      <c r="AU23" s="445"/>
      <c r="AV23" s="384">
        <f t="shared" si="3"/>
        <v>235928</v>
      </c>
      <c r="AW23" s="384">
        <f t="shared" si="3"/>
        <v>0</v>
      </c>
      <c r="AX23" s="384">
        <f t="shared" si="3"/>
        <v>235928</v>
      </c>
      <c r="AY23" s="396" t="s">
        <v>1097</v>
      </c>
    </row>
    <row r="24" spans="1:51" s="446" customFormat="1" ht="93.75" hidden="1" x14ac:dyDescent="0.25">
      <c r="A24" s="417" t="s">
        <v>1079</v>
      </c>
      <c r="B24" s="369" t="s">
        <v>1103</v>
      </c>
      <c r="C24" s="369">
        <v>7760648</v>
      </c>
      <c r="D24" s="420" t="s">
        <v>62</v>
      </c>
      <c r="E24" s="420" t="s">
        <v>1074</v>
      </c>
      <c r="F24" s="444" t="s">
        <v>1104</v>
      </c>
      <c r="G24" s="444" t="s">
        <v>1105</v>
      </c>
      <c r="H24" s="420" t="s">
        <v>1106</v>
      </c>
      <c r="I24" s="422">
        <v>479294.51490500005</v>
      </c>
      <c r="J24" s="422">
        <v>107988.47233500001</v>
      </c>
      <c r="K24" s="422">
        <v>21708</v>
      </c>
      <c r="L24" s="422">
        <v>16.259999999999998</v>
      </c>
      <c r="M24" s="422">
        <v>371306.04257000005</v>
      </c>
      <c r="N24" s="422">
        <v>336468.96657000005</v>
      </c>
      <c r="O24" s="422">
        <v>34837.076000000001</v>
      </c>
      <c r="P24" s="423"/>
      <c r="Q24" s="422">
        <v>45000</v>
      </c>
      <c r="R24" s="422">
        <v>0</v>
      </c>
      <c r="S24" s="422">
        <v>45000</v>
      </c>
      <c r="T24" s="422"/>
      <c r="U24" s="422"/>
      <c r="V24" s="422"/>
      <c r="W24" s="422">
        <v>45000</v>
      </c>
      <c r="X24" s="422"/>
      <c r="Y24" s="422">
        <v>45000</v>
      </c>
      <c r="Z24" s="422">
        <v>335029</v>
      </c>
      <c r="AA24" s="422"/>
      <c r="AB24" s="422">
        <v>335029</v>
      </c>
      <c r="AC24" s="422">
        <v>121000</v>
      </c>
      <c r="AD24" s="422">
        <v>0</v>
      </c>
      <c r="AE24" s="422">
        <v>121000</v>
      </c>
      <c r="AF24" s="422">
        <v>76000</v>
      </c>
      <c r="AG24" s="422"/>
      <c r="AH24" s="422"/>
      <c r="AI24" s="422"/>
      <c r="AJ24" s="422">
        <v>76000</v>
      </c>
      <c r="AK24" s="422">
        <v>45000</v>
      </c>
      <c r="AL24" s="422"/>
      <c r="AM24" s="422">
        <v>45000</v>
      </c>
      <c r="AN24" s="422">
        <f>AO24+AR24</f>
        <v>0</v>
      </c>
      <c r="AO24" s="422"/>
      <c r="AP24" s="422"/>
      <c r="AQ24" s="422"/>
      <c r="AR24" s="422"/>
      <c r="AS24" s="422"/>
      <c r="AT24" s="431"/>
      <c r="AU24" s="447"/>
      <c r="AV24" s="384">
        <f t="shared" si="3"/>
        <v>214029</v>
      </c>
      <c r="AW24" s="384">
        <f t="shared" si="3"/>
        <v>0</v>
      </c>
      <c r="AX24" s="384">
        <f t="shared" si="3"/>
        <v>214029</v>
      </c>
      <c r="AY24" s="396" t="s">
        <v>1097</v>
      </c>
    </row>
    <row r="25" spans="1:51" ht="33.75" customHeight="1" x14ac:dyDescent="0.25">
      <c r="A25" s="402" t="s">
        <v>29</v>
      </c>
      <c r="B25" s="403" t="s">
        <v>932</v>
      </c>
      <c r="C25" s="404"/>
      <c r="D25" s="404"/>
      <c r="E25" s="441"/>
      <c r="F25" s="441"/>
      <c r="G25" s="441"/>
      <c r="H25" s="441"/>
      <c r="I25" s="399">
        <f>SUBTOTAL(109,I27)</f>
        <v>1378583</v>
      </c>
      <c r="J25" s="399">
        <f t="shared" ref="J25:AT25" si="6">SUBTOTAL(109,J27)</f>
        <v>391011</v>
      </c>
      <c r="K25" s="399">
        <f t="shared" si="6"/>
        <v>182587</v>
      </c>
      <c r="L25" s="399">
        <f t="shared" si="6"/>
        <v>0</v>
      </c>
      <c r="M25" s="399">
        <f t="shared" si="6"/>
        <v>987571</v>
      </c>
      <c r="N25" s="399">
        <f t="shared" si="6"/>
        <v>566877.19999999995</v>
      </c>
      <c r="O25" s="399">
        <f t="shared" si="6"/>
        <v>420694.3</v>
      </c>
      <c r="P25" s="399">
        <f t="shared" si="6"/>
        <v>2019</v>
      </c>
      <c r="Q25" s="399">
        <f t="shared" si="6"/>
        <v>80000</v>
      </c>
      <c r="R25" s="399">
        <f t="shared" si="6"/>
        <v>30000</v>
      </c>
      <c r="S25" s="399">
        <f t="shared" si="6"/>
        <v>50000</v>
      </c>
      <c r="T25" s="399">
        <f t="shared" si="6"/>
        <v>50000</v>
      </c>
      <c r="U25" s="399">
        <f t="shared" si="6"/>
        <v>20000</v>
      </c>
      <c r="V25" s="399">
        <f t="shared" si="6"/>
        <v>30000</v>
      </c>
      <c r="W25" s="399">
        <f t="shared" si="6"/>
        <v>80000</v>
      </c>
      <c r="X25" s="399">
        <f t="shared" si="6"/>
        <v>30000</v>
      </c>
      <c r="Y25" s="399">
        <f t="shared" si="6"/>
        <v>50000</v>
      </c>
      <c r="Z25" s="399">
        <f t="shared" si="6"/>
        <v>637692</v>
      </c>
      <c r="AA25" s="399">
        <f t="shared" si="6"/>
        <v>155000</v>
      </c>
      <c r="AB25" s="399">
        <f t="shared" si="6"/>
        <v>482692</v>
      </c>
      <c r="AC25" s="399">
        <f t="shared" si="6"/>
        <v>508214</v>
      </c>
      <c r="AD25" s="399">
        <f t="shared" si="6"/>
        <v>105000</v>
      </c>
      <c r="AE25" s="399">
        <f t="shared" si="6"/>
        <v>403214</v>
      </c>
      <c r="AF25" s="399">
        <f t="shared" si="6"/>
        <v>426319</v>
      </c>
      <c r="AG25" s="399">
        <f t="shared" si="6"/>
        <v>75000</v>
      </c>
      <c r="AH25" s="399">
        <f t="shared" si="6"/>
        <v>0</v>
      </c>
      <c r="AI25" s="399">
        <f t="shared" si="6"/>
        <v>0</v>
      </c>
      <c r="AJ25" s="399">
        <f t="shared" si="6"/>
        <v>351319</v>
      </c>
      <c r="AK25" s="399">
        <f t="shared" si="6"/>
        <v>80000</v>
      </c>
      <c r="AL25" s="399">
        <f t="shared" si="6"/>
        <v>30000</v>
      </c>
      <c r="AM25" s="399">
        <f t="shared" si="6"/>
        <v>50000</v>
      </c>
      <c r="AN25" s="399">
        <f t="shared" si="6"/>
        <v>5000</v>
      </c>
      <c r="AO25" s="399">
        <f t="shared" si="6"/>
        <v>5000</v>
      </c>
      <c r="AP25" s="399">
        <f t="shared" si="6"/>
        <v>0</v>
      </c>
      <c r="AQ25" s="399">
        <f t="shared" si="6"/>
        <v>0</v>
      </c>
      <c r="AR25" s="399">
        <f t="shared" si="6"/>
        <v>0</v>
      </c>
      <c r="AS25" s="399">
        <f t="shared" si="6"/>
        <v>0</v>
      </c>
      <c r="AT25" s="399">
        <f t="shared" si="6"/>
        <v>0</v>
      </c>
      <c r="AV25" s="384">
        <f t="shared" si="3"/>
        <v>129478</v>
      </c>
      <c r="AW25" s="384">
        <f t="shared" si="3"/>
        <v>50000</v>
      </c>
      <c r="AX25" s="384">
        <f t="shared" si="3"/>
        <v>79478</v>
      </c>
      <c r="AY25" s="396"/>
    </row>
    <row r="26" spans="1:51" s="416" customFormat="1" ht="51" customHeight="1" x14ac:dyDescent="0.25">
      <c r="A26" s="409" t="s">
        <v>567</v>
      </c>
      <c r="B26" s="410" t="s">
        <v>938</v>
      </c>
      <c r="C26" s="410"/>
      <c r="D26" s="410"/>
      <c r="E26" s="411"/>
      <c r="F26" s="411"/>
      <c r="G26" s="411"/>
      <c r="H26" s="411"/>
      <c r="I26" s="412"/>
      <c r="J26" s="412"/>
      <c r="K26" s="412"/>
      <c r="L26" s="412"/>
      <c r="M26" s="412"/>
      <c r="N26" s="412"/>
      <c r="O26" s="412"/>
      <c r="P26" s="413"/>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4"/>
      <c r="AU26" s="415"/>
      <c r="AV26" s="384">
        <f t="shared" si="3"/>
        <v>0</v>
      </c>
      <c r="AW26" s="384">
        <f t="shared" si="3"/>
        <v>0</v>
      </c>
      <c r="AX26" s="384">
        <f t="shared" si="3"/>
        <v>0</v>
      </c>
      <c r="AY26" s="396"/>
    </row>
    <row r="27" spans="1:51" ht="262.5" x14ac:dyDescent="0.25">
      <c r="A27" s="417" t="s">
        <v>1072</v>
      </c>
      <c r="B27" s="369" t="s">
        <v>1107</v>
      </c>
      <c r="C27" s="448">
        <v>7544621</v>
      </c>
      <c r="D27" s="420" t="s">
        <v>62</v>
      </c>
      <c r="E27" s="420" t="s">
        <v>1108</v>
      </c>
      <c r="F27" s="449" t="s">
        <v>1109</v>
      </c>
      <c r="G27" s="449" t="s">
        <v>1110</v>
      </c>
      <c r="H27" s="420" t="s">
        <v>1111</v>
      </c>
      <c r="I27" s="422">
        <v>1378583</v>
      </c>
      <c r="J27" s="422">
        <v>391011</v>
      </c>
      <c r="K27" s="422">
        <v>182587</v>
      </c>
      <c r="L27" s="322" t="s">
        <v>1112</v>
      </c>
      <c r="M27" s="422">
        <v>987571</v>
      </c>
      <c r="N27" s="422">
        <v>566877.19999999995</v>
      </c>
      <c r="O27" s="422">
        <v>420694.3</v>
      </c>
      <c r="P27" s="423">
        <v>2019</v>
      </c>
      <c r="Q27" s="422">
        <v>80000</v>
      </c>
      <c r="R27" s="422">
        <v>30000</v>
      </c>
      <c r="S27" s="422">
        <v>50000</v>
      </c>
      <c r="T27" s="422">
        <v>50000</v>
      </c>
      <c r="U27" s="422">
        <v>20000</v>
      </c>
      <c r="V27" s="422">
        <v>30000</v>
      </c>
      <c r="W27" s="422">
        <v>80000</v>
      </c>
      <c r="X27" s="422">
        <v>30000</v>
      </c>
      <c r="Y27" s="422">
        <v>50000</v>
      </c>
      <c r="Z27" s="422">
        <f>568319+69373</f>
        <v>637692</v>
      </c>
      <c r="AA27" s="422">
        <v>155000</v>
      </c>
      <c r="AB27" s="422">
        <f>413319+69373</f>
        <v>482692</v>
      </c>
      <c r="AC27" s="422">
        <f>506319+1895</f>
        <v>508214</v>
      </c>
      <c r="AD27" s="422">
        <v>105000</v>
      </c>
      <c r="AE27" s="422">
        <f>401319+1895</f>
        <v>403214</v>
      </c>
      <c r="AF27" s="422">
        <v>426319</v>
      </c>
      <c r="AG27" s="450">
        <v>75000</v>
      </c>
      <c r="AH27" s="422"/>
      <c r="AI27" s="422"/>
      <c r="AJ27" s="422">
        <v>351319</v>
      </c>
      <c r="AK27" s="422">
        <v>80000</v>
      </c>
      <c r="AL27" s="422">
        <v>30000</v>
      </c>
      <c r="AM27" s="422">
        <v>50000</v>
      </c>
      <c r="AN27" s="422">
        <f>+AO27+AR27</f>
        <v>5000</v>
      </c>
      <c r="AO27" s="422">
        <v>5000</v>
      </c>
      <c r="AP27" s="422"/>
      <c r="AQ27" s="422"/>
      <c r="AR27" s="422">
        <v>0</v>
      </c>
      <c r="AS27" s="422"/>
      <c r="AT27" s="420"/>
      <c r="AU27" s="440"/>
      <c r="AV27" s="384">
        <f t="shared" si="3"/>
        <v>129478</v>
      </c>
      <c r="AW27" s="384">
        <f t="shared" si="3"/>
        <v>50000</v>
      </c>
      <c r="AX27" s="384">
        <f>AB27-AE27</f>
        <v>79478</v>
      </c>
      <c r="AY27" s="396" t="s">
        <v>858</v>
      </c>
    </row>
    <row r="28" spans="1:51" ht="30.75" hidden="1" customHeight="1" x14ac:dyDescent="0.25">
      <c r="A28" s="402" t="s">
        <v>50</v>
      </c>
      <c r="B28" s="403" t="s">
        <v>1113</v>
      </c>
      <c r="C28" s="404"/>
      <c r="D28" s="404"/>
      <c r="E28" s="441"/>
      <c r="F28" s="441"/>
      <c r="G28" s="441"/>
      <c r="H28" s="441"/>
      <c r="I28" s="399">
        <f>SUBTOTAL(109,I30)</f>
        <v>0</v>
      </c>
      <c r="J28" s="399">
        <f t="shared" ref="J28:AT28" si="7">SUBTOTAL(109,J30)</f>
        <v>0</v>
      </c>
      <c r="K28" s="399">
        <f t="shared" si="7"/>
        <v>0</v>
      </c>
      <c r="L28" s="399">
        <f t="shared" si="7"/>
        <v>0</v>
      </c>
      <c r="M28" s="399">
        <f t="shared" si="7"/>
        <v>0</v>
      </c>
      <c r="N28" s="399">
        <f t="shared" si="7"/>
        <v>0</v>
      </c>
      <c r="O28" s="399">
        <f t="shared" si="7"/>
        <v>0</v>
      </c>
      <c r="P28" s="399">
        <f t="shared" si="7"/>
        <v>0</v>
      </c>
      <c r="Q28" s="399">
        <f t="shared" si="7"/>
        <v>0</v>
      </c>
      <c r="R28" s="399">
        <f t="shared" si="7"/>
        <v>0</v>
      </c>
      <c r="S28" s="399">
        <f t="shared" si="7"/>
        <v>0</v>
      </c>
      <c r="T28" s="399">
        <f t="shared" si="7"/>
        <v>0</v>
      </c>
      <c r="U28" s="399">
        <f t="shared" si="7"/>
        <v>0</v>
      </c>
      <c r="V28" s="399">
        <f t="shared" si="7"/>
        <v>0</v>
      </c>
      <c r="W28" s="399">
        <f t="shared" si="7"/>
        <v>0</v>
      </c>
      <c r="X28" s="399">
        <f t="shared" si="7"/>
        <v>0</v>
      </c>
      <c r="Y28" s="399">
        <f t="shared" si="7"/>
        <v>0</v>
      </c>
      <c r="Z28" s="399">
        <f t="shared" si="7"/>
        <v>0</v>
      </c>
      <c r="AA28" s="399">
        <f t="shared" si="7"/>
        <v>0</v>
      </c>
      <c r="AB28" s="399">
        <f t="shared" si="7"/>
        <v>0</v>
      </c>
      <c r="AC28" s="399">
        <f t="shared" si="7"/>
        <v>0</v>
      </c>
      <c r="AD28" s="399">
        <f t="shared" si="7"/>
        <v>0</v>
      </c>
      <c r="AE28" s="399">
        <f t="shared" si="7"/>
        <v>0</v>
      </c>
      <c r="AF28" s="399">
        <f t="shared" si="7"/>
        <v>0</v>
      </c>
      <c r="AG28" s="399">
        <f t="shared" si="7"/>
        <v>0</v>
      </c>
      <c r="AH28" s="399">
        <f t="shared" si="7"/>
        <v>0</v>
      </c>
      <c r="AI28" s="399">
        <f t="shared" si="7"/>
        <v>0</v>
      </c>
      <c r="AJ28" s="399">
        <f t="shared" si="7"/>
        <v>0</v>
      </c>
      <c r="AK28" s="399">
        <f t="shared" si="7"/>
        <v>0</v>
      </c>
      <c r="AL28" s="399">
        <f t="shared" si="7"/>
        <v>0</v>
      </c>
      <c r="AM28" s="399">
        <f t="shared" si="7"/>
        <v>0</v>
      </c>
      <c r="AN28" s="399">
        <f t="shared" si="7"/>
        <v>0</v>
      </c>
      <c r="AO28" s="399">
        <f t="shared" si="7"/>
        <v>0</v>
      </c>
      <c r="AP28" s="399">
        <f t="shared" si="7"/>
        <v>0</v>
      </c>
      <c r="AQ28" s="399">
        <f t="shared" si="7"/>
        <v>0</v>
      </c>
      <c r="AR28" s="399">
        <f t="shared" si="7"/>
        <v>0</v>
      </c>
      <c r="AS28" s="399">
        <f t="shared" si="7"/>
        <v>0</v>
      </c>
      <c r="AT28" s="399">
        <f t="shared" si="7"/>
        <v>0</v>
      </c>
      <c r="AV28" s="384">
        <f t="shared" si="3"/>
        <v>0</v>
      </c>
      <c r="AW28" s="384">
        <f t="shared" si="3"/>
        <v>0</v>
      </c>
      <c r="AX28" s="384">
        <f t="shared" si="3"/>
        <v>0</v>
      </c>
      <c r="AY28" s="396"/>
    </row>
    <row r="29" spans="1:51" s="416" customFormat="1" ht="30.75" hidden="1" customHeight="1" x14ac:dyDescent="0.25">
      <c r="A29" s="409" t="s">
        <v>567</v>
      </c>
      <c r="B29" s="410" t="s">
        <v>938</v>
      </c>
      <c r="C29" s="410"/>
      <c r="D29" s="410"/>
      <c r="E29" s="411"/>
      <c r="F29" s="411"/>
      <c r="G29" s="411"/>
      <c r="H29" s="411"/>
      <c r="I29" s="412"/>
      <c r="J29" s="412"/>
      <c r="K29" s="412"/>
      <c r="L29" s="412"/>
      <c r="M29" s="412"/>
      <c r="N29" s="412"/>
      <c r="O29" s="412"/>
      <c r="P29" s="413"/>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4"/>
      <c r="AU29" s="415"/>
      <c r="AV29" s="384">
        <f t="shared" si="3"/>
        <v>0</v>
      </c>
      <c r="AW29" s="384">
        <f t="shared" si="3"/>
        <v>0</v>
      </c>
      <c r="AX29" s="384">
        <f t="shared" si="3"/>
        <v>0</v>
      </c>
      <c r="AY29" s="396"/>
    </row>
    <row r="30" spans="1:51" ht="82.5" hidden="1" customHeight="1" x14ac:dyDescent="0.25">
      <c r="A30" s="417" t="s">
        <v>1072</v>
      </c>
      <c r="B30" s="451" t="s">
        <v>1114</v>
      </c>
      <c r="C30" s="452">
        <v>7840762</v>
      </c>
      <c r="D30" s="369" t="s">
        <v>62</v>
      </c>
      <c r="E30" s="420" t="s">
        <v>1115</v>
      </c>
      <c r="F30" s="312" t="s">
        <v>1116</v>
      </c>
      <c r="G30" s="453" t="s">
        <v>1117</v>
      </c>
      <c r="H30" s="435" t="s">
        <v>1118</v>
      </c>
      <c r="I30" s="422">
        <v>76429</v>
      </c>
      <c r="J30" s="422">
        <v>9667</v>
      </c>
      <c r="K30" s="422"/>
      <c r="L30" s="422"/>
      <c r="M30" s="422">
        <v>66762</v>
      </c>
      <c r="N30" s="422">
        <v>66762</v>
      </c>
      <c r="O30" s="422"/>
      <c r="P30" s="423" t="s">
        <v>1119</v>
      </c>
      <c r="Q30" s="422">
        <v>17229</v>
      </c>
      <c r="R30" s="422">
        <v>0</v>
      </c>
      <c r="S30" s="422">
        <v>17229</v>
      </c>
      <c r="T30" s="422"/>
      <c r="U30" s="422"/>
      <c r="V30" s="422"/>
      <c r="W30" s="422">
        <v>17229</v>
      </c>
      <c r="X30" s="422">
        <v>0</v>
      </c>
      <c r="Y30" s="422">
        <v>17229</v>
      </c>
      <c r="Z30" s="422">
        <v>66762</v>
      </c>
      <c r="AA30" s="422"/>
      <c r="AB30" s="422">
        <v>66762</v>
      </c>
      <c r="AC30" s="422">
        <v>17229</v>
      </c>
      <c r="AD30" s="422">
        <v>0</v>
      </c>
      <c r="AE30" s="422">
        <v>17229</v>
      </c>
      <c r="AF30" s="422">
        <v>0</v>
      </c>
      <c r="AG30" s="422"/>
      <c r="AH30" s="422"/>
      <c r="AI30" s="422"/>
      <c r="AJ30" s="422">
        <v>0</v>
      </c>
      <c r="AK30" s="422">
        <v>17229</v>
      </c>
      <c r="AL30" s="422"/>
      <c r="AM30" s="422">
        <v>17229</v>
      </c>
      <c r="AN30" s="422">
        <f>AO30+AR30</f>
        <v>0</v>
      </c>
      <c r="AO30" s="422"/>
      <c r="AP30" s="454"/>
      <c r="AQ30" s="422"/>
      <c r="AR30" s="455">
        <v>0</v>
      </c>
      <c r="AS30" s="455"/>
      <c r="AT30" s="428"/>
      <c r="AU30" s="425"/>
      <c r="AV30" s="384">
        <f t="shared" si="3"/>
        <v>49533</v>
      </c>
      <c r="AW30" s="384">
        <f t="shared" si="3"/>
        <v>0</v>
      </c>
      <c r="AX30" s="384">
        <f t="shared" si="3"/>
        <v>49533</v>
      </c>
      <c r="AY30" s="396" t="s">
        <v>858</v>
      </c>
    </row>
    <row r="31" spans="1:51" ht="9" customHeight="1" x14ac:dyDescent="0.25">
      <c r="A31" s="456"/>
      <c r="B31" s="456"/>
      <c r="C31" s="456"/>
      <c r="D31" s="456"/>
      <c r="E31" s="456"/>
      <c r="F31" s="456"/>
      <c r="G31" s="456"/>
      <c r="H31" s="456"/>
      <c r="I31" s="457"/>
      <c r="J31" s="457"/>
      <c r="K31" s="457"/>
      <c r="L31" s="457"/>
      <c r="M31" s="457"/>
      <c r="N31" s="457"/>
      <c r="O31" s="457"/>
      <c r="P31" s="458"/>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6"/>
      <c r="AU31" s="384"/>
    </row>
    <row r="32" spans="1:51" ht="28.9" customHeight="1" x14ac:dyDescent="0.25">
      <c r="A32" s="384"/>
      <c r="B32" s="384"/>
      <c r="C32" s="384"/>
      <c r="D32" s="384"/>
      <c r="E32" s="384"/>
      <c r="F32" s="384"/>
      <c r="G32" s="384"/>
      <c r="H32" s="384"/>
      <c r="I32" s="459"/>
      <c r="J32" s="459"/>
      <c r="K32" s="459"/>
      <c r="L32" s="459"/>
      <c r="M32" s="459"/>
      <c r="N32" s="459"/>
      <c r="O32" s="459"/>
      <c r="P32" s="460"/>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761" t="s">
        <v>798</v>
      </c>
      <c r="AS32" s="762"/>
      <c r="AT32" s="762"/>
      <c r="AU32" s="384"/>
    </row>
    <row r="33" spans="1:47" x14ac:dyDescent="0.25">
      <c r="A33" s="384"/>
      <c r="B33" s="384"/>
      <c r="C33" s="384"/>
      <c r="D33" s="384"/>
      <c r="E33" s="384"/>
      <c r="F33" s="384"/>
      <c r="G33" s="384"/>
      <c r="H33" s="384"/>
      <c r="I33" s="459"/>
      <c r="J33" s="459"/>
      <c r="K33" s="459"/>
      <c r="L33" s="459"/>
      <c r="M33" s="459"/>
      <c r="N33" s="459"/>
      <c r="O33" s="459"/>
      <c r="P33" s="460"/>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U33" s="384"/>
    </row>
    <row r="34" spans="1:47" x14ac:dyDescent="0.25">
      <c r="A34" s="384"/>
      <c r="B34" s="384"/>
      <c r="C34" s="384"/>
      <c r="D34" s="384"/>
      <c r="E34" s="384"/>
      <c r="F34" s="384"/>
      <c r="G34" s="384"/>
      <c r="H34" s="384"/>
      <c r="I34" s="459"/>
      <c r="J34" s="459"/>
      <c r="K34" s="459"/>
      <c r="L34" s="459"/>
      <c r="M34" s="459"/>
      <c r="N34" s="459"/>
      <c r="O34" s="459"/>
      <c r="P34" s="460"/>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384"/>
      <c r="AU34" s="384"/>
    </row>
    <row r="35" spans="1:47" x14ac:dyDescent="0.25">
      <c r="A35" s="384"/>
      <c r="B35" s="384"/>
      <c r="C35" s="384"/>
      <c r="D35" s="384"/>
      <c r="E35" s="384"/>
      <c r="F35" s="384"/>
      <c r="G35" s="384"/>
      <c r="H35" s="384"/>
      <c r="I35" s="459"/>
      <c r="J35" s="459"/>
      <c r="K35" s="459"/>
      <c r="L35" s="459"/>
      <c r="M35" s="459"/>
      <c r="N35" s="459"/>
      <c r="O35" s="459"/>
      <c r="P35" s="460"/>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384"/>
      <c r="AU35" s="384"/>
    </row>
    <row r="36" spans="1:47" x14ac:dyDescent="0.25">
      <c r="A36" s="384"/>
      <c r="B36" s="384"/>
      <c r="C36" s="384"/>
      <c r="D36" s="384"/>
      <c r="E36" s="384"/>
      <c r="F36" s="384"/>
      <c r="G36" s="384"/>
      <c r="H36" s="384"/>
      <c r="I36" s="459"/>
      <c r="J36" s="459"/>
      <c r="K36" s="459"/>
      <c r="L36" s="459"/>
      <c r="M36" s="459"/>
      <c r="N36" s="459"/>
      <c r="O36" s="459"/>
      <c r="P36" s="460"/>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384"/>
      <c r="AU36" s="384"/>
    </row>
    <row r="37" spans="1:47" x14ac:dyDescent="0.25">
      <c r="A37" s="384"/>
      <c r="B37" s="384"/>
      <c r="C37" s="384"/>
      <c r="D37" s="384"/>
      <c r="E37" s="384"/>
      <c r="F37" s="384"/>
      <c r="G37" s="384"/>
      <c r="H37" s="384"/>
      <c r="I37" s="459"/>
      <c r="J37" s="459"/>
      <c r="K37" s="459"/>
      <c r="L37" s="459"/>
      <c r="M37" s="459"/>
      <c r="N37" s="459"/>
      <c r="O37" s="459"/>
      <c r="P37" s="460"/>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384"/>
      <c r="AU37" s="384"/>
    </row>
    <row r="38" spans="1:47" x14ac:dyDescent="0.25">
      <c r="A38" s="384"/>
      <c r="B38" s="384"/>
      <c r="C38" s="384"/>
      <c r="D38" s="384"/>
      <c r="E38" s="384"/>
      <c r="F38" s="384"/>
      <c r="G38" s="384"/>
      <c r="H38" s="384"/>
      <c r="I38" s="459"/>
      <c r="J38" s="459"/>
      <c r="K38" s="459"/>
      <c r="L38" s="459"/>
      <c r="M38" s="459"/>
      <c r="N38" s="459"/>
      <c r="O38" s="459"/>
      <c r="P38" s="460"/>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384"/>
      <c r="AU38" s="384"/>
    </row>
    <row r="39" spans="1:47" x14ac:dyDescent="0.25">
      <c r="A39" s="384"/>
      <c r="B39" s="384"/>
      <c r="C39" s="384"/>
      <c r="D39" s="384"/>
      <c r="E39" s="384"/>
      <c r="F39" s="384"/>
      <c r="G39" s="384"/>
      <c r="H39" s="384"/>
      <c r="I39" s="459"/>
      <c r="J39" s="459"/>
      <c r="K39" s="459"/>
      <c r="L39" s="459"/>
      <c r="M39" s="459"/>
      <c r="N39" s="459"/>
      <c r="O39" s="459"/>
      <c r="P39" s="460"/>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384"/>
      <c r="AU39" s="384"/>
    </row>
    <row r="40" spans="1:47" x14ac:dyDescent="0.25">
      <c r="A40" s="384"/>
      <c r="B40" s="384"/>
      <c r="C40" s="384"/>
      <c r="D40" s="384"/>
      <c r="E40" s="384"/>
      <c r="F40" s="384"/>
      <c r="G40" s="384"/>
      <c r="H40" s="384"/>
      <c r="I40" s="459"/>
      <c r="J40" s="459"/>
      <c r="K40" s="459"/>
      <c r="L40" s="459"/>
      <c r="M40" s="459"/>
      <c r="N40" s="459"/>
      <c r="O40" s="459"/>
      <c r="P40" s="460"/>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c r="AQ40" s="459"/>
      <c r="AR40" s="459"/>
      <c r="AS40" s="459"/>
      <c r="AT40" s="384"/>
      <c r="AU40" s="384"/>
    </row>
    <row r="41" spans="1:47" x14ac:dyDescent="0.25">
      <c r="A41" s="384"/>
      <c r="B41" s="384"/>
      <c r="C41" s="384"/>
      <c r="D41" s="384"/>
      <c r="E41" s="384"/>
      <c r="F41" s="384"/>
      <c r="G41" s="384"/>
      <c r="H41" s="384"/>
      <c r="I41" s="459"/>
      <c r="J41" s="459"/>
      <c r="K41" s="459"/>
      <c r="L41" s="459"/>
      <c r="M41" s="459"/>
      <c r="N41" s="459"/>
      <c r="O41" s="459"/>
      <c r="P41" s="460"/>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384"/>
      <c r="AU41" s="384"/>
    </row>
    <row r="42" spans="1:47" x14ac:dyDescent="0.25">
      <c r="A42" s="384"/>
      <c r="B42" s="384"/>
      <c r="C42" s="384"/>
      <c r="D42" s="384"/>
      <c r="E42" s="384"/>
      <c r="F42" s="384"/>
      <c r="G42" s="384"/>
      <c r="H42" s="384"/>
      <c r="I42" s="459"/>
      <c r="J42" s="459"/>
      <c r="K42" s="459"/>
      <c r="L42" s="459"/>
      <c r="M42" s="459"/>
      <c r="N42" s="459"/>
      <c r="O42" s="459"/>
      <c r="P42" s="460"/>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59"/>
      <c r="AQ42" s="459"/>
      <c r="AR42" s="459"/>
      <c r="AS42" s="459"/>
      <c r="AT42" s="384"/>
      <c r="AU42" s="384"/>
    </row>
    <row r="43" spans="1:47" x14ac:dyDescent="0.25">
      <c r="A43" s="384"/>
      <c r="B43" s="384"/>
      <c r="C43" s="384"/>
      <c r="D43" s="384"/>
      <c r="E43" s="384"/>
      <c r="F43" s="384"/>
      <c r="G43" s="384"/>
      <c r="H43" s="384"/>
      <c r="I43" s="459"/>
      <c r="J43" s="459"/>
      <c r="K43" s="459"/>
      <c r="L43" s="459"/>
      <c r="M43" s="459"/>
      <c r="N43" s="459"/>
      <c r="O43" s="459"/>
      <c r="P43" s="460"/>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384"/>
      <c r="AU43" s="384"/>
    </row>
    <row r="44" spans="1:47" x14ac:dyDescent="0.25">
      <c r="A44" s="384"/>
      <c r="B44" s="384"/>
      <c r="C44" s="384"/>
      <c r="D44" s="384"/>
      <c r="E44" s="384"/>
      <c r="F44" s="384"/>
      <c r="G44" s="384"/>
      <c r="H44" s="384"/>
      <c r="I44" s="459"/>
      <c r="J44" s="459"/>
      <c r="K44" s="459"/>
      <c r="L44" s="459"/>
      <c r="M44" s="459"/>
      <c r="N44" s="459"/>
      <c r="O44" s="459"/>
      <c r="P44" s="460"/>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59"/>
      <c r="AQ44" s="459"/>
      <c r="AR44" s="459"/>
      <c r="AS44" s="459"/>
      <c r="AT44" s="384"/>
      <c r="AU44" s="384"/>
    </row>
    <row r="45" spans="1:47" x14ac:dyDescent="0.25">
      <c r="A45" s="384"/>
      <c r="B45" s="384"/>
      <c r="C45" s="384"/>
      <c r="D45" s="384"/>
      <c r="E45" s="384"/>
      <c r="F45" s="384"/>
      <c r="G45" s="384"/>
      <c r="H45" s="384"/>
      <c r="I45" s="459"/>
      <c r="J45" s="459"/>
      <c r="K45" s="459"/>
      <c r="L45" s="459"/>
      <c r="M45" s="459"/>
      <c r="N45" s="459"/>
      <c r="O45" s="459"/>
      <c r="P45" s="460"/>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c r="AN45" s="459"/>
      <c r="AO45" s="459"/>
      <c r="AP45" s="459"/>
      <c r="AQ45" s="459"/>
      <c r="AR45" s="459"/>
      <c r="AS45" s="459"/>
      <c r="AT45" s="384"/>
      <c r="AU45" s="384"/>
    </row>
    <row r="46" spans="1:47" x14ac:dyDescent="0.25">
      <c r="A46" s="384"/>
      <c r="B46" s="384"/>
      <c r="C46" s="384"/>
      <c r="D46" s="384"/>
      <c r="E46" s="384"/>
      <c r="F46" s="384"/>
      <c r="G46" s="384"/>
      <c r="H46" s="384"/>
      <c r="I46" s="459"/>
      <c r="J46" s="459"/>
      <c r="K46" s="459"/>
      <c r="L46" s="459"/>
      <c r="M46" s="459"/>
      <c r="N46" s="459"/>
      <c r="O46" s="459"/>
      <c r="P46" s="460"/>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384"/>
      <c r="AU46" s="384"/>
    </row>
    <row r="47" spans="1:47" x14ac:dyDescent="0.25">
      <c r="A47" s="384"/>
      <c r="B47" s="384"/>
      <c r="C47" s="384"/>
      <c r="D47" s="384"/>
      <c r="E47" s="384"/>
      <c r="F47" s="384"/>
      <c r="G47" s="384"/>
      <c r="H47" s="384"/>
      <c r="I47" s="459"/>
      <c r="J47" s="459"/>
      <c r="K47" s="459"/>
      <c r="L47" s="459"/>
      <c r="M47" s="459"/>
      <c r="N47" s="459"/>
      <c r="O47" s="459"/>
      <c r="P47" s="460"/>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384"/>
      <c r="AU47" s="384"/>
    </row>
    <row r="48" spans="1:47" x14ac:dyDescent="0.25">
      <c r="A48" s="384"/>
      <c r="B48" s="384"/>
      <c r="C48" s="384"/>
      <c r="D48" s="384"/>
      <c r="E48" s="384"/>
      <c r="F48" s="384"/>
      <c r="G48" s="384"/>
      <c r="H48" s="384"/>
      <c r="I48" s="459"/>
      <c r="J48" s="459"/>
      <c r="K48" s="459"/>
      <c r="L48" s="459"/>
      <c r="M48" s="459"/>
      <c r="N48" s="459"/>
      <c r="O48" s="459"/>
      <c r="P48" s="460"/>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384"/>
      <c r="AU48" s="384"/>
    </row>
    <row r="49" spans="1:47" x14ac:dyDescent="0.25">
      <c r="A49" s="384"/>
      <c r="B49" s="384"/>
      <c r="C49" s="384"/>
      <c r="D49" s="384"/>
      <c r="E49" s="384"/>
      <c r="F49" s="384"/>
      <c r="G49" s="384"/>
      <c r="H49" s="384"/>
      <c r="I49" s="459"/>
      <c r="J49" s="459"/>
      <c r="K49" s="459"/>
      <c r="L49" s="459"/>
      <c r="M49" s="459"/>
      <c r="N49" s="459"/>
      <c r="O49" s="459"/>
      <c r="P49" s="460"/>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384"/>
      <c r="AU49" s="384"/>
    </row>
    <row r="50" spans="1:47" x14ac:dyDescent="0.25">
      <c r="A50" s="384"/>
      <c r="B50" s="384"/>
      <c r="C50" s="384"/>
      <c r="D50" s="384"/>
      <c r="E50" s="384"/>
      <c r="F50" s="384"/>
      <c r="G50" s="384"/>
      <c r="H50" s="384"/>
      <c r="I50" s="459"/>
      <c r="J50" s="459"/>
      <c r="K50" s="459"/>
      <c r="L50" s="459"/>
      <c r="M50" s="459"/>
      <c r="N50" s="459"/>
      <c r="O50" s="459"/>
      <c r="P50" s="460"/>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384"/>
      <c r="AU50" s="384"/>
    </row>
    <row r="51" spans="1:47" x14ac:dyDescent="0.25">
      <c r="A51" s="384"/>
      <c r="B51" s="384"/>
      <c r="C51" s="384"/>
      <c r="D51" s="384"/>
      <c r="E51" s="384"/>
      <c r="F51" s="384"/>
      <c r="G51" s="384"/>
      <c r="H51" s="384"/>
      <c r="I51" s="459"/>
      <c r="J51" s="459"/>
      <c r="K51" s="459"/>
      <c r="L51" s="459"/>
      <c r="M51" s="459"/>
      <c r="N51" s="459"/>
      <c r="O51" s="459"/>
      <c r="P51" s="460"/>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384"/>
      <c r="AU51" s="384"/>
    </row>
    <row r="52" spans="1:47" x14ac:dyDescent="0.25">
      <c r="A52" s="384"/>
      <c r="B52" s="384"/>
      <c r="C52" s="384"/>
      <c r="D52" s="384"/>
      <c r="E52" s="384"/>
      <c r="F52" s="384"/>
      <c r="G52" s="384"/>
      <c r="H52" s="384"/>
      <c r="I52" s="459"/>
      <c r="J52" s="459"/>
      <c r="K52" s="459"/>
      <c r="L52" s="459"/>
      <c r="M52" s="459"/>
      <c r="N52" s="459"/>
      <c r="O52" s="459"/>
      <c r="P52" s="460"/>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384"/>
      <c r="AU52" s="384"/>
    </row>
    <row r="53" spans="1:47" x14ac:dyDescent="0.25">
      <c r="A53" s="384"/>
      <c r="B53" s="384"/>
      <c r="C53" s="384"/>
      <c r="D53" s="384"/>
      <c r="E53" s="384"/>
      <c r="F53" s="384"/>
      <c r="G53" s="384"/>
      <c r="H53" s="384"/>
      <c r="I53" s="459"/>
      <c r="J53" s="459"/>
      <c r="K53" s="459"/>
      <c r="L53" s="459"/>
      <c r="M53" s="459"/>
      <c r="N53" s="459"/>
      <c r="O53" s="459"/>
      <c r="P53" s="460"/>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384"/>
      <c r="AU53" s="384"/>
    </row>
    <row r="54" spans="1:47" x14ac:dyDescent="0.25">
      <c r="A54" s="384"/>
      <c r="B54" s="384"/>
      <c r="C54" s="384"/>
      <c r="D54" s="384"/>
      <c r="E54" s="384"/>
      <c r="F54" s="384"/>
      <c r="G54" s="384"/>
      <c r="H54" s="384"/>
      <c r="I54" s="459"/>
      <c r="J54" s="459"/>
      <c r="K54" s="459"/>
      <c r="L54" s="459"/>
      <c r="M54" s="459"/>
      <c r="N54" s="459"/>
      <c r="O54" s="459"/>
      <c r="P54" s="460"/>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59"/>
      <c r="AN54" s="459"/>
      <c r="AO54" s="459"/>
      <c r="AP54" s="459"/>
      <c r="AQ54" s="459"/>
      <c r="AR54" s="459"/>
      <c r="AS54" s="459"/>
      <c r="AT54" s="384"/>
      <c r="AU54" s="384"/>
    </row>
    <row r="55" spans="1:47" x14ac:dyDescent="0.25">
      <c r="A55" s="384"/>
      <c r="B55" s="384"/>
      <c r="C55" s="384"/>
      <c r="D55" s="384"/>
      <c r="E55" s="384"/>
      <c r="F55" s="384"/>
      <c r="G55" s="384"/>
      <c r="H55" s="384"/>
      <c r="I55" s="459"/>
      <c r="J55" s="459"/>
      <c r="K55" s="459"/>
      <c r="L55" s="459"/>
      <c r="M55" s="459"/>
      <c r="N55" s="459"/>
      <c r="O55" s="459"/>
      <c r="P55" s="460"/>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9"/>
      <c r="AO55" s="459"/>
      <c r="AP55" s="459"/>
      <c r="AQ55" s="459"/>
      <c r="AR55" s="459"/>
      <c r="AS55" s="459"/>
      <c r="AT55" s="384"/>
      <c r="AU55" s="384"/>
    </row>
    <row r="56" spans="1:47" x14ac:dyDescent="0.25">
      <c r="A56" s="384"/>
      <c r="B56" s="384"/>
      <c r="C56" s="384"/>
      <c r="D56" s="384"/>
      <c r="E56" s="384"/>
      <c r="F56" s="384"/>
      <c r="G56" s="384"/>
      <c r="H56" s="384"/>
      <c r="I56" s="459"/>
      <c r="J56" s="459"/>
      <c r="K56" s="459"/>
      <c r="L56" s="459"/>
      <c r="M56" s="459"/>
      <c r="N56" s="459"/>
      <c r="O56" s="459"/>
      <c r="P56" s="460"/>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384"/>
      <c r="AU56" s="384"/>
    </row>
    <row r="57" spans="1:47" x14ac:dyDescent="0.25">
      <c r="A57" s="384"/>
      <c r="B57" s="384"/>
      <c r="C57" s="384"/>
      <c r="D57" s="384"/>
      <c r="E57" s="384"/>
      <c r="F57" s="384"/>
      <c r="G57" s="384"/>
      <c r="H57" s="384"/>
      <c r="I57" s="459"/>
      <c r="J57" s="459"/>
      <c r="K57" s="459"/>
      <c r="L57" s="459"/>
      <c r="M57" s="459"/>
      <c r="N57" s="459"/>
      <c r="O57" s="459"/>
      <c r="P57" s="460"/>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384"/>
      <c r="AU57" s="384"/>
    </row>
    <row r="58" spans="1:47" x14ac:dyDescent="0.25">
      <c r="A58" s="384"/>
      <c r="B58" s="384"/>
      <c r="C58" s="384"/>
      <c r="D58" s="384"/>
      <c r="E58" s="384"/>
      <c r="F58" s="384"/>
      <c r="G58" s="384"/>
      <c r="H58" s="384"/>
      <c r="I58" s="459"/>
      <c r="J58" s="459"/>
      <c r="K58" s="459"/>
      <c r="L58" s="459"/>
      <c r="M58" s="459"/>
      <c r="N58" s="459"/>
      <c r="O58" s="459"/>
      <c r="P58" s="460"/>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384"/>
      <c r="AU58" s="384"/>
    </row>
    <row r="59" spans="1:47" x14ac:dyDescent="0.25">
      <c r="A59" s="384"/>
      <c r="B59" s="384"/>
      <c r="C59" s="384"/>
      <c r="D59" s="384"/>
      <c r="E59" s="384"/>
      <c r="F59" s="384"/>
      <c r="G59" s="384"/>
      <c r="H59" s="384"/>
      <c r="I59" s="459"/>
      <c r="J59" s="459"/>
      <c r="K59" s="459"/>
      <c r="L59" s="459"/>
      <c r="M59" s="459"/>
      <c r="N59" s="459"/>
      <c r="O59" s="459"/>
      <c r="P59" s="460"/>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384"/>
      <c r="AU59" s="384"/>
    </row>
    <row r="60" spans="1:47" x14ac:dyDescent="0.25">
      <c r="A60" s="384"/>
      <c r="B60" s="384"/>
      <c r="C60" s="384"/>
      <c r="D60" s="384"/>
      <c r="E60" s="384"/>
      <c r="F60" s="384"/>
      <c r="G60" s="384"/>
      <c r="H60" s="384"/>
      <c r="I60" s="459"/>
      <c r="J60" s="459"/>
      <c r="K60" s="459"/>
      <c r="L60" s="459"/>
      <c r="M60" s="459"/>
      <c r="N60" s="459"/>
      <c r="O60" s="459"/>
      <c r="P60" s="460"/>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384"/>
      <c r="AU60" s="384"/>
    </row>
    <row r="61" spans="1:47" x14ac:dyDescent="0.25">
      <c r="A61" s="384"/>
      <c r="B61" s="384"/>
      <c r="C61" s="384"/>
      <c r="D61" s="384"/>
      <c r="E61" s="384"/>
      <c r="F61" s="384"/>
      <c r="G61" s="384"/>
      <c r="H61" s="384"/>
      <c r="I61" s="459"/>
      <c r="J61" s="459"/>
      <c r="K61" s="459"/>
      <c r="L61" s="459"/>
      <c r="M61" s="459"/>
      <c r="N61" s="459"/>
      <c r="O61" s="459"/>
      <c r="P61" s="460"/>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384"/>
      <c r="AU61" s="384"/>
    </row>
    <row r="62" spans="1:47" x14ac:dyDescent="0.25">
      <c r="A62" s="384"/>
      <c r="B62" s="384"/>
      <c r="C62" s="384"/>
      <c r="D62" s="384"/>
      <c r="E62" s="384"/>
      <c r="F62" s="384"/>
      <c r="G62" s="384"/>
      <c r="H62" s="384"/>
      <c r="I62" s="459"/>
      <c r="J62" s="459"/>
      <c r="K62" s="459"/>
      <c r="L62" s="459"/>
      <c r="M62" s="459"/>
      <c r="N62" s="459"/>
      <c r="O62" s="459"/>
      <c r="P62" s="460"/>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384"/>
      <c r="AU62" s="384"/>
    </row>
    <row r="63" spans="1:47" x14ac:dyDescent="0.25">
      <c r="A63" s="384"/>
      <c r="B63" s="384"/>
      <c r="C63" s="384"/>
      <c r="D63" s="384"/>
      <c r="E63" s="384"/>
      <c r="F63" s="384"/>
      <c r="G63" s="384"/>
      <c r="H63" s="384"/>
      <c r="I63" s="459"/>
      <c r="J63" s="459"/>
      <c r="K63" s="459"/>
      <c r="L63" s="459"/>
      <c r="M63" s="459"/>
      <c r="N63" s="459"/>
      <c r="O63" s="459"/>
      <c r="P63" s="460"/>
      <c r="Q63" s="459"/>
      <c r="R63" s="459"/>
      <c r="S63" s="459"/>
      <c r="T63" s="459"/>
      <c r="U63" s="459"/>
      <c r="V63" s="459"/>
      <c r="W63" s="459"/>
      <c r="X63" s="459"/>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384"/>
      <c r="AU63" s="384"/>
    </row>
    <row r="64" spans="1:47" x14ac:dyDescent="0.25">
      <c r="A64" s="384"/>
      <c r="B64" s="384"/>
      <c r="C64" s="384"/>
      <c r="D64" s="384"/>
      <c r="E64" s="384"/>
      <c r="F64" s="384"/>
      <c r="G64" s="384"/>
      <c r="H64" s="384"/>
      <c r="I64" s="459"/>
      <c r="J64" s="459"/>
      <c r="K64" s="459"/>
      <c r="L64" s="459"/>
      <c r="M64" s="459"/>
      <c r="N64" s="459"/>
      <c r="O64" s="459"/>
      <c r="P64" s="460"/>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384"/>
      <c r="AU64" s="384"/>
    </row>
    <row r="65" spans="1:47" x14ac:dyDescent="0.25">
      <c r="A65" s="384"/>
      <c r="B65" s="384"/>
      <c r="C65" s="384"/>
      <c r="D65" s="384"/>
      <c r="E65" s="384"/>
      <c r="F65" s="384"/>
      <c r="G65" s="384"/>
      <c r="H65" s="384"/>
      <c r="I65" s="459"/>
      <c r="J65" s="459"/>
      <c r="K65" s="459"/>
      <c r="L65" s="459"/>
      <c r="M65" s="459"/>
      <c r="N65" s="459"/>
      <c r="O65" s="459"/>
      <c r="P65" s="460"/>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384"/>
      <c r="AU65" s="384"/>
    </row>
    <row r="66" spans="1:47" x14ac:dyDescent="0.25">
      <c r="A66" s="384"/>
      <c r="B66" s="384"/>
      <c r="C66" s="384"/>
      <c r="D66" s="384"/>
      <c r="E66" s="384"/>
      <c r="F66" s="384"/>
      <c r="G66" s="384"/>
      <c r="H66" s="384"/>
      <c r="I66" s="459"/>
      <c r="J66" s="459"/>
      <c r="K66" s="459"/>
      <c r="L66" s="459"/>
      <c r="M66" s="459"/>
      <c r="N66" s="459"/>
      <c r="O66" s="459"/>
      <c r="P66" s="460"/>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384"/>
      <c r="AU66" s="384"/>
    </row>
    <row r="67" spans="1:47" x14ac:dyDescent="0.25">
      <c r="A67" s="384"/>
      <c r="B67" s="384"/>
      <c r="C67" s="384"/>
      <c r="D67" s="384"/>
      <c r="E67" s="384"/>
      <c r="F67" s="384"/>
      <c r="G67" s="384"/>
      <c r="H67" s="384"/>
      <c r="I67" s="459"/>
      <c r="J67" s="459"/>
      <c r="K67" s="459"/>
      <c r="L67" s="459"/>
      <c r="M67" s="459"/>
      <c r="N67" s="459"/>
      <c r="O67" s="459"/>
      <c r="P67" s="460"/>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384"/>
      <c r="AU67" s="384"/>
    </row>
    <row r="68" spans="1:47" x14ac:dyDescent="0.25">
      <c r="A68" s="384"/>
      <c r="B68" s="384"/>
      <c r="C68" s="384"/>
      <c r="D68" s="384"/>
      <c r="E68" s="384"/>
      <c r="F68" s="384"/>
      <c r="G68" s="384"/>
      <c r="H68" s="384"/>
      <c r="I68" s="459"/>
      <c r="J68" s="459"/>
      <c r="K68" s="459"/>
      <c r="L68" s="459"/>
      <c r="M68" s="459"/>
      <c r="N68" s="459"/>
      <c r="O68" s="459"/>
      <c r="P68" s="460"/>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384"/>
      <c r="AU68" s="384"/>
    </row>
    <row r="69" spans="1:47" x14ac:dyDescent="0.25">
      <c r="A69" s="384"/>
      <c r="B69" s="384"/>
      <c r="C69" s="384"/>
      <c r="D69" s="384"/>
      <c r="E69" s="384"/>
      <c r="F69" s="384"/>
      <c r="G69" s="384"/>
      <c r="H69" s="384"/>
      <c r="I69" s="459"/>
      <c r="J69" s="459"/>
      <c r="K69" s="459"/>
      <c r="L69" s="459"/>
      <c r="M69" s="459"/>
      <c r="N69" s="459"/>
      <c r="O69" s="459"/>
      <c r="P69" s="460"/>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59"/>
      <c r="AS69" s="459"/>
      <c r="AT69" s="384"/>
      <c r="AU69" s="384"/>
    </row>
    <row r="70" spans="1:47" x14ac:dyDescent="0.25">
      <c r="A70" s="384"/>
      <c r="B70" s="384"/>
      <c r="C70" s="384"/>
      <c r="D70" s="384"/>
      <c r="E70" s="384"/>
      <c r="F70" s="384"/>
      <c r="G70" s="384"/>
      <c r="H70" s="384"/>
      <c r="I70" s="459"/>
      <c r="J70" s="459"/>
      <c r="K70" s="459"/>
      <c r="L70" s="459"/>
      <c r="M70" s="459"/>
      <c r="N70" s="459"/>
      <c r="O70" s="459"/>
      <c r="P70" s="460"/>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384"/>
      <c r="AU70" s="384"/>
    </row>
    <row r="71" spans="1:47" x14ac:dyDescent="0.25">
      <c r="A71" s="384"/>
      <c r="B71" s="384"/>
      <c r="C71" s="384"/>
      <c r="D71" s="384"/>
      <c r="E71" s="384"/>
      <c r="F71" s="384"/>
      <c r="G71" s="384"/>
      <c r="H71" s="384"/>
      <c r="I71" s="459"/>
      <c r="J71" s="459"/>
      <c r="K71" s="459"/>
      <c r="L71" s="459"/>
      <c r="M71" s="459"/>
      <c r="N71" s="459"/>
      <c r="O71" s="459"/>
      <c r="P71" s="460"/>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384"/>
      <c r="AU71" s="384"/>
    </row>
    <row r="72" spans="1:47" x14ac:dyDescent="0.25">
      <c r="A72" s="384"/>
      <c r="B72" s="384"/>
      <c r="C72" s="384"/>
      <c r="D72" s="384"/>
      <c r="E72" s="384"/>
      <c r="F72" s="384"/>
      <c r="G72" s="384"/>
      <c r="H72" s="384"/>
      <c r="I72" s="459"/>
      <c r="J72" s="459"/>
      <c r="K72" s="459"/>
      <c r="L72" s="459"/>
      <c r="M72" s="459"/>
      <c r="N72" s="459"/>
      <c r="O72" s="459"/>
      <c r="P72" s="460"/>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384"/>
      <c r="AU72" s="384"/>
    </row>
    <row r="73" spans="1:47" x14ac:dyDescent="0.25">
      <c r="A73" s="384"/>
      <c r="B73" s="384"/>
      <c r="C73" s="384"/>
      <c r="D73" s="384"/>
      <c r="E73" s="384"/>
      <c r="F73" s="384"/>
      <c r="G73" s="384"/>
      <c r="H73" s="384"/>
      <c r="I73" s="459"/>
      <c r="J73" s="459"/>
      <c r="K73" s="459"/>
      <c r="L73" s="459"/>
      <c r="M73" s="459"/>
      <c r="N73" s="459"/>
      <c r="O73" s="459"/>
      <c r="P73" s="460"/>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384"/>
      <c r="AU73" s="384"/>
    </row>
    <row r="74" spans="1:47" x14ac:dyDescent="0.25">
      <c r="A74" s="384"/>
      <c r="B74" s="384"/>
      <c r="C74" s="384"/>
      <c r="D74" s="384"/>
      <c r="E74" s="384"/>
      <c r="F74" s="384"/>
      <c r="G74" s="384"/>
      <c r="H74" s="384"/>
      <c r="I74" s="459"/>
      <c r="J74" s="459"/>
      <c r="K74" s="459"/>
      <c r="L74" s="459"/>
      <c r="M74" s="459"/>
      <c r="N74" s="459"/>
      <c r="O74" s="459"/>
      <c r="P74" s="460"/>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59"/>
      <c r="AS74" s="459"/>
      <c r="AT74" s="384"/>
      <c r="AU74" s="384"/>
    </row>
    <row r="75" spans="1:47" x14ac:dyDescent="0.25">
      <c r="A75" s="384"/>
      <c r="B75" s="384"/>
      <c r="C75" s="384"/>
      <c r="D75" s="384"/>
      <c r="E75" s="384"/>
      <c r="F75" s="384"/>
      <c r="G75" s="384"/>
      <c r="H75" s="384"/>
      <c r="I75" s="459"/>
      <c r="J75" s="459"/>
      <c r="K75" s="459"/>
      <c r="L75" s="459"/>
      <c r="M75" s="459"/>
      <c r="N75" s="459"/>
      <c r="O75" s="459"/>
      <c r="P75" s="460"/>
      <c r="Q75" s="459"/>
      <c r="R75" s="459"/>
      <c r="S75" s="459"/>
      <c r="T75" s="459"/>
      <c r="U75" s="459"/>
      <c r="V75" s="459"/>
      <c r="W75" s="459"/>
      <c r="X75" s="459"/>
      <c r="Y75" s="459"/>
      <c r="Z75" s="459"/>
      <c r="AA75" s="459"/>
      <c r="AB75" s="459"/>
      <c r="AC75" s="459"/>
      <c r="AD75" s="459"/>
      <c r="AE75" s="459"/>
      <c r="AF75" s="459"/>
      <c r="AG75" s="459"/>
      <c r="AH75" s="459"/>
      <c r="AI75" s="459"/>
      <c r="AJ75" s="459"/>
      <c r="AK75" s="459"/>
      <c r="AL75" s="459"/>
      <c r="AM75" s="459"/>
      <c r="AN75" s="459"/>
      <c r="AO75" s="459"/>
      <c r="AP75" s="459"/>
      <c r="AQ75" s="459"/>
      <c r="AR75" s="459"/>
      <c r="AS75" s="459"/>
      <c r="AT75" s="384"/>
      <c r="AU75" s="384"/>
    </row>
    <row r="76" spans="1:47" x14ac:dyDescent="0.25">
      <c r="A76" s="384"/>
      <c r="B76" s="384"/>
      <c r="C76" s="384"/>
      <c r="D76" s="384"/>
      <c r="E76" s="384"/>
      <c r="F76" s="384"/>
      <c r="G76" s="384"/>
      <c r="H76" s="384"/>
      <c r="I76" s="459"/>
      <c r="J76" s="459"/>
      <c r="K76" s="459"/>
      <c r="L76" s="459"/>
      <c r="M76" s="459"/>
      <c r="N76" s="459"/>
      <c r="O76" s="459"/>
      <c r="P76" s="460"/>
      <c r="Q76" s="459"/>
      <c r="R76" s="459"/>
      <c r="S76" s="459"/>
      <c r="T76" s="459"/>
      <c r="U76" s="459"/>
      <c r="V76" s="459"/>
      <c r="W76" s="459"/>
      <c r="X76" s="459"/>
      <c r="Y76" s="459"/>
      <c r="Z76" s="459"/>
      <c r="AA76" s="459"/>
      <c r="AB76" s="459"/>
      <c r="AC76" s="459"/>
      <c r="AD76" s="459"/>
      <c r="AE76" s="459"/>
      <c r="AF76" s="459"/>
      <c r="AG76" s="459"/>
      <c r="AH76" s="459"/>
      <c r="AI76" s="459"/>
      <c r="AJ76" s="459"/>
      <c r="AK76" s="459"/>
      <c r="AL76" s="459"/>
      <c r="AM76" s="459"/>
      <c r="AN76" s="459"/>
      <c r="AO76" s="459"/>
      <c r="AP76" s="459"/>
      <c r="AQ76" s="459"/>
      <c r="AR76" s="459"/>
      <c r="AS76" s="459"/>
      <c r="AT76" s="384"/>
      <c r="AU76" s="384"/>
    </row>
    <row r="77" spans="1:47" x14ac:dyDescent="0.25">
      <c r="A77" s="384"/>
      <c r="B77" s="384"/>
      <c r="C77" s="384"/>
      <c r="D77" s="384"/>
      <c r="E77" s="384"/>
      <c r="F77" s="384"/>
      <c r="G77" s="384"/>
      <c r="H77" s="384"/>
      <c r="I77" s="459"/>
      <c r="J77" s="459"/>
      <c r="K77" s="459"/>
      <c r="L77" s="459"/>
      <c r="M77" s="459"/>
      <c r="N77" s="459"/>
      <c r="O77" s="459"/>
      <c r="P77" s="460"/>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384"/>
      <c r="AU77" s="384"/>
    </row>
    <row r="78" spans="1:47" x14ac:dyDescent="0.25">
      <c r="A78" s="384"/>
      <c r="B78" s="384"/>
      <c r="C78" s="384"/>
      <c r="D78" s="384"/>
      <c r="E78" s="384"/>
      <c r="F78" s="384"/>
      <c r="G78" s="384"/>
      <c r="H78" s="384"/>
      <c r="I78" s="459"/>
      <c r="J78" s="459"/>
      <c r="K78" s="459"/>
      <c r="L78" s="459"/>
      <c r="M78" s="459"/>
      <c r="N78" s="459"/>
      <c r="O78" s="459"/>
      <c r="P78" s="460"/>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384"/>
      <c r="AU78" s="384"/>
    </row>
    <row r="79" spans="1:47" x14ac:dyDescent="0.25">
      <c r="A79" s="384"/>
      <c r="B79" s="384"/>
      <c r="C79" s="384"/>
      <c r="D79" s="384"/>
      <c r="E79" s="384"/>
      <c r="F79" s="384"/>
      <c r="G79" s="384"/>
      <c r="H79" s="384"/>
      <c r="I79" s="459"/>
      <c r="J79" s="459"/>
      <c r="K79" s="459"/>
      <c r="L79" s="459"/>
      <c r="M79" s="459"/>
      <c r="N79" s="459"/>
      <c r="O79" s="459"/>
      <c r="P79" s="460"/>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59"/>
      <c r="AS79" s="459"/>
      <c r="AT79" s="384"/>
      <c r="AU79" s="384"/>
    </row>
    <row r="80" spans="1:47" x14ac:dyDescent="0.25">
      <c r="A80" s="384"/>
      <c r="B80" s="384"/>
      <c r="C80" s="384"/>
      <c r="D80" s="384"/>
      <c r="E80" s="384"/>
      <c r="F80" s="384"/>
      <c r="G80" s="384"/>
      <c r="H80" s="384"/>
      <c r="I80" s="459"/>
      <c r="J80" s="459"/>
      <c r="K80" s="459"/>
      <c r="L80" s="459"/>
      <c r="M80" s="459"/>
      <c r="N80" s="459"/>
      <c r="O80" s="459"/>
      <c r="P80" s="460"/>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384"/>
      <c r="AU80" s="384"/>
    </row>
    <row r="81" spans="1:47" x14ac:dyDescent="0.25">
      <c r="A81" s="384"/>
      <c r="B81" s="384"/>
      <c r="C81" s="384"/>
      <c r="D81" s="384"/>
      <c r="E81" s="384"/>
      <c r="F81" s="384"/>
      <c r="G81" s="384"/>
      <c r="H81" s="384"/>
      <c r="I81" s="459"/>
      <c r="J81" s="459"/>
      <c r="K81" s="459"/>
      <c r="L81" s="459"/>
      <c r="M81" s="459"/>
      <c r="N81" s="459"/>
      <c r="O81" s="459"/>
      <c r="P81" s="460"/>
      <c r="Q81" s="459"/>
      <c r="R81" s="459"/>
      <c r="S81" s="459"/>
      <c r="T81" s="459"/>
      <c r="U81" s="459"/>
      <c r="V81" s="459"/>
      <c r="W81" s="459"/>
      <c r="X81" s="459"/>
      <c r="Y81" s="459"/>
      <c r="Z81" s="459"/>
      <c r="AA81" s="459"/>
      <c r="AB81" s="459"/>
      <c r="AC81" s="459"/>
      <c r="AD81" s="459"/>
      <c r="AE81" s="459"/>
      <c r="AF81" s="459"/>
      <c r="AG81" s="459"/>
      <c r="AH81" s="459"/>
      <c r="AI81" s="459"/>
      <c r="AJ81" s="459"/>
      <c r="AK81" s="459"/>
      <c r="AL81" s="459"/>
      <c r="AM81" s="459"/>
      <c r="AN81" s="459"/>
      <c r="AO81" s="459"/>
      <c r="AP81" s="459"/>
      <c r="AQ81" s="459"/>
      <c r="AR81" s="459"/>
      <c r="AS81" s="459"/>
      <c r="AT81" s="384"/>
      <c r="AU81" s="384"/>
    </row>
    <row r="82" spans="1:47" x14ac:dyDescent="0.25">
      <c r="A82" s="384"/>
      <c r="B82" s="384"/>
      <c r="C82" s="384"/>
      <c r="D82" s="384"/>
      <c r="E82" s="384"/>
      <c r="F82" s="384"/>
      <c r="G82" s="384"/>
      <c r="H82" s="384"/>
      <c r="I82" s="459"/>
      <c r="J82" s="459"/>
      <c r="K82" s="459"/>
      <c r="L82" s="459"/>
      <c r="M82" s="459"/>
      <c r="N82" s="459"/>
      <c r="O82" s="459"/>
      <c r="P82" s="460"/>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384"/>
      <c r="AU82" s="384"/>
    </row>
    <row r="83" spans="1:47" x14ac:dyDescent="0.25">
      <c r="A83" s="384"/>
      <c r="B83" s="384"/>
      <c r="C83" s="384"/>
      <c r="D83" s="384"/>
      <c r="E83" s="384"/>
      <c r="F83" s="384"/>
      <c r="G83" s="384"/>
      <c r="H83" s="384"/>
      <c r="I83" s="459"/>
      <c r="J83" s="459"/>
      <c r="K83" s="459"/>
      <c r="L83" s="459"/>
      <c r="M83" s="459"/>
      <c r="N83" s="459"/>
      <c r="O83" s="459"/>
      <c r="P83" s="460"/>
      <c r="Q83" s="459"/>
      <c r="R83" s="459"/>
      <c r="S83" s="459"/>
      <c r="T83" s="459"/>
      <c r="U83" s="459"/>
      <c r="V83" s="459"/>
      <c r="W83" s="459"/>
      <c r="X83" s="459"/>
      <c r="Y83" s="459"/>
      <c r="Z83" s="459"/>
      <c r="AA83" s="459"/>
      <c r="AB83" s="459"/>
      <c r="AC83" s="459"/>
      <c r="AD83" s="459"/>
      <c r="AE83" s="459"/>
      <c r="AF83" s="459"/>
      <c r="AG83" s="459"/>
      <c r="AH83" s="459"/>
      <c r="AI83" s="459"/>
      <c r="AJ83" s="459"/>
      <c r="AK83" s="459"/>
      <c r="AL83" s="459"/>
      <c r="AM83" s="459"/>
      <c r="AN83" s="459"/>
      <c r="AO83" s="459"/>
      <c r="AP83" s="459"/>
      <c r="AQ83" s="459"/>
      <c r="AR83" s="459"/>
      <c r="AS83" s="459"/>
      <c r="AT83" s="384"/>
      <c r="AU83" s="384"/>
    </row>
    <row r="84" spans="1:47" x14ac:dyDescent="0.25">
      <c r="A84" s="384"/>
      <c r="B84" s="384"/>
      <c r="C84" s="384"/>
      <c r="D84" s="384"/>
      <c r="E84" s="384"/>
      <c r="F84" s="384"/>
      <c r="G84" s="384"/>
      <c r="H84" s="384"/>
      <c r="I84" s="459"/>
      <c r="J84" s="459"/>
      <c r="K84" s="459"/>
      <c r="L84" s="459"/>
      <c r="M84" s="459"/>
      <c r="N84" s="459"/>
      <c r="O84" s="459"/>
      <c r="P84" s="460"/>
      <c r="Q84" s="459"/>
      <c r="R84" s="459"/>
      <c r="S84" s="459"/>
      <c r="T84" s="459"/>
      <c r="U84" s="459"/>
      <c r="V84" s="459"/>
      <c r="W84" s="459"/>
      <c r="X84" s="459"/>
      <c r="Y84" s="459"/>
      <c r="Z84" s="459"/>
      <c r="AA84" s="459"/>
      <c r="AB84" s="459"/>
      <c r="AC84" s="459"/>
      <c r="AD84" s="459"/>
      <c r="AE84" s="459"/>
      <c r="AF84" s="459"/>
      <c r="AG84" s="459"/>
      <c r="AH84" s="459"/>
      <c r="AI84" s="459"/>
      <c r="AJ84" s="459"/>
      <c r="AK84" s="459"/>
      <c r="AL84" s="459"/>
      <c r="AM84" s="459"/>
      <c r="AN84" s="459"/>
      <c r="AO84" s="459"/>
      <c r="AP84" s="459"/>
      <c r="AQ84" s="459"/>
      <c r="AR84" s="459"/>
      <c r="AS84" s="459"/>
      <c r="AT84" s="384"/>
      <c r="AU84" s="384"/>
    </row>
    <row r="85" spans="1:47" x14ac:dyDescent="0.25">
      <c r="A85" s="384"/>
      <c r="B85" s="384"/>
      <c r="C85" s="384"/>
      <c r="D85" s="384"/>
      <c r="E85" s="384"/>
      <c r="F85" s="384"/>
      <c r="G85" s="384"/>
      <c r="H85" s="384"/>
      <c r="I85" s="459"/>
      <c r="J85" s="459"/>
      <c r="K85" s="459"/>
      <c r="L85" s="459"/>
      <c r="M85" s="459"/>
      <c r="N85" s="459"/>
      <c r="O85" s="459"/>
      <c r="P85" s="460"/>
      <c r="Q85" s="459"/>
      <c r="R85" s="459"/>
      <c r="S85" s="459"/>
      <c r="T85" s="459"/>
      <c r="U85" s="459"/>
      <c r="V85" s="459"/>
      <c r="W85" s="459"/>
      <c r="X85" s="459"/>
      <c r="Y85" s="459"/>
      <c r="Z85" s="459"/>
      <c r="AA85" s="459"/>
      <c r="AB85" s="459"/>
      <c r="AC85" s="459"/>
      <c r="AD85" s="459"/>
      <c r="AE85" s="459"/>
      <c r="AF85" s="459"/>
      <c r="AG85" s="459"/>
      <c r="AH85" s="459"/>
      <c r="AI85" s="459"/>
      <c r="AJ85" s="459"/>
      <c r="AK85" s="459"/>
      <c r="AL85" s="459"/>
      <c r="AM85" s="459"/>
      <c r="AN85" s="459"/>
      <c r="AO85" s="459"/>
      <c r="AP85" s="459"/>
      <c r="AQ85" s="459"/>
      <c r="AR85" s="459"/>
      <c r="AS85" s="459"/>
      <c r="AT85" s="384"/>
      <c r="AU85" s="384"/>
    </row>
    <row r="86" spans="1:47" x14ac:dyDescent="0.25">
      <c r="A86" s="384"/>
      <c r="B86" s="384"/>
      <c r="C86" s="384"/>
      <c r="D86" s="384"/>
      <c r="E86" s="384"/>
      <c r="F86" s="384"/>
      <c r="G86" s="384"/>
      <c r="H86" s="384"/>
      <c r="I86" s="459"/>
      <c r="J86" s="459"/>
      <c r="K86" s="459"/>
      <c r="L86" s="459"/>
      <c r="M86" s="459"/>
      <c r="N86" s="459"/>
      <c r="O86" s="459"/>
      <c r="P86" s="460"/>
      <c r="Q86" s="459"/>
      <c r="R86" s="459"/>
      <c r="S86" s="459"/>
      <c r="T86" s="459"/>
      <c r="U86" s="459"/>
      <c r="V86" s="459"/>
      <c r="W86" s="459"/>
      <c r="X86" s="459"/>
      <c r="Y86" s="459"/>
      <c r="Z86" s="459"/>
      <c r="AA86" s="459"/>
      <c r="AB86" s="459"/>
      <c r="AC86" s="459"/>
      <c r="AD86" s="459"/>
      <c r="AE86" s="459"/>
      <c r="AF86" s="459"/>
      <c r="AG86" s="459"/>
      <c r="AH86" s="459"/>
      <c r="AI86" s="459"/>
      <c r="AJ86" s="459"/>
      <c r="AK86" s="459"/>
      <c r="AL86" s="459"/>
      <c r="AM86" s="459"/>
      <c r="AN86" s="459"/>
      <c r="AO86" s="459"/>
      <c r="AP86" s="459"/>
      <c r="AQ86" s="459"/>
      <c r="AR86" s="459"/>
      <c r="AS86" s="459"/>
      <c r="AT86" s="384"/>
      <c r="AU86" s="384"/>
    </row>
    <row r="87" spans="1:47" x14ac:dyDescent="0.25">
      <c r="A87" s="384"/>
      <c r="B87" s="384"/>
      <c r="C87" s="384"/>
      <c r="D87" s="384"/>
      <c r="E87" s="384"/>
      <c r="F87" s="384"/>
      <c r="G87" s="384"/>
      <c r="H87" s="384"/>
      <c r="I87" s="459"/>
      <c r="J87" s="459"/>
      <c r="K87" s="459"/>
      <c r="L87" s="459"/>
      <c r="M87" s="459"/>
      <c r="N87" s="459"/>
      <c r="O87" s="459"/>
      <c r="P87" s="460"/>
      <c r="Q87" s="459"/>
      <c r="R87" s="459"/>
      <c r="S87" s="459"/>
      <c r="T87" s="459"/>
      <c r="U87" s="459"/>
      <c r="V87" s="459"/>
      <c r="W87" s="459"/>
      <c r="X87" s="459"/>
      <c r="Y87" s="459"/>
      <c r="Z87" s="459"/>
      <c r="AA87" s="459"/>
      <c r="AB87" s="459"/>
      <c r="AC87" s="459"/>
      <c r="AD87" s="459"/>
      <c r="AE87" s="459"/>
      <c r="AF87" s="459"/>
      <c r="AG87" s="459"/>
      <c r="AH87" s="459"/>
      <c r="AI87" s="459"/>
      <c r="AJ87" s="459"/>
      <c r="AK87" s="459"/>
      <c r="AL87" s="459"/>
      <c r="AM87" s="459"/>
      <c r="AN87" s="459"/>
      <c r="AO87" s="459"/>
      <c r="AP87" s="459"/>
      <c r="AQ87" s="459"/>
      <c r="AR87" s="459"/>
      <c r="AS87" s="459"/>
      <c r="AT87" s="384"/>
      <c r="AU87" s="384"/>
    </row>
    <row r="88" spans="1:47" x14ac:dyDescent="0.25">
      <c r="A88" s="384"/>
      <c r="B88" s="384"/>
      <c r="C88" s="384"/>
      <c r="D88" s="384"/>
      <c r="E88" s="384"/>
      <c r="F88" s="384"/>
      <c r="G88" s="384"/>
      <c r="H88" s="384"/>
      <c r="I88" s="459"/>
      <c r="J88" s="459"/>
      <c r="K88" s="459"/>
      <c r="L88" s="459"/>
      <c r="M88" s="459"/>
      <c r="N88" s="459"/>
      <c r="O88" s="459"/>
      <c r="P88" s="460"/>
      <c r="Q88" s="459"/>
      <c r="R88" s="459"/>
      <c r="S88" s="459"/>
      <c r="T88" s="459"/>
      <c r="U88" s="459"/>
      <c r="V88" s="459"/>
      <c r="W88" s="459"/>
      <c r="X88" s="459"/>
      <c r="Y88" s="459"/>
      <c r="Z88" s="459"/>
      <c r="AA88" s="459"/>
      <c r="AB88" s="459"/>
      <c r="AC88" s="459"/>
      <c r="AD88" s="459"/>
      <c r="AE88" s="459"/>
      <c r="AF88" s="459"/>
      <c r="AG88" s="459"/>
      <c r="AH88" s="459"/>
      <c r="AI88" s="459"/>
      <c r="AJ88" s="459"/>
      <c r="AK88" s="459"/>
      <c r="AL88" s="459"/>
      <c r="AM88" s="459"/>
      <c r="AN88" s="459"/>
      <c r="AO88" s="459"/>
      <c r="AP88" s="459"/>
      <c r="AQ88" s="459"/>
      <c r="AR88" s="459"/>
      <c r="AS88" s="459"/>
      <c r="AT88" s="384"/>
      <c r="AU88" s="384"/>
    </row>
    <row r="89" spans="1:47" x14ac:dyDescent="0.25">
      <c r="A89" s="384"/>
      <c r="B89" s="384"/>
      <c r="C89" s="384"/>
      <c r="D89" s="384"/>
      <c r="E89" s="384"/>
      <c r="F89" s="384"/>
      <c r="G89" s="384"/>
      <c r="H89" s="384"/>
      <c r="I89" s="459"/>
      <c r="J89" s="459"/>
      <c r="K89" s="459"/>
      <c r="L89" s="459"/>
      <c r="M89" s="459"/>
      <c r="N89" s="459"/>
      <c r="O89" s="459"/>
      <c r="P89" s="460"/>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384"/>
      <c r="AU89" s="384"/>
    </row>
    <row r="90" spans="1:47" x14ac:dyDescent="0.25">
      <c r="A90" s="384"/>
      <c r="B90" s="384"/>
      <c r="C90" s="384"/>
      <c r="D90" s="384"/>
      <c r="E90" s="384"/>
      <c r="F90" s="384"/>
      <c r="G90" s="384"/>
      <c r="H90" s="384"/>
      <c r="I90" s="459"/>
      <c r="J90" s="459"/>
      <c r="K90" s="459"/>
      <c r="L90" s="459"/>
      <c r="M90" s="459"/>
      <c r="N90" s="459"/>
      <c r="O90" s="459"/>
      <c r="P90" s="460"/>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384"/>
      <c r="AU90" s="384"/>
    </row>
    <row r="91" spans="1:47" x14ac:dyDescent="0.25">
      <c r="A91" s="384"/>
      <c r="B91" s="384"/>
      <c r="C91" s="384"/>
      <c r="D91" s="384"/>
      <c r="E91" s="384"/>
      <c r="F91" s="384"/>
      <c r="G91" s="384"/>
      <c r="H91" s="384"/>
      <c r="I91" s="459"/>
      <c r="J91" s="459"/>
      <c r="K91" s="459"/>
      <c r="L91" s="459"/>
      <c r="M91" s="459"/>
      <c r="N91" s="459"/>
      <c r="O91" s="459"/>
      <c r="P91" s="460"/>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384"/>
      <c r="AU91" s="384"/>
    </row>
    <row r="92" spans="1:47" x14ac:dyDescent="0.25">
      <c r="A92" s="384"/>
      <c r="B92" s="384"/>
      <c r="C92" s="384"/>
      <c r="D92" s="384"/>
      <c r="E92" s="384"/>
      <c r="F92" s="384"/>
      <c r="G92" s="384"/>
      <c r="H92" s="384"/>
      <c r="I92" s="459"/>
      <c r="J92" s="459"/>
      <c r="K92" s="459"/>
      <c r="L92" s="459"/>
      <c r="M92" s="459"/>
      <c r="N92" s="459"/>
      <c r="O92" s="459"/>
      <c r="P92" s="460"/>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384"/>
      <c r="AU92" s="384"/>
    </row>
    <row r="93" spans="1:47" x14ac:dyDescent="0.25">
      <c r="A93" s="384"/>
      <c r="B93" s="384"/>
      <c r="C93" s="384"/>
      <c r="D93" s="384"/>
      <c r="E93" s="384"/>
      <c r="F93" s="384"/>
      <c r="G93" s="384"/>
      <c r="H93" s="384"/>
      <c r="I93" s="459"/>
      <c r="J93" s="459"/>
      <c r="K93" s="459"/>
      <c r="L93" s="459"/>
      <c r="M93" s="459"/>
      <c r="N93" s="459"/>
      <c r="O93" s="459"/>
      <c r="P93" s="460"/>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384"/>
      <c r="AU93" s="384"/>
    </row>
    <row r="94" spans="1:47" x14ac:dyDescent="0.25">
      <c r="A94" s="384"/>
      <c r="B94" s="384"/>
      <c r="C94" s="384"/>
      <c r="D94" s="384"/>
      <c r="E94" s="384"/>
      <c r="F94" s="384"/>
      <c r="G94" s="384"/>
      <c r="H94" s="384"/>
      <c r="I94" s="459"/>
      <c r="J94" s="459"/>
      <c r="K94" s="459"/>
      <c r="L94" s="459"/>
      <c r="M94" s="459"/>
      <c r="N94" s="459"/>
      <c r="O94" s="459"/>
      <c r="P94" s="460"/>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384"/>
      <c r="AU94" s="384"/>
    </row>
    <row r="95" spans="1:47" x14ac:dyDescent="0.25">
      <c r="A95" s="384"/>
      <c r="B95" s="384"/>
      <c r="C95" s="384"/>
      <c r="D95" s="384"/>
      <c r="E95" s="384"/>
      <c r="F95" s="384"/>
      <c r="G95" s="384"/>
      <c r="H95" s="384"/>
      <c r="I95" s="459"/>
      <c r="J95" s="459"/>
      <c r="K95" s="459"/>
      <c r="L95" s="459"/>
      <c r="M95" s="459"/>
      <c r="N95" s="459"/>
      <c r="O95" s="459"/>
      <c r="P95" s="460"/>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384"/>
      <c r="AU95" s="384"/>
    </row>
    <row r="96" spans="1:47" x14ac:dyDescent="0.25">
      <c r="A96" s="384"/>
      <c r="B96" s="384"/>
      <c r="C96" s="384"/>
      <c r="D96" s="384"/>
      <c r="E96" s="384"/>
      <c r="F96" s="384"/>
      <c r="G96" s="384"/>
      <c r="H96" s="384"/>
      <c r="I96" s="459"/>
      <c r="J96" s="459"/>
      <c r="K96" s="459"/>
      <c r="L96" s="459"/>
      <c r="M96" s="459"/>
      <c r="N96" s="459"/>
      <c r="O96" s="459"/>
      <c r="P96" s="460"/>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384"/>
      <c r="AU96" s="384"/>
    </row>
    <row r="97" spans="1:47" x14ac:dyDescent="0.25">
      <c r="A97" s="384"/>
      <c r="B97" s="384"/>
      <c r="C97" s="384"/>
      <c r="D97" s="384"/>
      <c r="E97" s="384"/>
      <c r="F97" s="384"/>
      <c r="G97" s="384"/>
      <c r="H97" s="384"/>
      <c r="I97" s="459"/>
      <c r="J97" s="459"/>
      <c r="K97" s="459"/>
      <c r="L97" s="459"/>
      <c r="M97" s="459"/>
      <c r="N97" s="459"/>
      <c r="O97" s="459"/>
      <c r="P97" s="460"/>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384"/>
      <c r="AU97" s="384"/>
    </row>
    <row r="98" spans="1:47" x14ac:dyDescent="0.25">
      <c r="A98" s="384"/>
      <c r="B98" s="384"/>
      <c r="C98" s="384"/>
      <c r="D98" s="384"/>
      <c r="E98" s="384"/>
      <c r="F98" s="384"/>
      <c r="G98" s="384"/>
      <c r="H98" s="384"/>
      <c r="I98" s="459"/>
      <c r="J98" s="459"/>
      <c r="K98" s="459"/>
      <c r="L98" s="459"/>
      <c r="M98" s="459"/>
      <c r="N98" s="459"/>
      <c r="O98" s="459"/>
      <c r="P98" s="460"/>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384"/>
      <c r="AU98" s="384"/>
    </row>
    <row r="99" spans="1:47" x14ac:dyDescent="0.25">
      <c r="A99" s="384"/>
      <c r="B99" s="384"/>
      <c r="C99" s="384"/>
      <c r="D99" s="384"/>
      <c r="E99" s="384"/>
      <c r="F99" s="384"/>
      <c r="G99" s="384"/>
      <c r="H99" s="384"/>
      <c r="I99" s="459"/>
      <c r="J99" s="459"/>
      <c r="K99" s="459"/>
      <c r="L99" s="459"/>
      <c r="M99" s="459"/>
      <c r="N99" s="459"/>
      <c r="O99" s="459"/>
      <c r="P99" s="460"/>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384"/>
      <c r="AU99" s="384"/>
    </row>
    <row r="100" spans="1:47" x14ac:dyDescent="0.25">
      <c r="A100" s="384"/>
      <c r="B100" s="384"/>
      <c r="C100" s="384"/>
      <c r="D100" s="384"/>
      <c r="E100" s="384"/>
      <c r="F100" s="384"/>
      <c r="G100" s="384"/>
      <c r="H100" s="384"/>
      <c r="I100" s="459"/>
      <c r="J100" s="459"/>
      <c r="K100" s="459"/>
      <c r="L100" s="459"/>
      <c r="M100" s="459"/>
      <c r="N100" s="459"/>
      <c r="O100" s="459"/>
      <c r="P100" s="460"/>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384"/>
      <c r="AU100" s="384"/>
    </row>
    <row r="101" spans="1:47" x14ac:dyDescent="0.25">
      <c r="A101" s="384"/>
      <c r="B101" s="384"/>
      <c r="C101" s="384"/>
      <c r="D101" s="384"/>
      <c r="E101" s="384"/>
      <c r="F101" s="384"/>
      <c r="G101" s="384"/>
      <c r="H101" s="384"/>
      <c r="I101" s="459"/>
      <c r="J101" s="459"/>
      <c r="K101" s="459"/>
      <c r="L101" s="459"/>
      <c r="M101" s="459"/>
      <c r="N101" s="459"/>
      <c r="O101" s="459"/>
      <c r="P101" s="460"/>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384"/>
      <c r="AU101" s="384"/>
    </row>
    <row r="102" spans="1:47" x14ac:dyDescent="0.25">
      <c r="A102" s="384"/>
      <c r="B102" s="384"/>
      <c r="C102" s="384"/>
      <c r="D102" s="384"/>
      <c r="E102" s="384"/>
      <c r="F102" s="384"/>
      <c r="G102" s="384"/>
      <c r="H102" s="384"/>
      <c r="I102" s="459"/>
      <c r="J102" s="459"/>
      <c r="K102" s="459"/>
      <c r="L102" s="459"/>
      <c r="M102" s="459"/>
      <c r="N102" s="459"/>
      <c r="O102" s="459"/>
      <c r="P102" s="460"/>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384"/>
      <c r="AU102" s="384"/>
    </row>
    <row r="103" spans="1:47" x14ac:dyDescent="0.25">
      <c r="A103" s="384"/>
      <c r="B103" s="384"/>
      <c r="C103" s="384"/>
      <c r="D103" s="384"/>
      <c r="E103" s="384"/>
      <c r="F103" s="384"/>
      <c r="G103" s="384"/>
      <c r="H103" s="384"/>
      <c r="I103" s="459"/>
      <c r="J103" s="459"/>
      <c r="K103" s="459"/>
      <c r="L103" s="459"/>
      <c r="M103" s="459"/>
      <c r="N103" s="459"/>
      <c r="O103" s="459"/>
      <c r="P103" s="460"/>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384"/>
      <c r="AU103" s="384"/>
    </row>
    <row r="104" spans="1:47" x14ac:dyDescent="0.25">
      <c r="A104" s="384"/>
      <c r="B104" s="384"/>
      <c r="C104" s="384"/>
      <c r="D104" s="384"/>
      <c r="E104" s="384"/>
      <c r="F104" s="384"/>
      <c r="G104" s="384"/>
      <c r="H104" s="384"/>
      <c r="I104" s="459"/>
      <c r="J104" s="459"/>
      <c r="K104" s="459"/>
      <c r="L104" s="459"/>
      <c r="M104" s="459"/>
      <c r="N104" s="459"/>
      <c r="O104" s="459"/>
      <c r="P104" s="460"/>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384"/>
      <c r="AU104" s="384"/>
    </row>
    <row r="105" spans="1:47" x14ac:dyDescent="0.25">
      <c r="A105" s="384"/>
      <c r="B105" s="384"/>
      <c r="C105" s="384"/>
      <c r="D105" s="384"/>
      <c r="E105" s="384"/>
      <c r="F105" s="384"/>
      <c r="G105" s="384"/>
      <c r="H105" s="384"/>
      <c r="I105" s="459"/>
      <c r="J105" s="459"/>
      <c r="K105" s="459"/>
      <c r="L105" s="459"/>
      <c r="M105" s="459"/>
      <c r="N105" s="459"/>
      <c r="O105" s="459"/>
      <c r="P105" s="460"/>
      <c r="Q105" s="459"/>
      <c r="R105" s="459"/>
      <c r="S105" s="459"/>
      <c r="T105" s="459"/>
      <c r="U105" s="459"/>
      <c r="V105" s="459"/>
      <c r="W105" s="459"/>
      <c r="X105" s="459"/>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384"/>
      <c r="AU105" s="384"/>
    </row>
    <row r="106" spans="1:47" x14ac:dyDescent="0.25">
      <c r="A106" s="384"/>
      <c r="B106" s="384"/>
      <c r="C106" s="384"/>
      <c r="D106" s="384"/>
      <c r="E106" s="384"/>
      <c r="F106" s="384"/>
      <c r="G106" s="384"/>
      <c r="H106" s="384"/>
      <c r="I106" s="459"/>
      <c r="J106" s="459"/>
      <c r="K106" s="459"/>
      <c r="L106" s="459"/>
      <c r="M106" s="459"/>
      <c r="N106" s="459"/>
      <c r="O106" s="459"/>
      <c r="P106" s="460"/>
      <c r="Q106" s="459"/>
      <c r="R106" s="459"/>
      <c r="S106" s="459"/>
      <c r="T106" s="459"/>
      <c r="U106" s="459"/>
      <c r="V106" s="459"/>
      <c r="W106" s="459"/>
      <c r="X106" s="459"/>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384"/>
      <c r="AU106" s="384"/>
    </row>
    <row r="107" spans="1:47" x14ac:dyDescent="0.25">
      <c r="A107" s="384"/>
      <c r="B107" s="384"/>
      <c r="C107" s="384"/>
      <c r="D107" s="384"/>
      <c r="E107" s="384"/>
      <c r="F107" s="384"/>
      <c r="G107" s="384"/>
      <c r="H107" s="384"/>
      <c r="I107" s="459"/>
      <c r="J107" s="459"/>
      <c r="K107" s="459"/>
      <c r="L107" s="459"/>
      <c r="M107" s="459"/>
      <c r="N107" s="459"/>
      <c r="O107" s="459"/>
      <c r="P107" s="460"/>
      <c r="Q107" s="459"/>
      <c r="R107" s="459"/>
      <c r="S107" s="459"/>
      <c r="T107" s="459"/>
      <c r="U107" s="459"/>
      <c r="V107" s="459"/>
      <c r="W107" s="459"/>
      <c r="X107" s="459"/>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384"/>
      <c r="AU107" s="384"/>
    </row>
    <row r="108" spans="1:47" x14ac:dyDescent="0.25">
      <c r="A108" s="384"/>
      <c r="B108" s="384"/>
      <c r="C108" s="384"/>
      <c r="D108" s="384"/>
      <c r="E108" s="384"/>
      <c r="F108" s="384"/>
      <c r="G108" s="384"/>
      <c r="H108" s="384"/>
      <c r="I108" s="459"/>
      <c r="J108" s="459"/>
      <c r="K108" s="459"/>
      <c r="L108" s="459"/>
      <c r="M108" s="459"/>
      <c r="N108" s="459"/>
      <c r="O108" s="459"/>
      <c r="P108" s="460"/>
      <c r="Q108" s="459"/>
      <c r="R108" s="459"/>
      <c r="S108" s="459"/>
      <c r="T108" s="459"/>
      <c r="U108" s="459"/>
      <c r="V108" s="459"/>
      <c r="W108" s="459"/>
      <c r="X108" s="459"/>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384"/>
      <c r="AU108" s="384"/>
    </row>
    <row r="109" spans="1:47" x14ac:dyDescent="0.25">
      <c r="A109" s="384"/>
      <c r="B109" s="384"/>
      <c r="C109" s="384"/>
      <c r="D109" s="384"/>
      <c r="E109" s="384"/>
      <c r="F109" s="384"/>
      <c r="G109" s="384"/>
      <c r="H109" s="384"/>
      <c r="I109" s="459"/>
      <c r="J109" s="459"/>
      <c r="K109" s="459"/>
      <c r="L109" s="459"/>
      <c r="M109" s="459"/>
      <c r="N109" s="459"/>
      <c r="O109" s="459"/>
      <c r="P109" s="460"/>
      <c r="Q109" s="459"/>
      <c r="R109" s="459"/>
      <c r="S109" s="459"/>
      <c r="T109" s="459"/>
      <c r="U109" s="459"/>
      <c r="V109" s="459"/>
      <c r="W109" s="459"/>
      <c r="X109" s="459"/>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384"/>
      <c r="AU109" s="384"/>
    </row>
    <row r="110" spans="1:47" x14ac:dyDescent="0.25">
      <c r="A110" s="384"/>
      <c r="B110" s="384"/>
      <c r="C110" s="384"/>
      <c r="D110" s="384"/>
      <c r="E110" s="384"/>
      <c r="F110" s="384"/>
      <c r="G110" s="384"/>
      <c r="H110" s="384"/>
      <c r="I110" s="459"/>
      <c r="J110" s="459"/>
      <c r="K110" s="459"/>
      <c r="L110" s="459"/>
      <c r="M110" s="459"/>
      <c r="N110" s="459"/>
      <c r="O110" s="459"/>
      <c r="P110" s="460"/>
      <c r="Q110" s="459"/>
      <c r="R110" s="459"/>
      <c r="S110" s="459"/>
      <c r="T110" s="459"/>
      <c r="U110" s="459"/>
      <c r="V110" s="459"/>
      <c r="W110" s="459"/>
      <c r="X110" s="459"/>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384"/>
      <c r="AU110" s="384"/>
    </row>
    <row r="111" spans="1:47" x14ac:dyDescent="0.25">
      <c r="A111" s="384"/>
      <c r="B111" s="384"/>
      <c r="C111" s="384"/>
      <c r="D111" s="384"/>
      <c r="E111" s="384"/>
      <c r="F111" s="384"/>
      <c r="G111" s="384"/>
      <c r="H111" s="384"/>
      <c r="I111" s="459"/>
      <c r="J111" s="459"/>
      <c r="K111" s="459"/>
      <c r="L111" s="459"/>
      <c r="M111" s="459"/>
      <c r="N111" s="459"/>
      <c r="O111" s="459"/>
      <c r="P111" s="460"/>
      <c r="Q111" s="459"/>
      <c r="R111" s="459"/>
      <c r="S111" s="459"/>
      <c r="T111" s="459"/>
      <c r="U111" s="459"/>
      <c r="V111" s="459"/>
      <c r="W111" s="459"/>
      <c r="X111" s="459"/>
      <c r="Y111" s="459"/>
      <c r="Z111" s="459"/>
      <c r="AA111" s="459"/>
      <c r="AB111" s="459"/>
      <c r="AC111" s="459"/>
      <c r="AD111" s="459"/>
      <c r="AE111" s="459"/>
      <c r="AF111" s="459"/>
      <c r="AG111" s="459"/>
      <c r="AH111" s="459"/>
      <c r="AI111" s="459"/>
      <c r="AJ111" s="459"/>
      <c r="AK111" s="459"/>
      <c r="AL111" s="459"/>
      <c r="AM111" s="459"/>
      <c r="AN111" s="459"/>
      <c r="AO111" s="459"/>
      <c r="AP111" s="459"/>
      <c r="AQ111" s="459"/>
      <c r="AR111" s="459"/>
      <c r="AS111" s="459"/>
      <c r="AT111" s="384"/>
      <c r="AU111" s="384"/>
    </row>
    <row r="112" spans="1:47" x14ac:dyDescent="0.25">
      <c r="A112" s="384"/>
      <c r="B112" s="384"/>
      <c r="C112" s="384"/>
      <c r="D112" s="384"/>
      <c r="E112" s="384"/>
      <c r="F112" s="384"/>
      <c r="G112" s="384"/>
      <c r="H112" s="384"/>
      <c r="I112" s="459"/>
      <c r="J112" s="459"/>
      <c r="K112" s="459"/>
      <c r="L112" s="459"/>
      <c r="M112" s="459"/>
      <c r="N112" s="459"/>
      <c r="O112" s="459"/>
      <c r="P112" s="460"/>
      <c r="Q112" s="459"/>
      <c r="R112" s="459"/>
      <c r="S112" s="459"/>
      <c r="T112" s="459"/>
      <c r="U112" s="459"/>
      <c r="V112" s="459"/>
      <c r="W112" s="459"/>
      <c r="X112" s="459"/>
      <c r="Y112" s="459"/>
      <c r="Z112" s="459"/>
      <c r="AA112" s="459"/>
      <c r="AB112" s="459"/>
      <c r="AC112" s="459"/>
      <c r="AD112" s="459"/>
      <c r="AE112" s="459"/>
      <c r="AF112" s="459"/>
      <c r="AG112" s="459"/>
      <c r="AH112" s="459"/>
      <c r="AI112" s="459"/>
      <c r="AJ112" s="459"/>
      <c r="AK112" s="459"/>
      <c r="AL112" s="459"/>
      <c r="AM112" s="459"/>
      <c r="AN112" s="459"/>
      <c r="AO112" s="459"/>
      <c r="AP112" s="459"/>
      <c r="AQ112" s="459"/>
      <c r="AR112" s="459"/>
      <c r="AS112" s="459"/>
      <c r="AT112" s="384"/>
      <c r="AU112" s="384"/>
    </row>
    <row r="113" spans="1:47" x14ac:dyDescent="0.25">
      <c r="A113" s="384"/>
      <c r="B113" s="384"/>
      <c r="C113" s="384"/>
      <c r="D113" s="384"/>
      <c r="E113" s="384"/>
      <c r="F113" s="384"/>
      <c r="G113" s="384"/>
      <c r="H113" s="384"/>
      <c r="I113" s="459"/>
      <c r="J113" s="459"/>
      <c r="K113" s="459"/>
      <c r="L113" s="459"/>
      <c r="M113" s="459"/>
      <c r="N113" s="459"/>
      <c r="O113" s="459"/>
      <c r="P113" s="460"/>
      <c r="Q113" s="459"/>
      <c r="R113" s="459"/>
      <c r="S113" s="459"/>
      <c r="T113" s="459"/>
      <c r="U113" s="459"/>
      <c r="V113" s="459"/>
      <c r="W113" s="459"/>
      <c r="X113" s="459"/>
      <c r="Y113" s="459"/>
      <c r="Z113" s="459"/>
      <c r="AA113" s="459"/>
      <c r="AB113" s="459"/>
      <c r="AC113" s="459"/>
      <c r="AD113" s="459"/>
      <c r="AE113" s="459"/>
      <c r="AF113" s="459"/>
      <c r="AG113" s="459"/>
      <c r="AH113" s="459"/>
      <c r="AI113" s="459"/>
      <c r="AJ113" s="459"/>
      <c r="AK113" s="459"/>
      <c r="AL113" s="459"/>
      <c r="AM113" s="459"/>
      <c r="AN113" s="459"/>
      <c r="AO113" s="459"/>
      <c r="AP113" s="459"/>
      <c r="AQ113" s="459"/>
      <c r="AR113" s="459"/>
      <c r="AS113" s="459"/>
      <c r="AT113" s="384"/>
      <c r="AU113" s="384"/>
    </row>
    <row r="114" spans="1:47" x14ac:dyDescent="0.25">
      <c r="A114" s="384"/>
      <c r="B114" s="384"/>
      <c r="C114" s="384"/>
      <c r="D114" s="384"/>
      <c r="E114" s="384"/>
      <c r="F114" s="384"/>
      <c r="G114" s="384"/>
      <c r="H114" s="384"/>
      <c r="I114" s="459"/>
      <c r="J114" s="459"/>
      <c r="K114" s="459"/>
      <c r="L114" s="459"/>
      <c r="M114" s="459"/>
      <c r="N114" s="459"/>
      <c r="O114" s="459"/>
      <c r="P114" s="460"/>
      <c r="Q114" s="459"/>
      <c r="R114" s="459"/>
      <c r="S114" s="459"/>
      <c r="T114" s="459"/>
      <c r="U114" s="459"/>
      <c r="V114" s="459"/>
      <c r="W114" s="459"/>
      <c r="X114" s="459"/>
      <c r="Y114" s="459"/>
      <c r="Z114" s="459"/>
      <c r="AA114" s="459"/>
      <c r="AB114" s="459"/>
      <c r="AC114" s="459"/>
      <c r="AD114" s="459"/>
      <c r="AE114" s="459"/>
      <c r="AF114" s="459"/>
      <c r="AG114" s="459"/>
      <c r="AH114" s="459"/>
      <c r="AI114" s="459"/>
      <c r="AJ114" s="459"/>
      <c r="AK114" s="459"/>
      <c r="AL114" s="459"/>
      <c r="AM114" s="459"/>
      <c r="AN114" s="459"/>
      <c r="AO114" s="459"/>
      <c r="AP114" s="459"/>
      <c r="AQ114" s="459"/>
      <c r="AR114" s="459"/>
      <c r="AS114" s="459"/>
      <c r="AT114" s="384"/>
      <c r="AU114" s="384"/>
    </row>
    <row r="115" spans="1:47" x14ac:dyDescent="0.25">
      <c r="A115" s="384"/>
      <c r="B115" s="384"/>
      <c r="C115" s="384"/>
      <c r="D115" s="384"/>
      <c r="E115" s="384"/>
      <c r="F115" s="384"/>
      <c r="G115" s="384"/>
      <c r="H115" s="384"/>
      <c r="I115" s="459"/>
      <c r="J115" s="459"/>
      <c r="K115" s="459"/>
      <c r="L115" s="459"/>
      <c r="M115" s="459"/>
      <c r="N115" s="459"/>
      <c r="O115" s="459"/>
      <c r="P115" s="460"/>
      <c r="Q115" s="459"/>
      <c r="R115" s="459"/>
      <c r="S115" s="459"/>
      <c r="T115" s="459"/>
      <c r="U115" s="459"/>
      <c r="V115" s="459"/>
      <c r="W115" s="459"/>
      <c r="X115" s="459"/>
      <c r="Y115" s="459"/>
      <c r="Z115" s="459"/>
      <c r="AA115" s="459"/>
      <c r="AB115" s="459"/>
      <c r="AC115" s="459"/>
      <c r="AD115" s="459"/>
      <c r="AE115" s="459"/>
      <c r="AF115" s="459"/>
      <c r="AG115" s="459"/>
      <c r="AH115" s="459"/>
      <c r="AI115" s="459"/>
      <c r="AJ115" s="459"/>
      <c r="AK115" s="459"/>
      <c r="AL115" s="459"/>
      <c r="AM115" s="459"/>
      <c r="AN115" s="459"/>
      <c r="AO115" s="459"/>
      <c r="AP115" s="459"/>
      <c r="AQ115" s="459"/>
      <c r="AR115" s="459"/>
      <c r="AS115" s="459"/>
      <c r="AT115" s="384"/>
      <c r="AU115" s="384"/>
    </row>
    <row r="116" spans="1:47" x14ac:dyDescent="0.25">
      <c r="A116" s="384"/>
      <c r="B116" s="384"/>
      <c r="C116" s="384"/>
      <c r="D116" s="384"/>
      <c r="E116" s="384"/>
      <c r="F116" s="384"/>
      <c r="G116" s="384"/>
      <c r="H116" s="384"/>
      <c r="I116" s="459"/>
      <c r="J116" s="459"/>
      <c r="K116" s="459"/>
      <c r="L116" s="459"/>
      <c r="M116" s="459"/>
      <c r="N116" s="459"/>
      <c r="O116" s="459"/>
      <c r="P116" s="460"/>
      <c r="Q116" s="459"/>
      <c r="R116" s="459"/>
      <c r="S116" s="459"/>
      <c r="T116" s="459"/>
      <c r="U116" s="459"/>
      <c r="V116" s="459"/>
      <c r="W116" s="459"/>
      <c r="X116" s="459"/>
      <c r="Y116" s="459"/>
      <c r="Z116" s="459"/>
      <c r="AA116" s="459"/>
      <c r="AB116" s="459"/>
      <c r="AC116" s="459"/>
      <c r="AD116" s="459"/>
      <c r="AE116" s="459"/>
      <c r="AF116" s="459"/>
      <c r="AG116" s="459"/>
      <c r="AH116" s="459"/>
      <c r="AI116" s="459"/>
      <c r="AJ116" s="459"/>
      <c r="AK116" s="459"/>
      <c r="AL116" s="459"/>
      <c r="AM116" s="459"/>
      <c r="AN116" s="459"/>
      <c r="AO116" s="459"/>
      <c r="AP116" s="459"/>
      <c r="AQ116" s="459"/>
      <c r="AR116" s="459"/>
      <c r="AS116" s="459"/>
      <c r="AT116" s="384"/>
      <c r="AU116" s="384"/>
    </row>
    <row r="117" spans="1:47" x14ac:dyDescent="0.25">
      <c r="A117" s="384"/>
      <c r="B117" s="384"/>
      <c r="C117" s="384"/>
      <c r="D117" s="384"/>
      <c r="E117" s="384"/>
      <c r="F117" s="384"/>
      <c r="G117" s="384"/>
      <c r="H117" s="384"/>
      <c r="I117" s="459"/>
      <c r="J117" s="459"/>
      <c r="K117" s="459"/>
      <c r="L117" s="459"/>
      <c r="M117" s="459"/>
      <c r="N117" s="459"/>
      <c r="O117" s="459"/>
      <c r="P117" s="460"/>
      <c r="Q117" s="459"/>
      <c r="R117" s="459"/>
      <c r="S117" s="459"/>
      <c r="T117" s="459"/>
      <c r="U117" s="459"/>
      <c r="V117" s="459"/>
      <c r="W117" s="459"/>
      <c r="X117" s="459"/>
      <c r="Y117" s="459"/>
      <c r="Z117" s="459"/>
      <c r="AA117" s="459"/>
      <c r="AB117" s="459"/>
      <c r="AC117" s="459"/>
      <c r="AD117" s="459"/>
      <c r="AE117" s="459"/>
      <c r="AF117" s="459"/>
      <c r="AG117" s="459"/>
      <c r="AH117" s="459"/>
      <c r="AI117" s="459"/>
      <c r="AJ117" s="459"/>
      <c r="AK117" s="459"/>
      <c r="AL117" s="459"/>
      <c r="AM117" s="459"/>
      <c r="AN117" s="459"/>
      <c r="AO117" s="459"/>
      <c r="AP117" s="459"/>
      <c r="AQ117" s="459"/>
      <c r="AR117" s="459"/>
      <c r="AS117" s="459"/>
      <c r="AT117" s="384"/>
      <c r="AU117" s="384"/>
    </row>
    <row r="118" spans="1:47" x14ac:dyDescent="0.25">
      <c r="A118" s="384"/>
      <c r="B118" s="384"/>
      <c r="C118" s="384"/>
      <c r="D118" s="384"/>
      <c r="E118" s="384"/>
      <c r="F118" s="384"/>
      <c r="G118" s="384"/>
      <c r="H118" s="384"/>
      <c r="I118" s="459"/>
      <c r="J118" s="459"/>
      <c r="K118" s="459"/>
      <c r="L118" s="459"/>
      <c r="M118" s="459"/>
      <c r="N118" s="459"/>
      <c r="O118" s="459"/>
      <c r="P118" s="460"/>
      <c r="Q118" s="459"/>
      <c r="R118" s="459"/>
      <c r="S118" s="459"/>
      <c r="T118" s="459"/>
      <c r="U118" s="459"/>
      <c r="V118" s="459"/>
      <c r="W118" s="459"/>
      <c r="X118" s="459"/>
      <c r="Y118" s="459"/>
      <c r="Z118" s="459"/>
      <c r="AA118" s="459"/>
      <c r="AB118" s="459"/>
      <c r="AC118" s="459"/>
      <c r="AD118" s="459"/>
      <c r="AE118" s="459"/>
      <c r="AF118" s="459"/>
      <c r="AG118" s="459"/>
      <c r="AH118" s="459"/>
      <c r="AI118" s="459"/>
      <c r="AJ118" s="459"/>
      <c r="AK118" s="459"/>
      <c r="AL118" s="459"/>
      <c r="AM118" s="459"/>
      <c r="AN118" s="459"/>
      <c r="AO118" s="459"/>
      <c r="AP118" s="459"/>
      <c r="AQ118" s="459"/>
      <c r="AR118" s="459"/>
      <c r="AS118" s="459"/>
      <c r="AT118" s="384"/>
      <c r="AU118" s="384"/>
    </row>
    <row r="119" spans="1:47" x14ac:dyDescent="0.25">
      <c r="A119" s="384"/>
      <c r="B119" s="384"/>
      <c r="C119" s="384"/>
      <c r="D119" s="384"/>
      <c r="E119" s="384"/>
      <c r="F119" s="384"/>
      <c r="G119" s="384"/>
      <c r="H119" s="384"/>
      <c r="I119" s="459"/>
      <c r="J119" s="459"/>
      <c r="K119" s="459"/>
      <c r="L119" s="459"/>
      <c r="M119" s="459"/>
      <c r="N119" s="459"/>
      <c r="O119" s="459"/>
      <c r="P119" s="460"/>
      <c r="Q119" s="459"/>
      <c r="R119" s="459"/>
      <c r="S119" s="459"/>
      <c r="T119" s="459"/>
      <c r="U119" s="459"/>
      <c r="V119" s="459"/>
      <c r="W119" s="459"/>
      <c r="X119" s="459"/>
      <c r="Y119" s="459"/>
      <c r="Z119" s="459"/>
      <c r="AA119" s="459"/>
      <c r="AB119" s="459"/>
      <c r="AC119" s="459"/>
      <c r="AD119" s="459"/>
      <c r="AE119" s="459"/>
      <c r="AF119" s="459"/>
      <c r="AG119" s="459"/>
      <c r="AH119" s="459"/>
      <c r="AI119" s="459"/>
      <c r="AJ119" s="459"/>
      <c r="AK119" s="459"/>
      <c r="AL119" s="459"/>
      <c r="AM119" s="459"/>
      <c r="AN119" s="459"/>
      <c r="AO119" s="459"/>
      <c r="AP119" s="459"/>
      <c r="AQ119" s="459"/>
      <c r="AR119" s="459"/>
      <c r="AS119" s="459"/>
      <c r="AT119" s="384"/>
      <c r="AU119" s="384"/>
    </row>
    <row r="120" spans="1:47" x14ac:dyDescent="0.25">
      <c r="A120" s="384"/>
      <c r="B120" s="384"/>
      <c r="C120" s="384"/>
      <c r="D120" s="384"/>
      <c r="E120" s="384"/>
      <c r="F120" s="384"/>
      <c r="G120" s="384"/>
      <c r="H120" s="384"/>
      <c r="I120" s="459"/>
      <c r="J120" s="459"/>
      <c r="K120" s="459"/>
      <c r="L120" s="459"/>
      <c r="M120" s="459"/>
      <c r="N120" s="459"/>
      <c r="O120" s="459"/>
      <c r="P120" s="460"/>
      <c r="Q120" s="459"/>
      <c r="R120" s="459"/>
      <c r="S120" s="459"/>
      <c r="T120" s="459"/>
      <c r="U120" s="459"/>
      <c r="V120" s="459"/>
      <c r="W120" s="459"/>
      <c r="X120" s="459"/>
      <c r="Y120" s="459"/>
      <c r="Z120" s="459"/>
      <c r="AA120" s="459"/>
      <c r="AB120" s="459"/>
      <c r="AC120" s="459"/>
      <c r="AD120" s="459"/>
      <c r="AE120" s="459"/>
      <c r="AF120" s="459"/>
      <c r="AG120" s="459"/>
      <c r="AH120" s="459"/>
      <c r="AI120" s="459"/>
      <c r="AJ120" s="459"/>
      <c r="AK120" s="459"/>
      <c r="AL120" s="459"/>
      <c r="AM120" s="459"/>
      <c r="AN120" s="459"/>
      <c r="AO120" s="459"/>
      <c r="AP120" s="459"/>
      <c r="AQ120" s="459"/>
      <c r="AR120" s="459"/>
      <c r="AS120" s="459"/>
      <c r="AT120" s="384"/>
      <c r="AU120" s="384"/>
    </row>
    <row r="121" spans="1:47" x14ac:dyDescent="0.25">
      <c r="A121" s="384"/>
      <c r="B121" s="384"/>
      <c r="C121" s="384"/>
      <c r="D121" s="384"/>
      <c r="E121" s="384"/>
      <c r="F121" s="384"/>
      <c r="G121" s="384"/>
      <c r="H121" s="384"/>
      <c r="I121" s="459"/>
      <c r="J121" s="459"/>
      <c r="K121" s="459"/>
      <c r="L121" s="459"/>
      <c r="M121" s="459"/>
      <c r="N121" s="459"/>
      <c r="O121" s="459"/>
      <c r="P121" s="460"/>
      <c r="Q121" s="459"/>
      <c r="R121" s="459"/>
      <c r="S121" s="459"/>
      <c r="T121" s="459"/>
      <c r="U121" s="459"/>
      <c r="V121" s="459"/>
      <c r="W121" s="459"/>
      <c r="X121" s="459"/>
      <c r="Y121" s="459"/>
      <c r="Z121" s="459"/>
      <c r="AA121" s="459"/>
      <c r="AB121" s="459"/>
      <c r="AC121" s="459"/>
      <c r="AD121" s="459"/>
      <c r="AE121" s="459"/>
      <c r="AF121" s="459"/>
      <c r="AG121" s="459"/>
      <c r="AH121" s="459"/>
      <c r="AI121" s="459"/>
      <c r="AJ121" s="459"/>
      <c r="AK121" s="459"/>
      <c r="AL121" s="459"/>
      <c r="AM121" s="459"/>
      <c r="AN121" s="459"/>
      <c r="AO121" s="459"/>
      <c r="AP121" s="459"/>
      <c r="AQ121" s="459"/>
      <c r="AR121" s="459"/>
      <c r="AS121" s="459"/>
      <c r="AT121" s="384"/>
      <c r="AU121" s="384"/>
    </row>
    <row r="122" spans="1:47" x14ac:dyDescent="0.25">
      <c r="A122" s="384"/>
      <c r="B122" s="384"/>
      <c r="C122" s="384"/>
      <c r="D122" s="384"/>
      <c r="E122" s="384"/>
      <c r="F122" s="384"/>
      <c r="G122" s="384"/>
      <c r="H122" s="384"/>
      <c r="I122" s="459"/>
      <c r="J122" s="459"/>
      <c r="K122" s="459"/>
      <c r="L122" s="459"/>
      <c r="M122" s="459"/>
      <c r="N122" s="459"/>
      <c r="O122" s="459"/>
      <c r="P122" s="460"/>
      <c r="Q122" s="459"/>
      <c r="R122" s="459"/>
      <c r="S122" s="459"/>
      <c r="T122" s="459"/>
      <c r="U122" s="459"/>
      <c r="V122" s="459"/>
      <c r="W122" s="459"/>
      <c r="X122" s="459"/>
      <c r="Y122" s="459"/>
      <c r="Z122" s="459"/>
      <c r="AA122" s="459"/>
      <c r="AB122" s="459"/>
      <c r="AC122" s="459"/>
      <c r="AD122" s="459"/>
      <c r="AE122" s="459"/>
      <c r="AF122" s="459"/>
      <c r="AG122" s="459"/>
      <c r="AH122" s="459"/>
      <c r="AI122" s="459"/>
      <c r="AJ122" s="459"/>
      <c r="AK122" s="459"/>
      <c r="AL122" s="459"/>
      <c r="AM122" s="459"/>
      <c r="AN122" s="459"/>
      <c r="AO122" s="459"/>
      <c r="AP122" s="459"/>
      <c r="AQ122" s="459"/>
      <c r="AR122" s="459"/>
      <c r="AS122" s="459"/>
      <c r="AT122" s="384"/>
      <c r="AU122" s="384"/>
    </row>
    <row r="123" spans="1:47" x14ac:dyDescent="0.25">
      <c r="A123" s="384"/>
      <c r="B123" s="384"/>
      <c r="C123" s="384"/>
      <c r="D123" s="384"/>
      <c r="E123" s="384"/>
      <c r="F123" s="384"/>
      <c r="G123" s="384"/>
      <c r="H123" s="384"/>
      <c r="I123" s="459"/>
      <c r="J123" s="459"/>
      <c r="K123" s="459"/>
      <c r="L123" s="459"/>
      <c r="M123" s="459"/>
      <c r="N123" s="459"/>
      <c r="O123" s="459"/>
      <c r="P123" s="460"/>
      <c r="Q123" s="459"/>
      <c r="R123" s="459"/>
      <c r="S123" s="459"/>
      <c r="T123" s="459"/>
      <c r="U123" s="459"/>
      <c r="V123" s="459"/>
      <c r="W123" s="459"/>
      <c r="X123" s="459"/>
      <c r="Y123" s="459"/>
      <c r="Z123" s="459"/>
      <c r="AA123" s="459"/>
      <c r="AB123" s="459"/>
      <c r="AC123" s="459"/>
      <c r="AD123" s="459"/>
      <c r="AE123" s="459"/>
      <c r="AF123" s="459"/>
      <c r="AG123" s="459"/>
      <c r="AH123" s="459"/>
      <c r="AI123" s="459"/>
      <c r="AJ123" s="459"/>
      <c r="AK123" s="459"/>
      <c r="AL123" s="459"/>
      <c r="AM123" s="459"/>
      <c r="AN123" s="459"/>
      <c r="AO123" s="459"/>
      <c r="AP123" s="459"/>
      <c r="AQ123" s="459"/>
      <c r="AR123" s="459"/>
      <c r="AS123" s="459"/>
      <c r="AT123" s="384"/>
      <c r="AU123" s="384"/>
    </row>
    <row r="124" spans="1:47" x14ac:dyDescent="0.25">
      <c r="A124" s="384"/>
      <c r="B124" s="384"/>
      <c r="C124" s="384"/>
      <c r="D124" s="384"/>
      <c r="E124" s="384"/>
      <c r="F124" s="384"/>
      <c r="G124" s="384"/>
      <c r="H124" s="384"/>
      <c r="I124" s="459"/>
      <c r="J124" s="459"/>
      <c r="K124" s="459"/>
      <c r="L124" s="459"/>
      <c r="M124" s="459"/>
      <c r="N124" s="459"/>
      <c r="O124" s="459"/>
      <c r="P124" s="460"/>
      <c r="Q124" s="459"/>
      <c r="R124" s="459"/>
      <c r="S124" s="459"/>
      <c r="T124" s="459"/>
      <c r="U124" s="459"/>
      <c r="V124" s="459"/>
      <c r="W124" s="459"/>
      <c r="X124" s="459"/>
      <c r="Y124" s="459"/>
      <c r="Z124" s="459"/>
      <c r="AA124" s="459"/>
      <c r="AB124" s="459"/>
      <c r="AC124" s="459"/>
      <c r="AD124" s="459"/>
      <c r="AE124" s="459"/>
      <c r="AF124" s="459"/>
      <c r="AG124" s="459"/>
      <c r="AH124" s="459"/>
      <c r="AI124" s="459"/>
      <c r="AJ124" s="459"/>
      <c r="AK124" s="459"/>
      <c r="AL124" s="459"/>
      <c r="AM124" s="459"/>
      <c r="AN124" s="459"/>
      <c r="AO124" s="459"/>
      <c r="AP124" s="459"/>
      <c r="AQ124" s="459"/>
      <c r="AR124" s="459"/>
      <c r="AS124" s="459"/>
      <c r="AT124" s="384"/>
      <c r="AU124" s="384"/>
    </row>
    <row r="125" spans="1:47" x14ac:dyDescent="0.25">
      <c r="A125" s="384"/>
      <c r="B125" s="384"/>
      <c r="C125" s="384"/>
      <c r="D125" s="384"/>
      <c r="E125" s="384"/>
      <c r="F125" s="384"/>
      <c r="G125" s="384"/>
      <c r="H125" s="384"/>
      <c r="I125" s="459"/>
      <c r="J125" s="459"/>
      <c r="K125" s="459"/>
      <c r="L125" s="459"/>
      <c r="M125" s="459"/>
      <c r="N125" s="459"/>
      <c r="O125" s="459"/>
      <c r="P125" s="460"/>
      <c r="Q125" s="459"/>
      <c r="R125" s="459"/>
      <c r="S125" s="459"/>
      <c r="T125" s="459"/>
      <c r="U125" s="459"/>
      <c r="V125" s="459"/>
      <c r="W125" s="459"/>
      <c r="X125" s="459"/>
      <c r="Y125" s="459"/>
      <c r="Z125" s="459"/>
      <c r="AA125" s="459"/>
      <c r="AB125" s="459"/>
      <c r="AC125" s="459"/>
      <c r="AD125" s="459"/>
      <c r="AE125" s="459"/>
      <c r="AF125" s="459"/>
      <c r="AG125" s="459"/>
      <c r="AH125" s="459"/>
      <c r="AI125" s="459"/>
      <c r="AJ125" s="459"/>
      <c r="AK125" s="459"/>
      <c r="AL125" s="459"/>
      <c r="AM125" s="459"/>
      <c r="AN125" s="459"/>
      <c r="AO125" s="459"/>
      <c r="AP125" s="459"/>
      <c r="AQ125" s="459"/>
      <c r="AR125" s="459"/>
      <c r="AS125" s="459"/>
      <c r="AT125" s="384"/>
      <c r="AU125" s="384"/>
    </row>
    <row r="126" spans="1:47" x14ac:dyDescent="0.25">
      <c r="A126" s="384"/>
      <c r="B126" s="384"/>
      <c r="C126" s="384"/>
      <c r="D126" s="384"/>
      <c r="E126" s="384"/>
      <c r="F126" s="384"/>
      <c r="G126" s="384"/>
      <c r="H126" s="384"/>
      <c r="I126" s="459"/>
      <c r="J126" s="459"/>
      <c r="K126" s="459"/>
      <c r="L126" s="459"/>
      <c r="M126" s="459"/>
      <c r="N126" s="459"/>
      <c r="O126" s="459"/>
      <c r="P126" s="460"/>
      <c r="Q126" s="459"/>
      <c r="R126" s="459"/>
      <c r="S126" s="459"/>
      <c r="T126" s="459"/>
      <c r="U126" s="459"/>
      <c r="V126" s="459"/>
      <c r="W126" s="459"/>
      <c r="X126" s="459"/>
      <c r="Y126" s="459"/>
      <c r="Z126" s="459"/>
      <c r="AA126" s="459"/>
      <c r="AB126" s="459"/>
      <c r="AC126" s="459"/>
      <c r="AD126" s="459"/>
      <c r="AE126" s="459"/>
      <c r="AF126" s="459"/>
      <c r="AG126" s="459"/>
      <c r="AH126" s="459"/>
      <c r="AI126" s="459"/>
      <c r="AJ126" s="459"/>
      <c r="AK126" s="459"/>
      <c r="AL126" s="459"/>
      <c r="AM126" s="459"/>
      <c r="AN126" s="459"/>
      <c r="AO126" s="459"/>
      <c r="AP126" s="459"/>
      <c r="AQ126" s="459"/>
      <c r="AR126" s="459"/>
      <c r="AS126" s="459"/>
      <c r="AT126" s="384"/>
      <c r="AU126" s="384"/>
    </row>
    <row r="127" spans="1:47" x14ac:dyDescent="0.25">
      <c r="A127" s="384"/>
      <c r="B127" s="384"/>
      <c r="C127" s="384"/>
      <c r="D127" s="384"/>
      <c r="E127" s="384"/>
      <c r="F127" s="384"/>
      <c r="G127" s="384"/>
      <c r="H127" s="384"/>
      <c r="I127" s="459"/>
      <c r="J127" s="459"/>
      <c r="K127" s="459"/>
      <c r="L127" s="459"/>
      <c r="M127" s="459"/>
      <c r="N127" s="459"/>
      <c r="O127" s="459"/>
      <c r="P127" s="460"/>
      <c r="Q127" s="459"/>
      <c r="R127" s="459"/>
      <c r="S127" s="459"/>
      <c r="T127" s="459"/>
      <c r="U127" s="459"/>
      <c r="V127" s="459"/>
      <c r="W127" s="459"/>
      <c r="X127" s="459"/>
      <c r="Y127" s="459"/>
      <c r="Z127" s="459"/>
      <c r="AA127" s="459"/>
      <c r="AB127" s="459"/>
      <c r="AC127" s="459"/>
      <c r="AD127" s="459"/>
      <c r="AE127" s="459"/>
      <c r="AF127" s="459"/>
      <c r="AG127" s="459"/>
      <c r="AH127" s="459"/>
      <c r="AI127" s="459"/>
      <c r="AJ127" s="459"/>
      <c r="AK127" s="459"/>
      <c r="AL127" s="459"/>
      <c r="AM127" s="459"/>
      <c r="AN127" s="459"/>
      <c r="AO127" s="459"/>
      <c r="AP127" s="459"/>
      <c r="AQ127" s="459"/>
      <c r="AR127" s="459"/>
      <c r="AS127" s="459"/>
      <c r="AT127" s="384"/>
      <c r="AU127" s="384"/>
    </row>
    <row r="128" spans="1:47" x14ac:dyDescent="0.25">
      <c r="A128" s="384"/>
      <c r="B128" s="384"/>
      <c r="C128" s="384"/>
      <c r="D128" s="384"/>
      <c r="E128" s="384"/>
      <c r="F128" s="384"/>
      <c r="G128" s="384"/>
      <c r="H128" s="384"/>
      <c r="I128" s="459"/>
      <c r="J128" s="459"/>
      <c r="K128" s="459"/>
      <c r="L128" s="459"/>
      <c r="M128" s="459"/>
      <c r="N128" s="459"/>
      <c r="O128" s="459"/>
      <c r="P128" s="460"/>
      <c r="Q128" s="459"/>
      <c r="R128" s="459"/>
      <c r="S128" s="459"/>
      <c r="T128" s="459"/>
      <c r="U128" s="459"/>
      <c r="V128" s="459"/>
      <c r="W128" s="459"/>
      <c r="X128" s="459"/>
      <c r="Y128" s="459"/>
      <c r="Z128" s="459"/>
      <c r="AA128" s="459"/>
      <c r="AB128" s="459"/>
      <c r="AC128" s="459"/>
      <c r="AD128" s="459"/>
      <c r="AE128" s="459"/>
      <c r="AF128" s="459"/>
      <c r="AG128" s="459"/>
      <c r="AH128" s="459"/>
      <c r="AI128" s="459"/>
      <c r="AJ128" s="459"/>
      <c r="AK128" s="459"/>
      <c r="AL128" s="459"/>
      <c r="AM128" s="459"/>
      <c r="AN128" s="459"/>
      <c r="AO128" s="459"/>
      <c r="AP128" s="459"/>
      <c r="AQ128" s="459"/>
      <c r="AR128" s="459"/>
      <c r="AS128" s="459"/>
      <c r="AT128" s="384"/>
      <c r="AU128" s="384"/>
    </row>
    <row r="129" spans="1:47" x14ac:dyDescent="0.25">
      <c r="A129" s="384"/>
      <c r="B129" s="384"/>
      <c r="C129" s="384"/>
      <c r="D129" s="384"/>
      <c r="E129" s="384"/>
      <c r="F129" s="384"/>
      <c r="G129" s="384"/>
      <c r="H129" s="384"/>
      <c r="I129" s="459"/>
      <c r="J129" s="459"/>
      <c r="K129" s="459"/>
      <c r="L129" s="459"/>
      <c r="M129" s="459"/>
      <c r="N129" s="459"/>
      <c r="O129" s="459"/>
      <c r="P129" s="460"/>
      <c r="Q129" s="459"/>
      <c r="R129" s="459"/>
      <c r="S129" s="459"/>
      <c r="T129" s="459"/>
      <c r="U129" s="459"/>
      <c r="V129" s="459"/>
      <c r="W129" s="459"/>
      <c r="X129" s="459"/>
      <c r="Y129" s="459"/>
      <c r="Z129" s="459"/>
      <c r="AA129" s="459"/>
      <c r="AB129" s="459"/>
      <c r="AC129" s="459"/>
      <c r="AD129" s="459"/>
      <c r="AE129" s="459"/>
      <c r="AF129" s="459"/>
      <c r="AG129" s="459"/>
      <c r="AH129" s="459"/>
      <c r="AI129" s="459"/>
      <c r="AJ129" s="459"/>
      <c r="AK129" s="459"/>
      <c r="AL129" s="459"/>
      <c r="AM129" s="459"/>
      <c r="AN129" s="459"/>
      <c r="AO129" s="459"/>
      <c r="AP129" s="459"/>
      <c r="AQ129" s="459"/>
      <c r="AR129" s="459"/>
      <c r="AS129" s="459"/>
      <c r="AT129" s="384"/>
      <c r="AU129" s="384"/>
    </row>
    <row r="130" spans="1:47" x14ac:dyDescent="0.25">
      <c r="A130" s="384"/>
      <c r="B130" s="384"/>
      <c r="C130" s="384"/>
      <c r="D130" s="384"/>
      <c r="E130" s="384"/>
      <c r="F130" s="384"/>
      <c r="G130" s="384"/>
      <c r="H130" s="384"/>
      <c r="I130" s="384"/>
      <c r="J130" s="384"/>
      <c r="K130" s="384"/>
      <c r="L130" s="384"/>
      <c r="M130" s="384"/>
      <c r="N130" s="384"/>
      <c r="O130" s="384"/>
      <c r="P130" s="462"/>
      <c r="Q130" s="384"/>
      <c r="R130" s="384"/>
      <c r="S130" s="384"/>
      <c r="T130" s="384"/>
      <c r="U130" s="384"/>
      <c r="V130" s="384"/>
      <c r="W130" s="384"/>
      <c r="X130" s="384"/>
      <c r="Y130" s="384"/>
      <c r="Z130" s="384"/>
      <c r="AA130" s="384"/>
      <c r="AB130" s="384"/>
      <c r="AC130" s="384"/>
      <c r="AD130" s="384"/>
      <c r="AE130" s="384"/>
      <c r="AF130" s="384"/>
      <c r="AG130" s="384"/>
      <c r="AH130" s="384"/>
      <c r="AI130" s="384"/>
      <c r="AJ130" s="384"/>
      <c r="AK130" s="384"/>
      <c r="AL130" s="384"/>
      <c r="AM130" s="384"/>
      <c r="AN130" s="384"/>
      <c r="AO130" s="384"/>
      <c r="AP130" s="384"/>
      <c r="AQ130" s="384"/>
      <c r="AR130" s="384"/>
      <c r="AS130" s="384"/>
      <c r="AT130" s="384"/>
      <c r="AU130" s="384"/>
    </row>
    <row r="131" spans="1:47" x14ac:dyDescent="0.25">
      <c r="A131" s="384"/>
      <c r="B131" s="384"/>
      <c r="C131" s="384"/>
      <c r="D131" s="384"/>
      <c r="E131" s="384"/>
      <c r="F131" s="384"/>
      <c r="G131" s="384"/>
      <c r="H131" s="384"/>
      <c r="I131" s="384"/>
      <c r="J131" s="384"/>
      <c r="K131" s="384"/>
      <c r="L131" s="384"/>
      <c r="M131" s="384"/>
      <c r="N131" s="384"/>
      <c r="O131" s="384"/>
      <c r="P131" s="462"/>
      <c r="Q131" s="384"/>
      <c r="R131" s="384"/>
      <c r="S131" s="384"/>
      <c r="T131" s="384"/>
      <c r="U131" s="384"/>
      <c r="V131" s="384"/>
      <c r="W131" s="384"/>
      <c r="X131" s="384"/>
      <c r="Y131" s="384"/>
      <c r="Z131" s="384"/>
      <c r="AA131" s="384"/>
      <c r="AB131" s="384"/>
      <c r="AC131" s="384"/>
      <c r="AD131" s="384"/>
      <c r="AE131" s="384"/>
      <c r="AF131" s="384"/>
      <c r="AG131" s="384"/>
      <c r="AH131" s="384"/>
      <c r="AI131" s="384"/>
      <c r="AJ131" s="384"/>
      <c r="AK131" s="384"/>
      <c r="AL131" s="384"/>
      <c r="AM131" s="384"/>
      <c r="AN131" s="384"/>
      <c r="AO131" s="384"/>
      <c r="AP131" s="384"/>
      <c r="AQ131" s="384"/>
      <c r="AR131" s="384"/>
      <c r="AS131" s="384"/>
      <c r="AT131" s="384"/>
      <c r="AU131" s="384"/>
    </row>
    <row r="132" spans="1:47" x14ac:dyDescent="0.25">
      <c r="A132" s="384"/>
      <c r="B132" s="384"/>
      <c r="C132" s="384"/>
      <c r="D132" s="384"/>
      <c r="E132" s="384"/>
      <c r="F132" s="384"/>
      <c r="G132" s="384"/>
      <c r="H132" s="384"/>
      <c r="I132" s="384"/>
      <c r="J132" s="384"/>
      <c r="K132" s="384"/>
      <c r="L132" s="384"/>
      <c r="M132" s="384"/>
      <c r="N132" s="384"/>
      <c r="O132" s="384"/>
      <c r="P132" s="462"/>
      <c r="Q132" s="384"/>
      <c r="R132" s="384"/>
      <c r="S132" s="384"/>
      <c r="T132" s="384"/>
      <c r="U132" s="384"/>
      <c r="V132" s="384"/>
      <c r="W132" s="384"/>
      <c r="X132" s="384"/>
      <c r="Y132" s="384"/>
      <c r="Z132" s="384"/>
      <c r="AA132" s="384"/>
      <c r="AB132" s="384"/>
      <c r="AC132" s="384"/>
      <c r="AD132" s="384"/>
      <c r="AE132" s="384"/>
      <c r="AF132" s="384"/>
      <c r="AG132" s="384"/>
      <c r="AH132" s="384"/>
      <c r="AI132" s="384"/>
      <c r="AJ132" s="384"/>
      <c r="AK132" s="384"/>
      <c r="AL132" s="384"/>
      <c r="AM132" s="384"/>
      <c r="AN132" s="384"/>
      <c r="AO132" s="384"/>
      <c r="AP132" s="384"/>
      <c r="AQ132" s="384"/>
      <c r="AR132" s="384"/>
      <c r="AS132" s="384"/>
      <c r="AT132" s="384"/>
      <c r="AU132" s="384"/>
    </row>
    <row r="133" spans="1:47" x14ac:dyDescent="0.25">
      <c r="A133" s="384"/>
      <c r="B133" s="384"/>
      <c r="C133" s="384"/>
      <c r="D133" s="384"/>
      <c r="E133" s="384"/>
      <c r="F133" s="384"/>
      <c r="G133" s="384"/>
      <c r="H133" s="384"/>
      <c r="I133" s="384"/>
      <c r="J133" s="384"/>
      <c r="K133" s="384"/>
      <c r="L133" s="384"/>
      <c r="M133" s="384"/>
      <c r="N133" s="384"/>
      <c r="O133" s="384"/>
      <c r="P133" s="462"/>
      <c r="Q133" s="384"/>
      <c r="R133" s="384"/>
      <c r="S133" s="384"/>
      <c r="T133" s="384"/>
      <c r="U133" s="384"/>
      <c r="V133" s="384"/>
      <c r="W133" s="384"/>
      <c r="X133" s="384"/>
      <c r="Y133" s="384"/>
      <c r="Z133" s="384"/>
      <c r="AA133" s="384"/>
      <c r="AB133" s="384"/>
      <c r="AC133" s="384"/>
      <c r="AD133" s="384"/>
      <c r="AE133" s="384"/>
      <c r="AF133" s="384"/>
      <c r="AG133" s="384"/>
      <c r="AH133" s="384"/>
      <c r="AI133" s="384"/>
      <c r="AJ133" s="384"/>
      <c r="AK133" s="384"/>
      <c r="AL133" s="384"/>
      <c r="AM133" s="384"/>
      <c r="AN133" s="384"/>
      <c r="AO133" s="384"/>
      <c r="AP133" s="384"/>
      <c r="AQ133" s="384"/>
      <c r="AR133" s="384"/>
      <c r="AS133" s="384"/>
      <c r="AT133" s="384"/>
      <c r="AU133" s="384"/>
    </row>
    <row r="134" spans="1:47" x14ac:dyDescent="0.25">
      <c r="A134" s="384"/>
      <c r="B134" s="384"/>
      <c r="C134" s="384"/>
      <c r="D134" s="384"/>
      <c r="E134" s="384"/>
      <c r="F134" s="384"/>
      <c r="G134" s="384"/>
      <c r="H134" s="384"/>
      <c r="I134" s="384"/>
      <c r="J134" s="384"/>
      <c r="K134" s="384"/>
      <c r="L134" s="384"/>
      <c r="M134" s="384"/>
      <c r="N134" s="384"/>
      <c r="O134" s="384"/>
      <c r="P134" s="462"/>
      <c r="Q134" s="384"/>
      <c r="R134" s="384"/>
      <c r="S134" s="384"/>
      <c r="T134" s="384"/>
      <c r="U134" s="384"/>
      <c r="V134" s="384"/>
      <c r="W134" s="384"/>
      <c r="X134" s="384"/>
      <c r="Y134" s="384"/>
      <c r="Z134" s="384"/>
      <c r="AA134" s="384"/>
      <c r="AB134" s="384"/>
      <c r="AC134" s="384"/>
      <c r="AD134" s="384"/>
      <c r="AE134" s="384"/>
      <c r="AF134" s="384"/>
      <c r="AG134" s="384"/>
      <c r="AH134" s="384"/>
      <c r="AI134" s="384"/>
      <c r="AJ134" s="384"/>
      <c r="AK134" s="384"/>
      <c r="AL134" s="384"/>
      <c r="AM134" s="384"/>
      <c r="AN134" s="384"/>
      <c r="AO134" s="384"/>
      <c r="AP134" s="384"/>
      <c r="AQ134" s="384"/>
      <c r="AR134" s="384"/>
      <c r="AS134" s="384"/>
      <c r="AT134" s="384"/>
      <c r="AU134" s="384"/>
    </row>
    <row r="135" spans="1:47" x14ac:dyDescent="0.25">
      <c r="A135" s="384"/>
      <c r="B135" s="384"/>
      <c r="C135" s="384"/>
      <c r="D135" s="384"/>
      <c r="E135" s="384"/>
      <c r="F135" s="384"/>
      <c r="G135" s="384"/>
      <c r="H135" s="384"/>
      <c r="I135" s="384"/>
      <c r="J135" s="384"/>
      <c r="K135" s="384"/>
      <c r="L135" s="384"/>
      <c r="M135" s="384"/>
      <c r="N135" s="384"/>
      <c r="O135" s="384"/>
      <c r="P135" s="462"/>
      <c r="Q135" s="384"/>
      <c r="R135" s="384"/>
      <c r="S135" s="384"/>
      <c r="T135" s="384"/>
      <c r="U135" s="384"/>
      <c r="V135" s="384"/>
      <c r="W135" s="384"/>
      <c r="X135" s="384"/>
      <c r="Y135" s="384"/>
      <c r="Z135" s="384"/>
      <c r="AA135" s="384"/>
      <c r="AB135" s="384"/>
      <c r="AC135" s="384"/>
      <c r="AD135" s="384"/>
      <c r="AE135" s="384"/>
      <c r="AF135" s="384"/>
      <c r="AG135" s="384"/>
      <c r="AH135" s="384"/>
      <c r="AI135" s="384"/>
      <c r="AJ135" s="384"/>
      <c r="AK135" s="384"/>
      <c r="AL135" s="384"/>
      <c r="AM135" s="384"/>
      <c r="AN135" s="384"/>
      <c r="AO135" s="384"/>
      <c r="AP135" s="384"/>
      <c r="AQ135" s="384"/>
      <c r="AR135" s="384"/>
      <c r="AS135" s="384"/>
      <c r="AT135" s="384"/>
      <c r="AU135" s="384"/>
    </row>
    <row r="136" spans="1:47" x14ac:dyDescent="0.25">
      <c r="A136" s="384"/>
      <c r="B136" s="384"/>
      <c r="C136" s="384"/>
      <c r="D136" s="384"/>
      <c r="E136" s="384"/>
      <c r="F136" s="384"/>
      <c r="G136" s="384"/>
      <c r="H136" s="384"/>
      <c r="I136" s="384"/>
      <c r="J136" s="384"/>
      <c r="K136" s="384"/>
      <c r="L136" s="384"/>
      <c r="M136" s="384"/>
      <c r="N136" s="384"/>
      <c r="O136" s="384"/>
      <c r="P136" s="462"/>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384"/>
      <c r="AL136" s="384"/>
      <c r="AM136" s="384"/>
      <c r="AN136" s="384"/>
      <c r="AO136" s="384"/>
      <c r="AP136" s="384"/>
      <c r="AQ136" s="384"/>
      <c r="AR136" s="384"/>
      <c r="AS136" s="384"/>
      <c r="AT136" s="384"/>
      <c r="AU136" s="384"/>
    </row>
    <row r="137" spans="1:47" x14ac:dyDescent="0.25">
      <c r="A137" s="384"/>
      <c r="B137" s="384"/>
      <c r="C137" s="384"/>
      <c r="D137" s="384"/>
      <c r="E137" s="384"/>
      <c r="F137" s="384"/>
      <c r="G137" s="384"/>
      <c r="H137" s="384"/>
      <c r="I137" s="384"/>
      <c r="J137" s="384"/>
      <c r="K137" s="384"/>
      <c r="L137" s="384"/>
      <c r="M137" s="384"/>
      <c r="N137" s="384"/>
      <c r="O137" s="384"/>
      <c r="P137" s="462"/>
      <c r="Q137" s="384"/>
      <c r="R137" s="384"/>
      <c r="S137" s="384"/>
      <c r="T137" s="384"/>
      <c r="U137" s="384"/>
      <c r="V137" s="384"/>
      <c r="W137" s="384"/>
      <c r="X137" s="384"/>
      <c r="Y137" s="384"/>
      <c r="Z137" s="384"/>
      <c r="AA137" s="384"/>
      <c r="AB137" s="384"/>
      <c r="AC137" s="384"/>
      <c r="AD137" s="384"/>
      <c r="AE137" s="384"/>
      <c r="AF137" s="384"/>
      <c r="AG137" s="384"/>
      <c r="AH137" s="384"/>
      <c r="AI137" s="384"/>
      <c r="AJ137" s="384"/>
      <c r="AK137" s="384"/>
      <c r="AL137" s="384"/>
      <c r="AM137" s="384"/>
      <c r="AN137" s="384"/>
      <c r="AO137" s="384"/>
      <c r="AP137" s="384"/>
      <c r="AQ137" s="384"/>
      <c r="AR137" s="384"/>
      <c r="AS137" s="384"/>
      <c r="AT137" s="384"/>
      <c r="AU137" s="384"/>
    </row>
    <row r="138" spans="1:47" x14ac:dyDescent="0.25">
      <c r="A138" s="384"/>
      <c r="B138" s="384"/>
      <c r="C138" s="384"/>
      <c r="D138" s="384"/>
      <c r="E138" s="384"/>
      <c r="F138" s="384"/>
      <c r="G138" s="384"/>
      <c r="H138" s="384"/>
      <c r="I138" s="384"/>
      <c r="J138" s="384"/>
      <c r="K138" s="384"/>
      <c r="L138" s="384"/>
      <c r="M138" s="384"/>
      <c r="N138" s="384"/>
      <c r="O138" s="384"/>
      <c r="P138" s="462"/>
      <c r="Q138" s="384"/>
      <c r="R138" s="384"/>
      <c r="S138" s="384"/>
      <c r="T138" s="384"/>
      <c r="U138" s="384"/>
      <c r="V138" s="384"/>
      <c r="W138" s="384"/>
      <c r="X138" s="384"/>
      <c r="Y138" s="384"/>
      <c r="Z138" s="384"/>
      <c r="AA138" s="384"/>
      <c r="AB138" s="384"/>
      <c r="AC138" s="384"/>
      <c r="AD138" s="384"/>
      <c r="AE138" s="384"/>
      <c r="AF138" s="384"/>
      <c r="AG138" s="384"/>
      <c r="AH138" s="384"/>
      <c r="AI138" s="384"/>
      <c r="AJ138" s="384"/>
      <c r="AK138" s="384"/>
      <c r="AL138" s="384"/>
      <c r="AM138" s="384"/>
      <c r="AN138" s="384"/>
      <c r="AO138" s="384"/>
      <c r="AP138" s="384"/>
      <c r="AQ138" s="384"/>
      <c r="AR138" s="384"/>
      <c r="AS138" s="384"/>
      <c r="AT138" s="384"/>
      <c r="AU138" s="384"/>
    </row>
    <row r="139" spans="1:47" x14ac:dyDescent="0.25">
      <c r="A139" s="384"/>
      <c r="B139" s="384"/>
      <c r="C139" s="384"/>
      <c r="D139" s="384"/>
      <c r="E139" s="384"/>
      <c r="F139" s="384"/>
      <c r="G139" s="384"/>
      <c r="H139" s="384"/>
      <c r="I139" s="384"/>
      <c r="J139" s="384"/>
      <c r="K139" s="384"/>
      <c r="L139" s="384"/>
      <c r="M139" s="384"/>
      <c r="N139" s="384"/>
      <c r="O139" s="384"/>
      <c r="P139" s="462"/>
      <c r="Q139" s="384"/>
      <c r="R139" s="384"/>
      <c r="S139" s="384"/>
      <c r="T139" s="384"/>
      <c r="U139" s="384"/>
      <c r="V139" s="384"/>
      <c r="W139" s="384"/>
      <c r="X139" s="384"/>
      <c r="Y139" s="384"/>
      <c r="Z139" s="384"/>
      <c r="AA139" s="384"/>
      <c r="AB139" s="384"/>
      <c r="AC139" s="384"/>
      <c r="AD139" s="384"/>
      <c r="AE139" s="384"/>
      <c r="AF139" s="384"/>
      <c r="AG139" s="384"/>
      <c r="AH139" s="384"/>
      <c r="AI139" s="384"/>
      <c r="AJ139" s="384"/>
      <c r="AK139" s="384"/>
      <c r="AL139" s="384"/>
      <c r="AM139" s="384"/>
      <c r="AN139" s="384"/>
      <c r="AO139" s="384"/>
      <c r="AP139" s="384"/>
      <c r="AQ139" s="384"/>
      <c r="AR139" s="384"/>
      <c r="AS139" s="384"/>
      <c r="AT139" s="384"/>
      <c r="AU139" s="384"/>
    </row>
    <row r="140" spans="1:47" x14ac:dyDescent="0.25">
      <c r="A140" s="384"/>
      <c r="B140" s="384"/>
      <c r="C140" s="384"/>
      <c r="D140" s="384"/>
      <c r="E140" s="384"/>
      <c r="F140" s="384"/>
      <c r="G140" s="384"/>
      <c r="H140" s="384"/>
      <c r="I140" s="384"/>
      <c r="J140" s="384"/>
      <c r="K140" s="384"/>
      <c r="L140" s="384"/>
      <c r="M140" s="384"/>
      <c r="N140" s="384"/>
      <c r="O140" s="384"/>
      <c r="P140" s="462"/>
      <c r="Q140" s="384"/>
      <c r="R140" s="384"/>
      <c r="S140" s="384"/>
      <c r="T140" s="384"/>
      <c r="U140" s="384"/>
      <c r="V140" s="384"/>
      <c r="W140" s="384"/>
      <c r="X140" s="384"/>
      <c r="Y140" s="384"/>
      <c r="Z140" s="384"/>
      <c r="AA140" s="384"/>
      <c r="AB140" s="384"/>
      <c r="AC140" s="384"/>
      <c r="AD140" s="384"/>
      <c r="AE140" s="384"/>
      <c r="AF140" s="384"/>
      <c r="AG140" s="384"/>
      <c r="AH140" s="384"/>
      <c r="AI140" s="384"/>
      <c r="AJ140" s="384"/>
      <c r="AK140" s="384"/>
      <c r="AL140" s="384"/>
      <c r="AM140" s="384"/>
      <c r="AN140" s="384"/>
      <c r="AO140" s="384"/>
      <c r="AP140" s="384"/>
      <c r="AQ140" s="384"/>
      <c r="AR140" s="384"/>
      <c r="AS140" s="384"/>
      <c r="AT140" s="384"/>
      <c r="AU140" s="384"/>
    </row>
    <row r="141" spans="1:47" x14ac:dyDescent="0.25">
      <c r="A141" s="384"/>
      <c r="B141" s="384"/>
      <c r="C141" s="384"/>
      <c r="D141" s="384"/>
      <c r="E141" s="384"/>
      <c r="F141" s="384"/>
      <c r="G141" s="384"/>
      <c r="H141" s="384"/>
      <c r="I141" s="384"/>
      <c r="J141" s="384"/>
      <c r="K141" s="384"/>
      <c r="L141" s="384"/>
      <c r="M141" s="384"/>
      <c r="N141" s="384"/>
      <c r="O141" s="384"/>
      <c r="P141" s="462"/>
      <c r="Q141" s="384"/>
      <c r="R141" s="384"/>
      <c r="S141" s="384"/>
      <c r="T141" s="384"/>
      <c r="U141" s="384"/>
      <c r="V141" s="384"/>
      <c r="W141" s="384"/>
      <c r="X141" s="384"/>
      <c r="Y141" s="384"/>
      <c r="Z141" s="384"/>
      <c r="AA141" s="384"/>
      <c r="AB141" s="384"/>
      <c r="AC141" s="384"/>
      <c r="AD141" s="384"/>
      <c r="AE141" s="384"/>
      <c r="AF141" s="384"/>
      <c r="AG141" s="384"/>
      <c r="AH141" s="384"/>
      <c r="AI141" s="384"/>
      <c r="AJ141" s="384"/>
      <c r="AK141" s="384"/>
      <c r="AL141" s="384"/>
      <c r="AM141" s="384"/>
      <c r="AN141" s="384"/>
      <c r="AO141" s="384"/>
      <c r="AP141" s="384"/>
      <c r="AQ141" s="384"/>
      <c r="AR141" s="384"/>
      <c r="AS141" s="384"/>
      <c r="AT141" s="384"/>
      <c r="AU141" s="384"/>
    </row>
    <row r="142" spans="1:47" x14ac:dyDescent="0.25">
      <c r="A142" s="384"/>
      <c r="B142" s="384"/>
      <c r="C142" s="384"/>
      <c r="D142" s="384"/>
      <c r="E142" s="384"/>
      <c r="F142" s="384"/>
      <c r="G142" s="384"/>
      <c r="H142" s="384"/>
      <c r="I142" s="384"/>
      <c r="J142" s="384"/>
      <c r="K142" s="384"/>
      <c r="L142" s="384"/>
      <c r="M142" s="384"/>
      <c r="N142" s="384"/>
      <c r="O142" s="384"/>
      <c r="P142" s="462"/>
      <c r="Q142" s="384"/>
      <c r="R142" s="384"/>
      <c r="S142" s="384"/>
      <c r="T142" s="384"/>
      <c r="U142" s="384"/>
      <c r="V142" s="384"/>
      <c r="W142" s="384"/>
      <c r="X142" s="384"/>
      <c r="Y142" s="384"/>
      <c r="Z142" s="384"/>
      <c r="AA142" s="384"/>
      <c r="AB142" s="384"/>
      <c r="AC142" s="384"/>
      <c r="AD142" s="384"/>
      <c r="AE142" s="384"/>
      <c r="AF142" s="384"/>
      <c r="AG142" s="384"/>
      <c r="AH142" s="384"/>
      <c r="AI142" s="384"/>
      <c r="AJ142" s="384"/>
      <c r="AK142" s="384"/>
      <c r="AL142" s="384"/>
      <c r="AM142" s="384"/>
      <c r="AN142" s="384"/>
      <c r="AO142" s="384"/>
      <c r="AP142" s="384"/>
      <c r="AQ142" s="384"/>
      <c r="AR142" s="384"/>
      <c r="AS142" s="384"/>
      <c r="AT142" s="384"/>
      <c r="AU142" s="384"/>
    </row>
    <row r="143" spans="1:47" x14ac:dyDescent="0.25">
      <c r="A143" s="384"/>
      <c r="B143" s="384"/>
      <c r="C143" s="384"/>
      <c r="D143" s="384"/>
      <c r="E143" s="384"/>
      <c r="F143" s="384"/>
      <c r="G143" s="384"/>
      <c r="H143" s="384"/>
      <c r="I143" s="384"/>
      <c r="J143" s="384"/>
      <c r="K143" s="384"/>
      <c r="L143" s="384"/>
      <c r="M143" s="384"/>
      <c r="N143" s="384"/>
      <c r="O143" s="384"/>
      <c r="P143" s="462"/>
      <c r="Q143" s="384"/>
      <c r="R143" s="384"/>
      <c r="S143" s="384"/>
      <c r="T143" s="384"/>
      <c r="U143" s="384"/>
      <c r="V143" s="384"/>
      <c r="W143" s="384"/>
      <c r="X143" s="384"/>
      <c r="Y143" s="384"/>
      <c r="Z143" s="384"/>
      <c r="AA143" s="384"/>
      <c r="AB143" s="384"/>
      <c r="AC143" s="384"/>
      <c r="AD143" s="384"/>
      <c r="AE143" s="384"/>
      <c r="AF143" s="384"/>
      <c r="AG143" s="384"/>
      <c r="AH143" s="384"/>
      <c r="AI143" s="384"/>
      <c r="AJ143" s="384"/>
      <c r="AK143" s="384"/>
      <c r="AL143" s="384"/>
      <c r="AM143" s="384"/>
      <c r="AN143" s="384"/>
      <c r="AO143" s="384"/>
      <c r="AP143" s="384"/>
      <c r="AQ143" s="384"/>
      <c r="AR143" s="384"/>
      <c r="AS143" s="384"/>
      <c r="AT143" s="384"/>
      <c r="AU143" s="384"/>
    </row>
    <row r="144" spans="1:47" x14ac:dyDescent="0.25">
      <c r="A144" s="384"/>
      <c r="B144" s="384"/>
      <c r="C144" s="384"/>
      <c r="D144" s="384"/>
      <c r="E144" s="384"/>
      <c r="F144" s="384"/>
      <c r="G144" s="384"/>
      <c r="H144" s="384"/>
      <c r="I144" s="384"/>
      <c r="J144" s="384"/>
      <c r="K144" s="384"/>
      <c r="L144" s="384"/>
      <c r="M144" s="384"/>
      <c r="N144" s="384"/>
      <c r="O144" s="384"/>
      <c r="P144" s="462"/>
      <c r="Q144" s="384"/>
      <c r="R144" s="384"/>
      <c r="S144" s="384"/>
      <c r="T144" s="384"/>
      <c r="U144" s="384"/>
      <c r="V144" s="384"/>
      <c r="W144" s="384"/>
      <c r="X144" s="384"/>
      <c r="Y144" s="384"/>
      <c r="Z144" s="384"/>
      <c r="AA144" s="384"/>
      <c r="AB144" s="384"/>
      <c r="AC144" s="384"/>
      <c r="AD144" s="384"/>
      <c r="AE144" s="384"/>
      <c r="AF144" s="384"/>
      <c r="AG144" s="384"/>
      <c r="AH144" s="384"/>
      <c r="AI144" s="384"/>
      <c r="AJ144" s="384"/>
      <c r="AK144" s="384"/>
      <c r="AL144" s="384"/>
      <c r="AM144" s="384"/>
      <c r="AN144" s="384"/>
      <c r="AO144" s="384"/>
      <c r="AP144" s="384"/>
      <c r="AQ144" s="384"/>
      <c r="AR144" s="384"/>
      <c r="AS144" s="384"/>
      <c r="AT144" s="384"/>
      <c r="AU144" s="384"/>
    </row>
    <row r="145" spans="16:16" s="384" customFormat="1" x14ac:dyDescent="0.25">
      <c r="P145" s="462"/>
    </row>
    <row r="146" spans="16:16" s="384" customFormat="1" x14ac:dyDescent="0.25">
      <c r="P146" s="462"/>
    </row>
    <row r="147" spans="16:16" s="384" customFormat="1" x14ac:dyDescent="0.25">
      <c r="P147" s="462"/>
    </row>
    <row r="148" spans="16:16" s="384" customFormat="1" x14ac:dyDescent="0.25">
      <c r="P148" s="462"/>
    </row>
    <row r="149" spans="16:16" s="384" customFormat="1" x14ac:dyDescent="0.25">
      <c r="P149" s="462"/>
    </row>
    <row r="150" spans="16:16" s="384" customFormat="1" x14ac:dyDescent="0.25">
      <c r="P150" s="462"/>
    </row>
    <row r="151" spans="16:16" s="384" customFormat="1" x14ac:dyDescent="0.25">
      <c r="P151" s="462"/>
    </row>
    <row r="152" spans="16:16" s="384" customFormat="1" x14ac:dyDescent="0.25">
      <c r="P152" s="462"/>
    </row>
    <row r="153" spans="16:16" s="384" customFormat="1" x14ac:dyDescent="0.25">
      <c r="P153" s="462"/>
    </row>
    <row r="154" spans="16:16" s="384" customFormat="1" x14ac:dyDescent="0.25">
      <c r="P154" s="462"/>
    </row>
    <row r="155" spans="16:16" s="384" customFormat="1" x14ac:dyDescent="0.25">
      <c r="P155" s="462"/>
    </row>
    <row r="156" spans="16:16" s="384" customFormat="1" x14ac:dyDescent="0.25">
      <c r="P156" s="462"/>
    </row>
    <row r="157" spans="16:16" s="384" customFormat="1" x14ac:dyDescent="0.25">
      <c r="P157" s="462"/>
    </row>
    <row r="158" spans="16:16" s="384" customFormat="1" x14ac:dyDescent="0.25">
      <c r="P158" s="462"/>
    </row>
    <row r="159" spans="16:16" s="384" customFormat="1" x14ac:dyDescent="0.25">
      <c r="P159" s="462"/>
    </row>
    <row r="160" spans="16:16" s="384" customFormat="1" x14ac:dyDescent="0.25">
      <c r="P160" s="462"/>
    </row>
    <row r="161" spans="16:16" s="384" customFormat="1" x14ac:dyDescent="0.25">
      <c r="P161" s="462"/>
    </row>
    <row r="162" spans="16:16" s="384" customFormat="1" x14ac:dyDescent="0.25">
      <c r="P162" s="462"/>
    </row>
    <row r="163" spans="16:16" s="384" customFormat="1" x14ac:dyDescent="0.25">
      <c r="P163" s="462"/>
    </row>
    <row r="164" spans="16:16" s="384" customFormat="1" x14ac:dyDescent="0.25">
      <c r="P164" s="462"/>
    </row>
    <row r="165" spans="16:16" s="384" customFormat="1" x14ac:dyDescent="0.25">
      <c r="P165" s="462"/>
    </row>
    <row r="166" spans="16:16" s="384" customFormat="1" x14ac:dyDescent="0.25">
      <c r="P166" s="462"/>
    </row>
    <row r="167" spans="16:16" s="384" customFormat="1" x14ac:dyDescent="0.25">
      <c r="P167" s="462"/>
    </row>
    <row r="168" spans="16:16" s="384" customFormat="1" x14ac:dyDescent="0.25">
      <c r="P168" s="462"/>
    </row>
    <row r="169" spans="16:16" s="384" customFormat="1" x14ac:dyDescent="0.25">
      <c r="P169" s="462"/>
    </row>
    <row r="170" spans="16:16" s="384" customFormat="1" x14ac:dyDescent="0.25">
      <c r="P170" s="462"/>
    </row>
    <row r="171" spans="16:16" s="384" customFormat="1" x14ac:dyDescent="0.25">
      <c r="P171" s="462"/>
    </row>
    <row r="172" spans="16:16" s="384" customFormat="1" x14ac:dyDescent="0.25">
      <c r="P172" s="462"/>
    </row>
    <row r="173" spans="16:16" s="384" customFormat="1" x14ac:dyDescent="0.25">
      <c r="P173" s="462"/>
    </row>
    <row r="174" spans="16:16" s="384" customFormat="1" x14ac:dyDescent="0.25">
      <c r="P174" s="462"/>
    </row>
    <row r="175" spans="16:16" s="384" customFormat="1" x14ac:dyDescent="0.25">
      <c r="P175" s="462"/>
    </row>
    <row r="176" spans="16:16" s="384" customFormat="1" x14ac:dyDescent="0.25">
      <c r="P176" s="462"/>
    </row>
    <row r="177" spans="16:16" s="384" customFormat="1" x14ac:dyDescent="0.25">
      <c r="P177" s="462"/>
    </row>
    <row r="178" spans="16:16" s="384" customFormat="1" x14ac:dyDescent="0.25">
      <c r="P178" s="462"/>
    </row>
    <row r="179" spans="16:16" s="384" customFormat="1" x14ac:dyDescent="0.25">
      <c r="P179" s="462"/>
    </row>
    <row r="180" spans="16:16" s="384" customFormat="1" x14ac:dyDescent="0.25">
      <c r="P180" s="462"/>
    </row>
    <row r="181" spans="16:16" s="384" customFormat="1" x14ac:dyDescent="0.25">
      <c r="P181" s="462"/>
    </row>
    <row r="182" spans="16:16" s="384" customFormat="1" x14ac:dyDescent="0.25">
      <c r="P182" s="462"/>
    </row>
    <row r="183" spans="16:16" s="384" customFormat="1" x14ac:dyDescent="0.25">
      <c r="P183" s="462"/>
    </row>
    <row r="184" spans="16:16" s="384" customFormat="1" x14ac:dyDescent="0.25">
      <c r="P184" s="462"/>
    </row>
    <row r="185" spans="16:16" s="384" customFormat="1" x14ac:dyDescent="0.25">
      <c r="P185" s="462"/>
    </row>
    <row r="186" spans="16:16" s="384" customFormat="1" x14ac:dyDescent="0.25">
      <c r="P186" s="462"/>
    </row>
    <row r="187" spans="16:16" s="384" customFormat="1" x14ac:dyDescent="0.25">
      <c r="P187" s="462"/>
    </row>
    <row r="188" spans="16:16" s="384" customFormat="1" x14ac:dyDescent="0.25">
      <c r="P188" s="462"/>
    </row>
    <row r="189" spans="16:16" s="384" customFormat="1" x14ac:dyDescent="0.25">
      <c r="P189" s="462"/>
    </row>
    <row r="190" spans="16:16" s="384" customFormat="1" x14ac:dyDescent="0.25">
      <c r="P190" s="462"/>
    </row>
    <row r="191" spans="16:16" s="384" customFormat="1" x14ac:dyDescent="0.25">
      <c r="P191" s="462"/>
    </row>
    <row r="192" spans="16:16" s="384" customFormat="1" x14ac:dyDescent="0.25">
      <c r="P192" s="462"/>
    </row>
    <row r="193" spans="16:16" s="384" customFormat="1" x14ac:dyDescent="0.25">
      <c r="P193" s="462"/>
    </row>
    <row r="194" spans="16:16" s="384" customFormat="1" x14ac:dyDescent="0.25">
      <c r="P194" s="462"/>
    </row>
    <row r="195" spans="16:16" s="384" customFormat="1" x14ac:dyDescent="0.25">
      <c r="P195" s="462"/>
    </row>
    <row r="196" spans="16:16" s="384" customFormat="1" x14ac:dyDescent="0.25">
      <c r="P196" s="462"/>
    </row>
    <row r="197" spans="16:16" s="384" customFormat="1" x14ac:dyDescent="0.25">
      <c r="P197" s="462"/>
    </row>
    <row r="198" spans="16:16" s="384" customFormat="1" x14ac:dyDescent="0.25">
      <c r="P198" s="462"/>
    </row>
    <row r="199" spans="16:16" s="384" customFormat="1" x14ac:dyDescent="0.25">
      <c r="P199" s="462"/>
    </row>
    <row r="200" spans="16:16" s="384" customFormat="1" x14ac:dyDescent="0.25">
      <c r="P200" s="462"/>
    </row>
    <row r="201" spans="16:16" s="384" customFormat="1" x14ac:dyDescent="0.25">
      <c r="P201" s="462"/>
    </row>
    <row r="202" spans="16:16" s="384" customFormat="1" x14ac:dyDescent="0.25">
      <c r="P202" s="462"/>
    </row>
    <row r="203" spans="16:16" s="384" customFormat="1" x14ac:dyDescent="0.25">
      <c r="P203" s="462"/>
    </row>
    <row r="204" spans="16:16" s="384" customFormat="1" x14ac:dyDescent="0.25">
      <c r="P204" s="462"/>
    </row>
    <row r="205" spans="16:16" s="384" customFormat="1" x14ac:dyDescent="0.25">
      <c r="P205" s="462"/>
    </row>
    <row r="206" spans="16:16" s="384" customFormat="1" x14ac:dyDescent="0.25">
      <c r="P206" s="462"/>
    </row>
    <row r="207" spans="16:16" s="384" customFormat="1" x14ac:dyDescent="0.25">
      <c r="P207" s="462"/>
    </row>
    <row r="208" spans="16:16" s="384" customFormat="1" x14ac:dyDescent="0.25">
      <c r="P208" s="462"/>
    </row>
    <row r="209" spans="16:16" s="384" customFormat="1" x14ac:dyDescent="0.25">
      <c r="P209" s="462"/>
    </row>
    <row r="210" spans="16:16" s="384" customFormat="1" x14ac:dyDescent="0.25">
      <c r="P210" s="462"/>
    </row>
    <row r="211" spans="16:16" s="384" customFormat="1" x14ac:dyDescent="0.25">
      <c r="P211" s="462"/>
    </row>
    <row r="212" spans="16:16" s="384" customFormat="1" x14ac:dyDescent="0.25">
      <c r="P212" s="462"/>
    </row>
    <row r="213" spans="16:16" s="384" customFormat="1" x14ac:dyDescent="0.25">
      <c r="P213" s="462"/>
    </row>
    <row r="214" spans="16:16" s="384" customFormat="1" x14ac:dyDescent="0.25">
      <c r="P214" s="462"/>
    </row>
    <row r="215" spans="16:16" s="384" customFormat="1" x14ac:dyDescent="0.25">
      <c r="P215" s="462"/>
    </row>
    <row r="216" spans="16:16" s="384" customFormat="1" x14ac:dyDescent="0.25">
      <c r="P216" s="462"/>
    </row>
    <row r="217" spans="16:16" s="384" customFormat="1" x14ac:dyDescent="0.25">
      <c r="P217" s="462"/>
    </row>
    <row r="218" spans="16:16" s="384" customFormat="1" x14ac:dyDescent="0.25">
      <c r="P218" s="462"/>
    </row>
    <row r="219" spans="16:16" s="384" customFormat="1" x14ac:dyDescent="0.25">
      <c r="P219" s="462"/>
    </row>
    <row r="220" spans="16:16" s="384" customFormat="1" x14ac:dyDescent="0.25">
      <c r="P220" s="462"/>
    </row>
    <row r="221" spans="16:16" s="384" customFormat="1" x14ac:dyDescent="0.25">
      <c r="P221" s="462"/>
    </row>
    <row r="222" spans="16:16" s="384" customFormat="1" x14ac:dyDescent="0.25">
      <c r="P222" s="462"/>
    </row>
    <row r="223" spans="16:16" s="384" customFormat="1" x14ac:dyDescent="0.25">
      <c r="P223" s="462"/>
    </row>
    <row r="224" spans="16:16" s="384" customFormat="1" x14ac:dyDescent="0.25">
      <c r="P224" s="462"/>
    </row>
    <row r="225" spans="16:16" s="384" customFormat="1" x14ac:dyDescent="0.25">
      <c r="P225" s="462"/>
    </row>
    <row r="226" spans="16:16" s="384" customFormat="1" x14ac:dyDescent="0.25">
      <c r="P226" s="462"/>
    </row>
    <row r="227" spans="16:16" s="384" customFormat="1" x14ac:dyDescent="0.25">
      <c r="P227" s="462"/>
    </row>
    <row r="228" spans="16:16" s="384" customFormat="1" x14ac:dyDescent="0.25">
      <c r="P228" s="462"/>
    </row>
    <row r="229" spans="16:16" s="384" customFormat="1" x14ac:dyDescent="0.25">
      <c r="P229" s="462"/>
    </row>
    <row r="230" spans="16:16" s="384" customFormat="1" x14ac:dyDescent="0.25">
      <c r="P230" s="462"/>
    </row>
    <row r="231" spans="16:16" s="384" customFormat="1" x14ac:dyDescent="0.25">
      <c r="P231" s="462"/>
    </row>
    <row r="232" spans="16:16" s="384" customFormat="1" x14ac:dyDescent="0.25">
      <c r="P232" s="462"/>
    </row>
    <row r="233" spans="16:16" s="384" customFormat="1" x14ac:dyDescent="0.25">
      <c r="P233" s="462"/>
    </row>
    <row r="234" spans="16:16" s="384" customFormat="1" x14ac:dyDescent="0.25">
      <c r="P234" s="462"/>
    </row>
    <row r="235" spans="16:16" s="384" customFormat="1" x14ac:dyDescent="0.25">
      <c r="P235" s="462"/>
    </row>
    <row r="236" spans="16:16" s="384" customFormat="1" x14ac:dyDescent="0.25">
      <c r="P236" s="462"/>
    </row>
    <row r="237" spans="16:16" s="384" customFormat="1" x14ac:dyDescent="0.25">
      <c r="P237" s="462"/>
    </row>
    <row r="238" spans="16:16" s="384" customFormat="1" x14ac:dyDescent="0.25">
      <c r="P238" s="462"/>
    </row>
    <row r="239" spans="16:16" s="384" customFormat="1" x14ac:dyDescent="0.25">
      <c r="P239" s="462"/>
    </row>
    <row r="240" spans="16:16" s="384" customFormat="1" x14ac:dyDescent="0.25">
      <c r="P240" s="462"/>
    </row>
    <row r="241" spans="16:16" s="384" customFormat="1" x14ac:dyDescent="0.25">
      <c r="P241" s="462"/>
    </row>
    <row r="242" spans="16:16" s="384" customFormat="1" x14ac:dyDescent="0.25">
      <c r="P242" s="462"/>
    </row>
    <row r="243" spans="16:16" s="384" customFormat="1" x14ac:dyDescent="0.25">
      <c r="P243" s="462"/>
    </row>
    <row r="244" spans="16:16" s="384" customFormat="1" x14ac:dyDescent="0.25">
      <c r="P244" s="462"/>
    </row>
    <row r="245" spans="16:16" s="384" customFormat="1" x14ac:dyDescent="0.25">
      <c r="P245" s="462"/>
    </row>
    <row r="246" spans="16:16" s="384" customFormat="1" x14ac:dyDescent="0.25">
      <c r="P246" s="462"/>
    </row>
    <row r="247" spans="16:16" s="384" customFormat="1" x14ac:dyDescent="0.25">
      <c r="P247" s="462"/>
    </row>
    <row r="248" spans="16:16" s="384" customFormat="1" x14ac:dyDescent="0.25">
      <c r="P248" s="462"/>
    </row>
    <row r="249" spans="16:16" s="384" customFormat="1" x14ac:dyDescent="0.25">
      <c r="P249" s="462"/>
    </row>
    <row r="250" spans="16:16" s="384" customFormat="1" x14ac:dyDescent="0.25">
      <c r="P250" s="462"/>
    </row>
    <row r="251" spans="16:16" s="384" customFormat="1" x14ac:dyDescent="0.25">
      <c r="P251" s="462"/>
    </row>
    <row r="252" spans="16:16" s="384" customFormat="1" x14ac:dyDescent="0.25">
      <c r="P252" s="462"/>
    </row>
    <row r="253" spans="16:16" s="384" customFormat="1" x14ac:dyDescent="0.25">
      <c r="P253" s="462"/>
    </row>
    <row r="254" spans="16:16" s="384" customFormat="1" x14ac:dyDescent="0.25">
      <c r="P254" s="462"/>
    </row>
    <row r="255" spans="16:16" s="384" customFormat="1" x14ac:dyDescent="0.25">
      <c r="P255" s="462"/>
    </row>
    <row r="256" spans="16:16" s="384" customFormat="1" x14ac:dyDescent="0.25">
      <c r="P256" s="462"/>
    </row>
    <row r="257" spans="16:16" s="384" customFormat="1" x14ac:dyDescent="0.25">
      <c r="P257" s="462"/>
    </row>
    <row r="258" spans="16:16" s="384" customFormat="1" x14ac:dyDescent="0.25">
      <c r="P258" s="462"/>
    </row>
    <row r="259" spans="16:16" s="384" customFormat="1" x14ac:dyDescent="0.25">
      <c r="P259" s="462"/>
    </row>
    <row r="260" spans="16:16" s="384" customFormat="1" x14ac:dyDescent="0.25">
      <c r="P260" s="462"/>
    </row>
    <row r="261" spans="16:16" s="384" customFormat="1" x14ac:dyDescent="0.25">
      <c r="P261" s="462"/>
    </row>
    <row r="262" spans="16:16" s="384" customFormat="1" x14ac:dyDescent="0.25">
      <c r="P262" s="462"/>
    </row>
    <row r="263" spans="16:16" s="384" customFormat="1" x14ac:dyDescent="0.25">
      <c r="P263" s="462"/>
    </row>
    <row r="264" spans="16:16" s="384" customFormat="1" x14ac:dyDescent="0.25">
      <c r="P264" s="462"/>
    </row>
    <row r="265" spans="16:16" s="384" customFormat="1" x14ac:dyDescent="0.25">
      <c r="P265" s="462"/>
    </row>
    <row r="266" spans="16:16" s="384" customFormat="1" x14ac:dyDescent="0.25">
      <c r="P266" s="462"/>
    </row>
    <row r="267" spans="16:16" s="384" customFormat="1" x14ac:dyDescent="0.25">
      <c r="P267" s="462"/>
    </row>
    <row r="268" spans="16:16" s="384" customFormat="1" x14ac:dyDescent="0.25">
      <c r="P268" s="462"/>
    </row>
    <row r="269" spans="16:16" s="384" customFormat="1" x14ac:dyDescent="0.25">
      <c r="P269" s="462"/>
    </row>
    <row r="270" spans="16:16" s="384" customFormat="1" x14ac:dyDescent="0.25">
      <c r="P270" s="462"/>
    </row>
    <row r="271" spans="16:16" s="384" customFormat="1" x14ac:dyDescent="0.25">
      <c r="P271" s="462"/>
    </row>
    <row r="272" spans="16:16" s="384" customFormat="1" x14ac:dyDescent="0.25">
      <c r="P272" s="462"/>
    </row>
    <row r="273" spans="16:16" s="384" customFormat="1" x14ac:dyDescent="0.25">
      <c r="P273" s="462"/>
    </row>
    <row r="274" spans="16:16" s="384" customFormat="1" x14ac:dyDescent="0.25">
      <c r="P274" s="462"/>
    </row>
    <row r="275" spans="16:16" s="384" customFormat="1" x14ac:dyDescent="0.25">
      <c r="P275" s="462"/>
    </row>
    <row r="276" spans="16:16" s="384" customFormat="1" x14ac:dyDescent="0.25">
      <c r="P276" s="462"/>
    </row>
    <row r="277" spans="16:16" s="384" customFormat="1" x14ac:dyDescent="0.25">
      <c r="P277" s="462"/>
    </row>
    <row r="278" spans="16:16" s="384" customFormat="1" x14ac:dyDescent="0.25">
      <c r="P278" s="462"/>
    </row>
    <row r="279" spans="16:16" s="384" customFormat="1" x14ac:dyDescent="0.25">
      <c r="P279" s="462"/>
    </row>
    <row r="280" spans="16:16" s="384" customFormat="1" x14ac:dyDescent="0.25">
      <c r="P280" s="462"/>
    </row>
    <row r="281" spans="16:16" s="384" customFormat="1" x14ac:dyDescent="0.25">
      <c r="P281" s="462"/>
    </row>
    <row r="282" spans="16:16" s="384" customFormat="1" x14ac:dyDescent="0.25">
      <c r="P282" s="462"/>
    </row>
    <row r="283" spans="16:16" s="384" customFormat="1" x14ac:dyDescent="0.25">
      <c r="P283" s="462"/>
    </row>
    <row r="284" spans="16:16" s="384" customFormat="1" x14ac:dyDescent="0.25">
      <c r="P284" s="462"/>
    </row>
    <row r="285" spans="16:16" s="384" customFormat="1" x14ac:dyDescent="0.25">
      <c r="P285" s="462"/>
    </row>
    <row r="286" spans="16:16" s="384" customFormat="1" x14ac:dyDescent="0.25">
      <c r="P286" s="462"/>
    </row>
    <row r="287" spans="16:16" s="384" customFormat="1" x14ac:dyDescent="0.25">
      <c r="P287" s="462"/>
    </row>
    <row r="288" spans="16:16" s="384" customFormat="1" x14ac:dyDescent="0.25">
      <c r="P288" s="462"/>
    </row>
    <row r="289" spans="16:16" s="384" customFormat="1" x14ac:dyDescent="0.25">
      <c r="P289" s="462"/>
    </row>
    <row r="290" spans="16:16" s="384" customFormat="1" x14ac:dyDescent="0.25">
      <c r="P290" s="462"/>
    </row>
    <row r="291" spans="16:16" s="384" customFormat="1" x14ac:dyDescent="0.25">
      <c r="P291" s="462"/>
    </row>
    <row r="292" spans="16:16" s="384" customFormat="1" x14ac:dyDescent="0.25">
      <c r="P292" s="462"/>
    </row>
    <row r="293" spans="16:16" s="384" customFormat="1" x14ac:dyDescent="0.25">
      <c r="P293" s="462"/>
    </row>
    <row r="294" spans="16:16" s="384" customFormat="1" x14ac:dyDescent="0.25">
      <c r="P294" s="462"/>
    </row>
    <row r="295" spans="16:16" s="384" customFormat="1" x14ac:dyDescent="0.25">
      <c r="P295" s="462"/>
    </row>
    <row r="296" spans="16:16" s="384" customFormat="1" x14ac:dyDescent="0.25">
      <c r="P296" s="462"/>
    </row>
    <row r="297" spans="16:16" s="384" customFormat="1" x14ac:dyDescent="0.25">
      <c r="P297" s="462"/>
    </row>
    <row r="298" spans="16:16" s="384" customFormat="1" x14ac:dyDescent="0.25">
      <c r="P298" s="462"/>
    </row>
    <row r="299" spans="16:16" s="384" customFormat="1" x14ac:dyDescent="0.25">
      <c r="P299" s="462"/>
    </row>
    <row r="300" spans="16:16" s="384" customFormat="1" x14ac:dyDescent="0.25">
      <c r="P300" s="462"/>
    </row>
    <row r="301" spans="16:16" s="384" customFormat="1" x14ac:dyDescent="0.25">
      <c r="P301" s="462"/>
    </row>
    <row r="302" spans="16:16" s="384" customFormat="1" x14ac:dyDescent="0.25">
      <c r="P302" s="462"/>
    </row>
    <row r="303" spans="16:16" s="384" customFormat="1" x14ac:dyDescent="0.25">
      <c r="P303" s="462"/>
    </row>
    <row r="304" spans="16:16" s="384" customFormat="1" x14ac:dyDescent="0.25">
      <c r="P304" s="462"/>
    </row>
    <row r="305" spans="16:16" s="384" customFormat="1" x14ac:dyDescent="0.25">
      <c r="P305" s="462"/>
    </row>
    <row r="306" spans="16:16" s="384" customFormat="1" x14ac:dyDescent="0.25">
      <c r="P306" s="462"/>
    </row>
    <row r="307" spans="16:16" s="384" customFormat="1" x14ac:dyDescent="0.25">
      <c r="P307" s="462"/>
    </row>
    <row r="308" spans="16:16" s="384" customFormat="1" x14ac:dyDescent="0.25">
      <c r="P308" s="462"/>
    </row>
    <row r="309" spans="16:16" s="384" customFormat="1" x14ac:dyDescent="0.25">
      <c r="P309" s="462"/>
    </row>
    <row r="310" spans="16:16" s="384" customFormat="1" x14ac:dyDescent="0.25">
      <c r="P310" s="462"/>
    </row>
    <row r="311" spans="16:16" s="384" customFormat="1" x14ac:dyDescent="0.25">
      <c r="P311" s="462"/>
    </row>
  </sheetData>
  <mergeCells count="69">
    <mergeCell ref="A1:AT1"/>
    <mergeCell ref="A2:AT2"/>
    <mergeCell ref="A3:AT3"/>
    <mergeCell ref="A4:A10"/>
    <mergeCell ref="B4:B10"/>
    <mergeCell ref="C4:C10"/>
    <mergeCell ref="D4:D10"/>
    <mergeCell ref="E4:E10"/>
    <mergeCell ref="F4:F10"/>
    <mergeCell ref="G4:G10"/>
    <mergeCell ref="AT4:AT10"/>
    <mergeCell ref="H5:H10"/>
    <mergeCell ref="I5:O5"/>
    <mergeCell ref="Q5:S5"/>
    <mergeCell ref="T5:V5"/>
    <mergeCell ref="H4:O4"/>
    <mergeCell ref="W4:Y4"/>
    <mergeCell ref="Z4:AJ4"/>
    <mergeCell ref="AK4:AM5"/>
    <mergeCell ref="AN4:AS5"/>
    <mergeCell ref="W5:Y5"/>
    <mergeCell ref="Z5:AB5"/>
    <mergeCell ref="AC5:AE5"/>
    <mergeCell ref="AF5:AJ5"/>
    <mergeCell ref="I6:I10"/>
    <mergeCell ref="J6:O6"/>
    <mergeCell ref="Q6:Q10"/>
    <mergeCell ref="R6:S6"/>
    <mergeCell ref="T6:T10"/>
    <mergeCell ref="AO6:AS6"/>
    <mergeCell ref="J7:J10"/>
    <mergeCell ref="M7:M10"/>
    <mergeCell ref="R7:R10"/>
    <mergeCell ref="S7:S10"/>
    <mergeCell ref="U7:U10"/>
    <mergeCell ref="W6:W10"/>
    <mergeCell ref="X6:Y6"/>
    <mergeCell ref="Z6:Z10"/>
    <mergeCell ref="AA6:AB6"/>
    <mergeCell ref="AC6:AC10"/>
    <mergeCell ref="AD6:AE6"/>
    <mergeCell ref="AE7:AE10"/>
    <mergeCell ref="AD7:AD10"/>
    <mergeCell ref="AF6:AF10"/>
    <mergeCell ref="AG6:AJ6"/>
    <mergeCell ref="AK6:AK10"/>
    <mergeCell ref="AN6:AN10"/>
    <mergeCell ref="V7:V10"/>
    <mergeCell ref="X7:X10"/>
    <mergeCell ref="Y7:Y10"/>
    <mergeCell ref="AA7:AA10"/>
    <mergeCell ref="AB7:AB10"/>
    <mergeCell ref="U6:V6"/>
    <mergeCell ref="AR32:AT32"/>
    <mergeCell ref="K8:K10"/>
    <mergeCell ref="L8:L10"/>
    <mergeCell ref="AH8:AH10"/>
    <mergeCell ref="AI8:AI10"/>
    <mergeCell ref="AP8:AP10"/>
    <mergeCell ref="AQ8:AQ10"/>
    <mergeCell ref="N9:O9"/>
    <mergeCell ref="AG7:AG10"/>
    <mergeCell ref="AJ7:AJ10"/>
    <mergeCell ref="AL7:AL10"/>
    <mergeCell ref="AM7:AM10"/>
    <mergeCell ref="AO7:AO10"/>
    <mergeCell ref="AR7:AS7"/>
    <mergeCell ref="AR8:AR10"/>
    <mergeCell ref="AS8:AS10"/>
  </mergeCells>
  <printOptions horizontalCentered="1"/>
  <pageMargins left="0.5" right="0.5" top="0.5" bottom="0.5" header="0.23622047244094499" footer="0.23622047244094499"/>
  <pageSetup paperSize="9" scale="55" fitToHeight="0" orientation="landscape" r:id="rId1"/>
  <headerFooter>
    <oddFooter>&amp;C&amp;P</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7"/>
  <sheetViews>
    <sheetView zoomScale="55" zoomScaleNormal="55" workbookViewId="0">
      <pane xSplit="7" ySplit="8" topLeftCell="H33" activePane="bottomRight" state="frozen"/>
      <selection activeCell="A3" sqref="A3:AC3"/>
      <selection pane="topRight" activeCell="A3" sqref="A3:AC3"/>
      <selection pane="bottomLeft" activeCell="A3" sqref="A3:AC3"/>
      <selection pane="bottomRight" activeCell="AE25" sqref="AE25"/>
    </sheetView>
  </sheetViews>
  <sheetFormatPr defaultColWidth="9" defaultRowHeight="12.75" x14ac:dyDescent="0.25"/>
  <cols>
    <col min="1" max="1" width="9" style="343"/>
    <col min="2" max="2" width="49.5703125" style="344" customWidth="1"/>
    <col min="3" max="3" width="8.7109375" style="344" hidden="1" customWidth="1"/>
    <col min="4" max="4" width="11.85546875" style="484" hidden="1" customWidth="1"/>
    <col min="5" max="6" width="8.7109375" style="344" hidden="1" customWidth="1"/>
    <col min="7" max="7" width="12.7109375" style="343" customWidth="1"/>
    <col min="8" max="12" width="13.42578125" style="346" customWidth="1"/>
    <col min="13" max="13" width="10.5703125" style="346" hidden="1" customWidth="1"/>
    <col min="14" max="14" width="9" style="346" hidden="1" customWidth="1"/>
    <col min="15" max="16" width="13.42578125" style="346" customWidth="1"/>
    <col min="17" max="17" width="11.5703125" style="346" hidden="1" customWidth="1"/>
    <col min="18" max="18" width="10.28515625" style="346" hidden="1" customWidth="1"/>
    <col min="19" max="19" width="13.42578125" style="346" customWidth="1"/>
    <col min="20" max="24" width="14.5703125" style="346" hidden="1" customWidth="1"/>
    <col min="25" max="26" width="13.42578125" style="346" customWidth="1"/>
    <col min="27" max="27" width="13.42578125" style="346" hidden="1" customWidth="1"/>
    <col min="28" max="28" width="13.42578125" style="346" customWidth="1"/>
    <col min="29" max="29" width="15.28515625" style="347" customWidth="1"/>
    <col min="30" max="30" width="15.28515625" style="347" hidden="1" customWidth="1"/>
    <col min="31" max="16384" width="9" style="346"/>
  </cols>
  <sheetData>
    <row r="1" spans="1:30" s="265" customFormat="1" ht="31.5" customHeight="1" x14ac:dyDescent="0.25">
      <c r="A1" s="744" t="s">
        <v>1120</v>
      </c>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263"/>
    </row>
    <row r="2" spans="1:30" s="384" customFormat="1" ht="34.5" customHeight="1" x14ac:dyDescent="0.25">
      <c r="A2" s="753" t="str">
        <f>+'PL12. ODA'!A2:AT2</f>
        <v>(Kèm theo Báo cáo số               /BC-UBND ngày        tháng      năm 2023 của Ủy ban nhân dân tỉnh)</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465"/>
    </row>
    <row r="3" spans="1:30" s="265" customFormat="1" ht="25.5" customHeight="1" x14ac:dyDescent="0.25">
      <c r="A3" s="466"/>
      <c r="B3" s="466"/>
      <c r="C3" s="466"/>
      <c r="D3" s="466"/>
      <c r="E3" s="466"/>
      <c r="F3" s="466"/>
      <c r="G3" s="466"/>
      <c r="H3" s="466"/>
      <c r="I3" s="466"/>
      <c r="J3" s="466"/>
      <c r="K3" s="466"/>
      <c r="L3" s="466"/>
      <c r="M3" s="466"/>
      <c r="N3" s="466"/>
      <c r="O3" s="466"/>
      <c r="P3" s="466"/>
      <c r="Q3" s="466"/>
      <c r="R3" s="466"/>
      <c r="S3" s="466"/>
      <c r="T3" s="466"/>
      <c r="U3" s="466"/>
      <c r="V3" s="466"/>
      <c r="W3" s="466"/>
      <c r="X3" s="466"/>
      <c r="Y3" s="466"/>
      <c r="Z3" s="778" t="s">
        <v>753</v>
      </c>
      <c r="AA3" s="778"/>
      <c r="AB3" s="778"/>
      <c r="AC3" s="778"/>
      <c r="AD3" s="467"/>
    </row>
    <row r="4" spans="1:30" s="268" customFormat="1" ht="25.5" customHeight="1" x14ac:dyDescent="0.25">
      <c r="A4" s="748" t="s">
        <v>8</v>
      </c>
      <c r="B4" s="729" t="s">
        <v>806</v>
      </c>
      <c r="C4" s="729" t="s">
        <v>1016</v>
      </c>
      <c r="D4" s="779" t="s">
        <v>808</v>
      </c>
      <c r="E4" s="729" t="s">
        <v>810</v>
      </c>
      <c r="F4" s="729" t="s">
        <v>1017</v>
      </c>
      <c r="G4" s="733" t="s">
        <v>814</v>
      </c>
      <c r="H4" s="733"/>
      <c r="I4" s="733"/>
      <c r="J4" s="757" t="s">
        <v>817</v>
      </c>
      <c r="K4" s="758"/>
      <c r="L4" s="757" t="s">
        <v>1121</v>
      </c>
      <c r="M4" s="770"/>
      <c r="N4" s="770"/>
      <c r="O4" s="770"/>
      <c r="P4" s="770"/>
      <c r="Q4" s="770"/>
      <c r="R4" s="770"/>
      <c r="S4" s="770"/>
      <c r="T4" s="758"/>
      <c r="U4" s="733" t="s">
        <v>1122</v>
      </c>
      <c r="V4" s="777"/>
      <c r="W4" s="777"/>
      <c r="X4" s="777"/>
      <c r="Y4" s="733" t="s">
        <v>1123</v>
      </c>
      <c r="Z4" s="777"/>
      <c r="AA4" s="777"/>
      <c r="AB4" s="777"/>
      <c r="AC4" s="733" t="s">
        <v>826</v>
      </c>
      <c r="AD4" s="733" t="s">
        <v>825</v>
      </c>
    </row>
    <row r="5" spans="1:30" s="268" customFormat="1" ht="25.5" customHeight="1" x14ac:dyDescent="0.25">
      <c r="A5" s="748"/>
      <c r="B5" s="738"/>
      <c r="C5" s="738"/>
      <c r="D5" s="780"/>
      <c r="E5" s="738"/>
      <c r="F5" s="738"/>
      <c r="G5" s="733" t="s">
        <v>827</v>
      </c>
      <c r="H5" s="733" t="s">
        <v>828</v>
      </c>
      <c r="I5" s="733"/>
      <c r="J5" s="766"/>
      <c r="K5" s="772"/>
      <c r="L5" s="766"/>
      <c r="M5" s="771"/>
      <c r="N5" s="771"/>
      <c r="O5" s="771"/>
      <c r="P5" s="771"/>
      <c r="Q5" s="771"/>
      <c r="R5" s="771"/>
      <c r="S5" s="771"/>
      <c r="T5" s="772"/>
      <c r="U5" s="777"/>
      <c r="V5" s="777"/>
      <c r="W5" s="777"/>
      <c r="X5" s="777"/>
      <c r="Y5" s="777"/>
      <c r="Z5" s="777"/>
      <c r="AA5" s="777"/>
      <c r="AB5" s="777"/>
      <c r="AC5" s="733"/>
      <c r="AD5" s="733"/>
    </row>
    <row r="6" spans="1:30" s="268" customFormat="1" ht="50.45" customHeight="1" x14ac:dyDescent="0.25">
      <c r="A6" s="748"/>
      <c r="B6" s="738"/>
      <c r="C6" s="738"/>
      <c r="D6" s="780"/>
      <c r="E6" s="738"/>
      <c r="F6" s="738"/>
      <c r="G6" s="733"/>
      <c r="H6" s="733" t="s">
        <v>832</v>
      </c>
      <c r="I6" s="733" t="s">
        <v>833</v>
      </c>
      <c r="J6" s="733" t="s">
        <v>1124</v>
      </c>
      <c r="K6" s="733" t="s">
        <v>833</v>
      </c>
      <c r="L6" s="733" t="s">
        <v>834</v>
      </c>
      <c r="M6" s="733"/>
      <c r="N6" s="733"/>
      <c r="O6" s="733"/>
      <c r="P6" s="733" t="s">
        <v>1125</v>
      </c>
      <c r="Q6" s="733"/>
      <c r="R6" s="733"/>
      <c r="S6" s="733"/>
      <c r="T6" s="270"/>
      <c r="U6" s="733" t="s">
        <v>832</v>
      </c>
      <c r="V6" s="733" t="s">
        <v>833</v>
      </c>
      <c r="W6" s="733"/>
      <c r="X6" s="733"/>
      <c r="Y6" s="733" t="s">
        <v>1124</v>
      </c>
      <c r="Z6" s="733" t="s">
        <v>833</v>
      </c>
      <c r="AA6" s="733"/>
      <c r="AB6" s="733"/>
      <c r="AC6" s="733"/>
      <c r="AD6" s="733"/>
    </row>
    <row r="7" spans="1:30" s="268" customFormat="1" ht="27.75" customHeight="1" x14ac:dyDescent="0.25">
      <c r="A7" s="748"/>
      <c r="B7" s="738"/>
      <c r="C7" s="738"/>
      <c r="D7" s="780"/>
      <c r="E7" s="738"/>
      <c r="F7" s="738"/>
      <c r="G7" s="733"/>
      <c r="H7" s="733"/>
      <c r="I7" s="733"/>
      <c r="J7" s="733"/>
      <c r="K7" s="733"/>
      <c r="L7" s="733" t="s">
        <v>10</v>
      </c>
      <c r="M7" s="468" t="s">
        <v>4</v>
      </c>
      <c r="N7" s="469"/>
      <c r="O7" s="773" t="s">
        <v>1022</v>
      </c>
      <c r="P7" s="733" t="s">
        <v>10</v>
      </c>
      <c r="Q7" s="468" t="s">
        <v>4</v>
      </c>
      <c r="R7" s="469"/>
      <c r="S7" s="773" t="s">
        <v>1022</v>
      </c>
      <c r="T7" s="470"/>
      <c r="U7" s="733"/>
      <c r="V7" s="733" t="s">
        <v>10</v>
      </c>
      <c r="W7" s="732" t="s">
        <v>11</v>
      </c>
      <c r="X7" s="732"/>
      <c r="Y7" s="733"/>
      <c r="Z7" s="733" t="s">
        <v>10</v>
      </c>
      <c r="AA7" s="773" t="s">
        <v>1022</v>
      </c>
      <c r="AB7" s="773" t="s">
        <v>1022</v>
      </c>
      <c r="AC7" s="733"/>
      <c r="AD7" s="733"/>
    </row>
    <row r="8" spans="1:30" s="268" customFormat="1" ht="60.75" customHeight="1" x14ac:dyDescent="0.25">
      <c r="A8" s="748"/>
      <c r="B8" s="730"/>
      <c r="C8" s="730"/>
      <c r="D8" s="781"/>
      <c r="E8" s="730"/>
      <c r="F8" s="730"/>
      <c r="G8" s="733"/>
      <c r="H8" s="735"/>
      <c r="I8" s="733"/>
      <c r="J8" s="735"/>
      <c r="K8" s="733"/>
      <c r="L8" s="733"/>
      <c r="M8" s="274" t="s">
        <v>1065</v>
      </c>
      <c r="N8" s="274" t="s">
        <v>1126</v>
      </c>
      <c r="O8" s="774"/>
      <c r="P8" s="733"/>
      <c r="Q8" s="274" t="s">
        <v>1065</v>
      </c>
      <c r="R8" s="274" t="s">
        <v>1126</v>
      </c>
      <c r="S8" s="774"/>
      <c r="T8" s="274"/>
      <c r="U8" s="735"/>
      <c r="V8" s="733"/>
      <c r="W8" s="274" t="s">
        <v>1065</v>
      </c>
      <c r="X8" s="274" t="s">
        <v>1127</v>
      </c>
      <c r="Y8" s="735"/>
      <c r="Z8" s="733"/>
      <c r="AA8" s="774"/>
      <c r="AB8" s="774"/>
      <c r="AC8" s="733"/>
      <c r="AD8" s="733"/>
    </row>
    <row r="9" spans="1:30" s="287" customFormat="1" ht="35.450000000000003" customHeight="1" x14ac:dyDescent="0.25">
      <c r="A9" s="292"/>
      <c r="B9" s="289" t="s">
        <v>840</v>
      </c>
      <c r="C9" s="289"/>
      <c r="D9" s="471"/>
      <c r="E9" s="289"/>
      <c r="F9" s="289"/>
      <c r="G9" s="292"/>
      <c r="H9" s="295"/>
      <c r="I9" s="295"/>
      <c r="J9" s="295">
        <f t="shared" ref="J9:AB9" si="0">J10+J34+J36</f>
        <v>603580</v>
      </c>
      <c r="K9" s="295">
        <f t="shared" si="0"/>
        <v>490640</v>
      </c>
      <c r="L9" s="295">
        <f t="shared" si="0"/>
        <v>947534</v>
      </c>
      <c r="M9" s="295">
        <f t="shared" si="0"/>
        <v>0</v>
      </c>
      <c r="N9" s="295">
        <f t="shared" si="0"/>
        <v>0</v>
      </c>
      <c r="O9" s="295">
        <f t="shared" si="0"/>
        <v>23015.173999999999</v>
      </c>
      <c r="P9" s="295">
        <f t="shared" si="0"/>
        <v>490640</v>
      </c>
      <c r="Q9" s="295">
        <f t="shared" si="0"/>
        <v>0</v>
      </c>
      <c r="R9" s="295">
        <f t="shared" si="0"/>
        <v>0</v>
      </c>
      <c r="S9" s="295">
        <f t="shared" si="0"/>
        <v>20015.173999999999</v>
      </c>
      <c r="T9" s="295">
        <f t="shared" si="0"/>
        <v>0</v>
      </c>
      <c r="U9" s="295">
        <f t="shared" si="0"/>
        <v>0</v>
      </c>
      <c r="V9" s="295">
        <f t="shared" si="0"/>
        <v>0</v>
      </c>
      <c r="W9" s="295">
        <f t="shared" si="0"/>
        <v>0</v>
      </c>
      <c r="X9" s="295">
        <f t="shared" si="0"/>
        <v>0</v>
      </c>
      <c r="Y9" s="295">
        <f t="shared" si="0"/>
        <v>263838</v>
      </c>
      <c r="Z9" s="295">
        <f t="shared" si="0"/>
        <v>263838</v>
      </c>
      <c r="AA9" s="295">
        <f t="shared" si="0"/>
        <v>0</v>
      </c>
      <c r="AB9" s="295">
        <f t="shared" si="0"/>
        <v>0</v>
      </c>
      <c r="AC9" s="294"/>
      <c r="AD9" s="294"/>
    </row>
    <row r="10" spans="1:30" s="287" customFormat="1" ht="48.75" customHeight="1" x14ac:dyDescent="0.25">
      <c r="A10" s="297" t="s">
        <v>17</v>
      </c>
      <c r="B10" s="298" t="s">
        <v>700</v>
      </c>
      <c r="C10" s="298"/>
      <c r="D10" s="472"/>
      <c r="E10" s="298"/>
      <c r="F10" s="298"/>
      <c r="G10" s="309"/>
      <c r="H10" s="317">
        <f>H11+H31+H32+H33</f>
        <v>712816</v>
      </c>
      <c r="I10" s="317">
        <f t="shared" ref="I10:Z10" si="1">I11+I31+I32+I33</f>
        <v>553565</v>
      </c>
      <c r="J10" s="317">
        <f t="shared" si="1"/>
        <v>584036</v>
      </c>
      <c r="K10" s="317">
        <f t="shared" si="1"/>
        <v>471096</v>
      </c>
      <c r="L10" s="317">
        <f t="shared" si="1"/>
        <v>900975</v>
      </c>
      <c r="M10" s="317">
        <f t="shared" si="1"/>
        <v>0</v>
      </c>
      <c r="N10" s="317">
        <f t="shared" si="1"/>
        <v>0</v>
      </c>
      <c r="O10" s="317">
        <f t="shared" si="1"/>
        <v>22362</v>
      </c>
      <c r="P10" s="317">
        <f t="shared" si="1"/>
        <v>471096</v>
      </c>
      <c r="Q10" s="317">
        <f t="shared" si="1"/>
        <v>0</v>
      </c>
      <c r="R10" s="317">
        <f t="shared" si="1"/>
        <v>0</v>
      </c>
      <c r="S10" s="317">
        <f t="shared" si="1"/>
        <v>19362</v>
      </c>
      <c r="T10" s="317">
        <f t="shared" si="1"/>
        <v>0</v>
      </c>
      <c r="U10" s="317">
        <f t="shared" si="1"/>
        <v>0</v>
      </c>
      <c r="V10" s="317">
        <f t="shared" si="1"/>
        <v>0</v>
      </c>
      <c r="W10" s="317">
        <f t="shared" si="1"/>
        <v>0</v>
      </c>
      <c r="X10" s="317">
        <f t="shared" si="1"/>
        <v>0</v>
      </c>
      <c r="Y10" s="317">
        <f t="shared" si="1"/>
        <v>252716</v>
      </c>
      <c r="Z10" s="317">
        <f t="shared" si="1"/>
        <v>252716</v>
      </c>
      <c r="AA10" s="317">
        <f>+AA11+AA31</f>
        <v>0</v>
      </c>
      <c r="AB10" s="317"/>
      <c r="AC10" s="307"/>
      <c r="AD10" s="307"/>
    </row>
    <row r="11" spans="1:30" s="296" customFormat="1" ht="32.450000000000003" customHeight="1" x14ac:dyDescent="0.25">
      <c r="A11" s="297" t="s">
        <v>20</v>
      </c>
      <c r="B11" s="298" t="s">
        <v>1128</v>
      </c>
      <c r="C11" s="298"/>
      <c r="D11" s="472"/>
      <c r="E11" s="298"/>
      <c r="F11" s="298"/>
      <c r="G11" s="297"/>
      <c r="H11" s="317">
        <f>SUM(H12:H30)</f>
        <v>504200</v>
      </c>
      <c r="I11" s="317">
        <f t="shared" ref="I11:Z11" si="2">SUM(I12:I30)</f>
        <v>378450</v>
      </c>
      <c r="J11" s="317">
        <f t="shared" si="2"/>
        <v>84309</v>
      </c>
      <c r="K11" s="317">
        <f t="shared" si="2"/>
        <v>84309</v>
      </c>
      <c r="L11" s="317">
        <f t="shared" si="2"/>
        <v>378450</v>
      </c>
      <c r="M11" s="317">
        <f t="shared" si="2"/>
        <v>0</v>
      </c>
      <c r="N11" s="317">
        <f t="shared" si="2"/>
        <v>0</v>
      </c>
      <c r="O11" s="317">
        <f t="shared" si="2"/>
        <v>22362</v>
      </c>
      <c r="P11" s="317">
        <f t="shared" si="2"/>
        <v>84309</v>
      </c>
      <c r="Q11" s="317">
        <f t="shared" si="2"/>
        <v>0</v>
      </c>
      <c r="R11" s="317">
        <f t="shared" si="2"/>
        <v>0</v>
      </c>
      <c r="S11" s="317">
        <f t="shared" si="2"/>
        <v>19362</v>
      </c>
      <c r="T11" s="317">
        <f t="shared" si="2"/>
        <v>0</v>
      </c>
      <c r="U11" s="317">
        <f t="shared" si="2"/>
        <v>0</v>
      </c>
      <c r="V11" s="317">
        <f t="shared" si="2"/>
        <v>0</v>
      </c>
      <c r="W11" s="317">
        <f t="shared" si="2"/>
        <v>0</v>
      </c>
      <c r="X11" s="317">
        <f t="shared" si="2"/>
        <v>0</v>
      </c>
      <c r="Y11" s="317">
        <f t="shared" si="2"/>
        <v>143368</v>
      </c>
      <c r="Z11" s="317">
        <f t="shared" si="2"/>
        <v>143368</v>
      </c>
      <c r="AA11" s="317"/>
      <c r="AB11" s="317"/>
      <c r="AC11" s="301"/>
      <c r="AD11" s="301"/>
    </row>
    <row r="12" spans="1:30" s="287" customFormat="1" ht="63.75" customHeight="1" x14ac:dyDescent="0.25">
      <c r="A12" s="309">
        <v>1</v>
      </c>
      <c r="B12" s="310" t="s">
        <v>1129</v>
      </c>
      <c r="C12" s="310"/>
      <c r="D12" s="473"/>
      <c r="E12" s="310"/>
      <c r="F12" s="310"/>
      <c r="G12" s="309"/>
      <c r="H12" s="474">
        <v>32000</v>
      </c>
      <c r="I12" s="474">
        <v>24000</v>
      </c>
      <c r="J12" s="474">
        <f>K12</f>
        <v>2800</v>
      </c>
      <c r="K12" s="474">
        <f>3500-467-233</f>
        <v>2800</v>
      </c>
      <c r="L12" s="474">
        <v>24000</v>
      </c>
      <c r="M12" s="474"/>
      <c r="N12" s="474"/>
      <c r="O12" s="474">
        <v>2267</v>
      </c>
      <c r="P12" s="474">
        <f>K12</f>
        <v>2800</v>
      </c>
      <c r="Q12" s="474"/>
      <c r="R12" s="474"/>
      <c r="S12" s="474">
        <v>2267</v>
      </c>
      <c r="T12" s="474"/>
      <c r="U12" s="474"/>
      <c r="V12" s="474"/>
      <c r="W12" s="474"/>
      <c r="X12" s="474"/>
      <c r="Y12" s="474">
        <f>+Z12</f>
        <v>10886</v>
      </c>
      <c r="Z12" s="474">
        <f>8618+2268</f>
        <v>10886</v>
      </c>
      <c r="AA12" s="474"/>
      <c r="AB12" s="474"/>
      <c r="AC12" s="307"/>
      <c r="AD12" s="307" t="s">
        <v>1130</v>
      </c>
    </row>
    <row r="13" spans="1:30" s="287" customFormat="1" ht="63.75" customHeight="1" x14ac:dyDescent="0.25">
      <c r="A13" s="309">
        <v>2</v>
      </c>
      <c r="B13" s="310" t="s">
        <v>1131</v>
      </c>
      <c r="C13" s="310"/>
      <c r="D13" s="473"/>
      <c r="E13" s="310"/>
      <c r="F13" s="310"/>
      <c r="G13" s="309"/>
      <c r="H13" s="474">
        <v>31650</v>
      </c>
      <c r="I13" s="474">
        <v>23750</v>
      </c>
      <c r="J13" s="474">
        <f>K13</f>
        <v>2318</v>
      </c>
      <c r="K13" s="474">
        <f>3000-682</f>
        <v>2318</v>
      </c>
      <c r="L13" s="474">
        <v>23750</v>
      </c>
      <c r="M13" s="474"/>
      <c r="N13" s="474"/>
      <c r="O13" s="474">
        <f>S13</f>
        <v>1818</v>
      </c>
      <c r="P13" s="474">
        <f>K13</f>
        <v>2318</v>
      </c>
      <c r="Q13" s="474"/>
      <c r="R13" s="474"/>
      <c r="S13" s="474">
        <v>1818</v>
      </c>
      <c r="T13" s="474"/>
      <c r="U13" s="474"/>
      <c r="V13" s="474"/>
      <c r="W13" s="474"/>
      <c r="X13" s="474"/>
      <c r="Y13" s="474">
        <f t="shared" ref="Y13:Y30" si="3">+Z13</f>
        <v>11250</v>
      </c>
      <c r="Z13" s="474">
        <f>10000+1250</f>
        <v>11250</v>
      </c>
      <c r="AA13" s="474"/>
      <c r="AB13" s="474"/>
      <c r="AC13" s="307"/>
      <c r="AD13" s="307" t="str">
        <f>AD12</f>
        <v>Ban QLDA ĐT XD CT NN và PTNT</v>
      </c>
    </row>
    <row r="14" spans="1:30" s="287" customFormat="1" ht="65.25" customHeight="1" x14ac:dyDescent="0.25">
      <c r="A14" s="309">
        <v>3</v>
      </c>
      <c r="B14" s="310" t="s">
        <v>1132</v>
      </c>
      <c r="C14" s="310"/>
      <c r="D14" s="473"/>
      <c r="E14" s="310"/>
      <c r="F14" s="310"/>
      <c r="G14" s="475" t="s">
        <v>1133</v>
      </c>
      <c r="H14" s="474">
        <v>14400</v>
      </c>
      <c r="I14" s="474">
        <v>10800</v>
      </c>
      <c r="J14" s="474">
        <v>7560</v>
      </c>
      <c r="K14" s="474">
        <v>7560</v>
      </c>
      <c r="L14" s="474">
        <v>10800</v>
      </c>
      <c r="M14" s="474"/>
      <c r="N14" s="474"/>
      <c r="O14" s="474">
        <v>482</v>
      </c>
      <c r="P14" s="474">
        <v>7560</v>
      </c>
      <c r="Q14" s="474"/>
      <c r="R14" s="474"/>
      <c r="S14" s="474">
        <v>482</v>
      </c>
      <c r="T14" s="474"/>
      <c r="U14" s="474"/>
      <c r="V14" s="474"/>
      <c r="W14" s="474"/>
      <c r="X14" s="474"/>
      <c r="Y14" s="474">
        <f t="shared" si="3"/>
        <v>3240</v>
      </c>
      <c r="Z14" s="474">
        <v>3240</v>
      </c>
      <c r="AA14" s="474"/>
      <c r="AB14" s="474"/>
      <c r="AC14" s="307"/>
      <c r="AD14" s="307" t="s">
        <v>1134</v>
      </c>
    </row>
    <row r="15" spans="1:30" s="287" customFormat="1" ht="76.7" customHeight="1" x14ac:dyDescent="0.25">
      <c r="A15" s="309">
        <v>4</v>
      </c>
      <c r="B15" s="310" t="s">
        <v>1135</v>
      </c>
      <c r="C15" s="310"/>
      <c r="D15" s="473"/>
      <c r="E15" s="310"/>
      <c r="F15" s="310"/>
      <c r="G15" s="476" t="s">
        <v>1136</v>
      </c>
      <c r="H15" s="474">
        <v>14000</v>
      </c>
      <c r="I15" s="474">
        <v>10500</v>
      </c>
      <c r="J15" s="474">
        <v>7350</v>
      </c>
      <c r="K15" s="474">
        <f>3100+4250</f>
        <v>7350</v>
      </c>
      <c r="L15" s="474">
        <v>10500</v>
      </c>
      <c r="M15" s="474"/>
      <c r="N15" s="474"/>
      <c r="O15" s="474">
        <v>510</v>
      </c>
      <c r="P15" s="474">
        <v>7350</v>
      </c>
      <c r="Q15" s="474"/>
      <c r="R15" s="474"/>
      <c r="S15" s="474">
        <v>510</v>
      </c>
      <c r="T15" s="474"/>
      <c r="U15" s="474"/>
      <c r="V15" s="474"/>
      <c r="W15" s="474"/>
      <c r="X15" s="474"/>
      <c r="Y15" s="474">
        <f t="shared" si="3"/>
        <v>3150</v>
      </c>
      <c r="Z15" s="474">
        <v>3150</v>
      </c>
      <c r="AA15" s="474"/>
      <c r="AB15" s="474"/>
      <c r="AC15" s="307"/>
      <c r="AD15" s="307" t="s">
        <v>1134</v>
      </c>
    </row>
    <row r="16" spans="1:30" s="287" customFormat="1" ht="75.75" customHeight="1" x14ac:dyDescent="0.25">
      <c r="A16" s="309">
        <v>5</v>
      </c>
      <c r="B16" s="310" t="s">
        <v>1137</v>
      </c>
      <c r="C16" s="310"/>
      <c r="D16" s="473"/>
      <c r="E16" s="310"/>
      <c r="F16" s="310"/>
      <c r="G16" s="476" t="s">
        <v>1138</v>
      </c>
      <c r="H16" s="474">
        <v>11000</v>
      </c>
      <c r="I16" s="474">
        <v>8250</v>
      </c>
      <c r="J16" s="474">
        <f t="shared" ref="J16:J21" si="4">K16</f>
        <v>5775</v>
      </c>
      <c r="K16" s="474">
        <f>3100+2675</f>
        <v>5775</v>
      </c>
      <c r="L16" s="474">
        <v>8250</v>
      </c>
      <c r="M16" s="474"/>
      <c r="N16" s="474"/>
      <c r="O16" s="474">
        <v>474</v>
      </c>
      <c r="P16" s="474">
        <v>5775</v>
      </c>
      <c r="Q16" s="474"/>
      <c r="R16" s="474"/>
      <c r="S16" s="474">
        <v>474</v>
      </c>
      <c r="T16" s="474"/>
      <c r="U16" s="474"/>
      <c r="V16" s="474"/>
      <c r="W16" s="474"/>
      <c r="X16" s="474"/>
      <c r="Y16" s="474">
        <f t="shared" si="3"/>
        <v>2475</v>
      </c>
      <c r="Z16" s="474">
        <v>2475</v>
      </c>
      <c r="AA16" s="474"/>
      <c r="AB16" s="474"/>
      <c r="AC16" s="307"/>
      <c r="AD16" s="307" t="s">
        <v>1134</v>
      </c>
    </row>
    <row r="17" spans="1:30" s="287" customFormat="1" ht="63" customHeight="1" x14ac:dyDescent="0.25">
      <c r="A17" s="309">
        <v>6</v>
      </c>
      <c r="B17" s="310" t="s">
        <v>1139</v>
      </c>
      <c r="C17" s="310"/>
      <c r="D17" s="473"/>
      <c r="E17" s="310"/>
      <c r="F17" s="310"/>
      <c r="G17" s="309"/>
      <c r="H17" s="474">
        <v>12000</v>
      </c>
      <c r="I17" s="474">
        <v>9000</v>
      </c>
      <c r="J17" s="474">
        <f t="shared" si="4"/>
        <v>1469</v>
      </c>
      <c r="K17" s="474">
        <f>4500-3031</f>
        <v>1469</v>
      </c>
      <c r="L17" s="474">
        <v>9000</v>
      </c>
      <c r="M17" s="474"/>
      <c r="N17" s="474"/>
      <c r="O17" s="474">
        <v>969</v>
      </c>
      <c r="P17" s="474">
        <f>K17</f>
        <v>1469</v>
      </c>
      <c r="Q17" s="474"/>
      <c r="R17" s="474"/>
      <c r="S17" s="474">
        <v>969</v>
      </c>
      <c r="T17" s="474"/>
      <c r="U17" s="474"/>
      <c r="V17" s="474"/>
      <c r="W17" s="474"/>
      <c r="X17" s="474"/>
      <c r="Y17" s="474">
        <f t="shared" si="3"/>
        <v>4000</v>
      </c>
      <c r="Z17" s="474">
        <v>4000</v>
      </c>
      <c r="AA17" s="474"/>
      <c r="AB17" s="474"/>
      <c r="AC17" s="307"/>
      <c r="AD17" s="307" t="s">
        <v>1130</v>
      </c>
    </row>
    <row r="18" spans="1:30" s="287" customFormat="1" ht="82.5" customHeight="1" x14ac:dyDescent="0.25">
      <c r="A18" s="309">
        <v>7</v>
      </c>
      <c r="B18" s="310" t="s">
        <v>1140</v>
      </c>
      <c r="C18" s="310"/>
      <c r="D18" s="473"/>
      <c r="E18" s="310"/>
      <c r="F18" s="310"/>
      <c r="G18" s="477" t="s">
        <v>1141</v>
      </c>
      <c r="H18" s="474">
        <v>14800</v>
      </c>
      <c r="I18" s="474">
        <v>7500</v>
      </c>
      <c r="J18" s="474">
        <f t="shared" si="4"/>
        <v>7268</v>
      </c>
      <c r="K18" s="474">
        <f>2600+2400+2268</f>
        <v>7268</v>
      </c>
      <c r="L18" s="474">
        <v>7500</v>
      </c>
      <c r="M18" s="474"/>
      <c r="N18" s="474"/>
      <c r="O18" s="474">
        <v>685</v>
      </c>
      <c r="P18" s="474">
        <f>K18</f>
        <v>7268</v>
      </c>
      <c r="Q18" s="474"/>
      <c r="R18" s="474"/>
      <c r="S18" s="474">
        <v>685</v>
      </c>
      <c r="T18" s="474"/>
      <c r="U18" s="474"/>
      <c r="V18" s="474"/>
      <c r="W18" s="474"/>
      <c r="X18" s="474"/>
      <c r="Y18" s="474">
        <f t="shared" si="3"/>
        <v>232</v>
      </c>
      <c r="Z18" s="474">
        <v>232</v>
      </c>
      <c r="AA18" s="474"/>
      <c r="AB18" s="474"/>
      <c r="AC18" s="307"/>
      <c r="AD18" s="307" t="s">
        <v>1130</v>
      </c>
    </row>
    <row r="19" spans="1:30" s="287" customFormat="1" ht="81" customHeight="1" x14ac:dyDescent="0.25">
      <c r="A19" s="309">
        <v>8</v>
      </c>
      <c r="B19" s="310" t="s">
        <v>1142</v>
      </c>
      <c r="C19" s="310"/>
      <c r="D19" s="473"/>
      <c r="E19" s="310"/>
      <c r="F19" s="310"/>
      <c r="G19" s="477" t="s">
        <v>1143</v>
      </c>
      <c r="H19" s="474">
        <v>11200</v>
      </c>
      <c r="I19" s="474">
        <v>5500</v>
      </c>
      <c r="J19" s="474">
        <f t="shared" si="4"/>
        <v>5250</v>
      </c>
      <c r="K19" s="474">
        <f>2500+1500+1250</f>
        <v>5250</v>
      </c>
      <c r="L19" s="474">
        <v>5500</v>
      </c>
      <c r="M19" s="474"/>
      <c r="N19" s="474"/>
      <c r="O19" s="474">
        <v>644</v>
      </c>
      <c r="P19" s="474">
        <v>5250</v>
      </c>
      <c r="Q19" s="474"/>
      <c r="R19" s="474"/>
      <c r="S19" s="474">
        <v>644</v>
      </c>
      <c r="T19" s="474"/>
      <c r="U19" s="474"/>
      <c r="V19" s="474"/>
      <c r="W19" s="474"/>
      <c r="X19" s="474"/>
      <c r="Y19" s="474">
        <f t="shared" si="3"/>
        <v>250</v>
      </c>
      <c r="Z19" s="474">
        <v>250</v>
      </c>
      <c r="AA19" s="474"/>
      <c r="AB19" s="474"/>
      <c r="AC19" s="307"/>
      <c r="AD19" s="307" t="s">
        <v>1130</v>
      </c>
    </row>
    <row r="20" spans="1:30" s="287" customFormat="1" ht="80.45" customHeight="1" x14ac:dyDescent="0.25">
      <c r="A20" s="309">
        <v>9</v>
      </c>
      <c r="B20" s="310" t="s">
        <v>1144</v>
      </c>
      <c r="C20" s="310"/>
      <c r="D20" s="473"/>
      <c r="E20" s="310"/>
      <c r="F20" s="310"/>
      <c r="G20" s="476" t="s">
        <v>1145</v>
      </c>
      <c r="H20" s="474">
        <v>14500</v>
      </c>
      <c r="I20" s="474">
        <v>12450</v>
      </c>
      <c r="J20" s="474">
        <f t="shared" si="4"/>
        <v>8715</v>
      </c>
      <c r="K20" s="474">
        <f>3000+5715</f>
        <v>8715</v>
      </c>
      <c r="L20" s="474">
        <v>12450</v>
      </c>
      <c r="M20" s="474"/>
      <c r="N20" s="474"/>
      <c r="O20" s="474">
        <v>513</v>
      </c>
      <c r="P20" s="474">
        <v>8715</v>
      </c>
      <c r="Q20" s="474"/>
      <c r="R20" s="474"/>
      <c r="S20" s="474">
        <v>513</v>
      </c>
      <c r="T20" s="474"/>
      <c r="U20" s="474"/>
      <c r="V20" s="474"/>
      <c r="W20" s="474"/>
      <c r="X20" s="474"/>
      <c r="Y20" s="474">
        <f t="shared" si="3"/>
        <v>3735</v>
      </c>
      <c r="Z20" s="474">
        <v>3735</v>
      </c>
      <c r="AA20" s="474"/>
      <c r="AB20" s="474"/>
      <c r="AC20" s="307"/>
      <c r="AD20" s="307" t="s">
        <v>1134</v>
      </c>
    </row>
    <row r="21" spans="1:30" s="287" customFormat="1" ht="56.25" customHeight="1" x14ac:dyDescent="0.25">
      <c r="A21" s="309">
        <v>10</v>
      </c>
      <c r="B21" s="310" t="s">
        <v>1146</v>
      </c>
      <c r="C21" s="310"/>
      <c r="D21" s="473"/>
      <c r="E21" s="310"/>
      <c r="F21" s="310"/>
      <c r="G21" s="309"/>
      <c r="H21" s="474">
        <v>40000</v>
      </c>
      <c r="I21" s="474">
        <v>30000</v>
      </c>
      <c r="J21" s="474">
        <f t="shared" si="4"/>
        <v>5500</v>
      </c>
      <c r="K21" s="474">
        <v>5500</v>
      </c>
      <c r="L21" s="474">
        <v>30000</v>
      </c>
      <c r="M21" s="474"/>
      <c r="N21" s="474"/>
      <c r="O21" s="474">
        <v>1500</v>
      </c>
      <c r="P21" s="474">
        <v>5500</v>
      </c>
      <c r="Q21" s="474"/>
      <c r="R21" s="474"/>
      <c r="S21" s="474">
        <v>1500</v>
      </c>
      <c r="T21" s="474"/>
      <c r="U21" s="474"/>
      <c r="V21" s="474"/>
      <c r="W21" s="474"/>
      <c r="X21" s="474"/>
      <c r="Y21" s="474">
        <f t="shared" si="3"/>
        <v>12000</v>
      </c>
      <c r="Z21" s="474">
        <v>12000</v>
      </c>
      <c r="AA21" s="474"/>
      <c r="AB21" s="474"/>
      <c r="AC21" s="307"/>
      <c r="AD21" s="307" t="s">
        <v>1130</v>
      </c>
    </row>
    <row r="22" spans="1:30" s="287" customFormat="1" ht="70.5" customHeight="1" x14ac:dyDescent="0.25">
      <c r="A22" s="309">
        <v>11</v>
      </c>
      <c r="B22" s="310" t="s">
        <v>1147</v>
      </c>
      <c r="C22" s="310"/>
      <c r="D22" s="473"/>
      <c r="E22" s="310"/>
      <c r="F22" s="310"/>
      <c r="G22" s="309"/>
      <c r="H22" s="474">
        <v>13000</v>
      </c>
      <c r="I22" s="474">
        <v>9750</v>
      </c>
      <c r="J22" s="474">
        <v>5000</v>
      </c>
      <c r="K22" s="474">
        <v>5000</v>
      </c>
      <c r="L22" s="474">
        <v>9750</v>
      </c>
      <c r="M22" s="474"/>
      <c r="N22" s="474"/>
      <c r="O22" s="474">
        <v>500</v>
      </c>
      <c r="P22" s="474">
        <v>5000</v>
      </c>
      <c r="Q22" s="474"/>
      <c r="R22" s="474"/>
      <c r="S22" s="474">
        <v>500</v>
      </c>
      <c r="T22" s="474"/>
      <c r="U22" s="474"/>
      <c r="V22" s="474"/>
      <c r="W22" s="474"/>
      <c r="X22" s="474"/>
      <c r="Y22" s="474">
        <f t="shared" si="3"/>
        <v>4750</v>
      </c>
      <c r="Z22" s="474">
        <v>4750</v>
      </c>
      <c r="AA22" s="474"/>
      <c r="AB22" s="474"/>
      <c r="AC22" s="307"/>
      <c r="AD22" s="307" t="s">
        <v>1130</v>
      </c>
    </row>
    <row r="23" spans="1:30" s="287" customFormat="1" ht="61.5" customHeight="1" x14ac:dyDescent="0.25">
      <c r="A23" s="309">
        <v>12</v>
      </c>
      <c r="B23" s="310" t="s">
        <v>1148</v>
      </c>
      <c r="C23" s="310"/>
      <c r="D23" s="473"/>
      <c r="E23" s="310"/>
      <c r="F23" s="310"/>
      <c r="G23" s="309"/>
      <c r="H23" s="474">
        <v>68650</v>
      </c>
      <c r="I23" s="474">
        <v>51500</v>
      </c>
      <c r="J23" s="474">
        <f>K23</f>
        <v>5350</v>
      </c>
      <c r="K23" s="474">
        <f>2000+3000+350</f>
        <v>5350</v>
      </c>
      <c r="L23" s="474">
        <v>51500</v>
      </c>
      <c r="M23" s="474"/>
      <c r="N23" s="474"/>
      <c r="O23" s="474">
        <v>2000</v>
      </c>
      <c r="P23" s="474">
        <f>K23</f>
        <v>5350</v>
      </c>
      <c r="Q23" s="474"/>
      <c r="R23" s="474"/>
      <c r="S23" s="474">
        <v>2000</v>
      </c>
      <c r="T23" s="474"/>
      <c r="U23" s="474"/>
      <c r="V23" s="474"/>
      <c r="W23" s="474"/>
      <c r="X23" s="474"/>
      <c r="Y23" s="474">
        <f t="shared" si="3"/>
        <v>17000</v>
      </c>
      <c r="Z23" s="474">
        <v>17000</v>
      </c>
      <c r="AA23" s="474"/>
      <c r="AB23" s="474"/>
      <c r="AC23" s="307"/>
      <c r="AD23" s="307" t="s">
        <v>1130</v>
      </c>
    </row>
    <row r="24" spans="1:30" s="287" customFormat="1" ht="62.45" customHeight="1" x14ac:dyDescent="0.25">
      <c r="A24" s="309">
        <v>13</v>
      </c>
      <c r="B24" s="310" t="s">
        <v>1149</v>
      </c>
      <c r="C24" s="310"/>
      <c r="D24" s="473"/>
      <c r="E24" s="310"/>
      <c r="F24" s="310"/>
      <c r="G24" s="309"/>
      <c r="H24" s="474">
        <v>62950</v>
      </c>
      <c r="I24" s="474">
        <v>47200</v>
      </c>
      <c r="J24" s="474">
        <f>K24</f>
        <v>6195</v>
      </c>
      <c r="K24" s="474">
        <f>6000+195</f>
        <v>6195</v>
      </c>
      <c r="L24" s="474">
        <v>47200</v>
      </c>
      <c r="M24" s="474"/>
      <c r="N24" s="474"/>
      <c r="O24" s="474">
        <v>5000</v>
      </c>
      <c r="P24" s="474">
        <f>K24</f>
        <v>6195</v>
      </c>
      <c r="Q24" s="474"/>
      <c r="R24" s="474"/>
      <c r="S24" s="474">
        <v>2000</v>
      </c>
      <c r="T24" s="474"/>
      <c r="U24" s="474"/>
      <c r="V24" s="474"/>
      <c r="W24" s="474"/>
      <c r="X24" s="474"/>
      <c r="Y24" s="474">
        <f t="shared" si="3"/>
        <v>16000</v>
      </c>
      <c r="Z24" s="474">
        <v>16000</v>
      </c>
      <c r="AA24" s="474"/>
      <c r="AB24" s="474"/>
      <c r="AC24" s="307"/>
      <c r="AD24" s="307" t="s">
        <v>1130</v>
      </c>
    </row>
    <row r="25" spans="1:30" s="287" customFormat="1" ht="62.45" customHeight="1" x14ac:dyDescent="0.25">
      <c r="A25" s="309">
        <v>14</v>
      </c>
      <c r="B25" s="310" t="s">
        <v>1150</v>
      </c>
      <c r="C25" s="310"/>
      <c r="D25" s="473"/>
      <c r="E25" s="310"/>
      <c r="F25" s="310"/>
      <c r="G25" s="309"/>
      <c r="H25" s="474">
        <v>62960</v>
      </c>
      <c r="I25" s="474">
        <v>49160</v>
      </c>
      <c r="J25" s="474">
        <v>4000</v>
      </c>
      <c r="K25" s="474">
        <v>4000</v>
      </c>
      <c r="L25" s="474">
        <v>41450</v>
      </c>
      <c r="M25" s="474"/>
      <c r="N25" s="474"/>
      <c r="O25" s="474">
        <v>2000</v>
      </c>
      <c r="P25" s="474">
        <v>4000</v>
      </c>
      <c r="Q25" s="474"/>
      <c r="R25" s="474"/>
      <c r="S25" s="474">
        <v>2000</v>
      </c>
      <c r="T25" s="474"/>
      <c r="U25" s="474"/>
      <c r="V25" s="474"/>
      <c r="W25" s="474"/>
      <c r="X25" s="474"/>
      <c r="Y25" s="474">
        <f t="shared" si="3"/>
        <v>17000</v>
      </c>
      <c r="Z25" s="474">
        <v>17000</v>
      </c>
      <c r="AA25" s="474"/>
      <c r="AB25" s="474"/>
      <c r="AC25" s="307"/>
      <c r="AD25" s="307" t="s">
        <v>1130</v>
      </c>
    </row>
    <row r="26" spans="1:30" s="287" customFormat="1" ht="60" customHeight="1" x14ac:dyDescent="0.25">
      <c r="A26" s="309">
        <v>15</v>
      </c>
      <c r="B26" s="310" t="s">
        <v>1151</v>
      </c>
      <c r="C26" s="310"/>
      <c r="D26" s="473"/>
      <c r="E26" s="310"/>
      <c r="F26" s="310"/>
      <c r="G26" s="309"/>
      <c r="H26" s="474">
        <v>52290</v>
      </c>
      <c r="I26" s="474">
        <v>37290</v>
      </c>
      <c r="J26" s="474">
        <v>5759</v>
      </c>
      <c r="K26" s="474">
        <v>5759</v>
      </c>
      <c r="L26" s="474">
        <v>45000</v>
      </c>
      <c r="M26" s="474"/>
      <c r="N26" s="474"/>
      <c r="O26" s="474">
        <v>2000</v>
      </c>
      <c r="P26" s="474">
        <v>5759</v>
      </c>
      <c r="Q26" s="474"/>
      <c r="R26" s="474"/>
      <c r="S26" s="474">
        <v>2000</v>
      </c>
      <c r="T26" s="474"/>
      <c r="U26" s="474"/>
      <c r="V26" s="474"/>
      <c r="W26" s="474"/>
      <c r="X26" s="474"/>
      <c r="Y26" s="474">
        <f t="shared" si="3"/>
        <v>12800</v>
      </c>
      <c r="Z26" s="474">
        <v>12800</v>
      </c>
      <c r="AA26" s="474"/>
      <c r="AB26" s="474"/>
      <c r="AC26" s="307"/>
      <c r="AD26" s="307" t="s">
        <v>1130</v>
      </c>
    </row>
    <row r="27" spans="1:30" s="287" customFormat="1" ht="57" customHeight="1" x14ac:dyDescent="0.25">
      <c r="A27" s="309">
        <v>16</v>
      </c>
      <c r="B27" s="310" t="s">
        <v>1152</v>
      </c>
      <c r="C27" s="310"/>
      <c r="D27" s="473"/>
      <c r="E27" s="310"/>
      <c r="F27" s="310"/>
      <c r="G27" s="309"/>
      <c r="H27" s="474">
        <v>14800</v>
      </c>
      <c r="I27" s="474">
        <v>11100</v>
      </c>
      <c r="J27" s="474">
        <v>4000</v>
      </c>
      <c r="K27" s="474">
        <v>4000</v>
      </c>
      <c r="L27" s="474">
        <v>11100</v>
      </c>
      <c r="M27" s="474"/>
      <c r="N27" s="474"/>
      <c r="O27" s="474">
        <v>1000</v>
      </c>
      <c r="P27" s="474">
        <v>4000</v>
      </c>
      <c r="Q27" s="474"/>
      <c r="R27" s="474"/>
      <c r="S27" s="474">
        <v>1000</v>
      </c>
      <c r="T27" s="474"/>
      <c r="U27" s="474"/>
      <c r="V27" s="474"/>
      <c r="W27" s="474"/>
      <c r="X27" s="474"/>
      <c r="Y27" s="474">
        <f t="shared" si="3"/>
        <v>4100</v>
      </c>
      <c r="Z27" s="474">
        <v>4100</v>
      </c>
      <c r="AA27" s="474"/>
      <c r="AB27" s="474"/>
      <c r="AC27" s="307"/>
      <c r="AD27" s="307" t="s">
        <v>1130</v>
      </c>
    </row>
    <row r="28" spans="1:30" s="287" customFormat="1" ht="59.25" customHeight="1" x14ac:dyDescent="0.25">
      <c r="A28" s="309">
        <v>17</v>
      </c>
      <c r="B28" s="310" t="s">
        <v>1153</v>
      </c>
      <c r="C28" s="310"/>
      <c r="D28" s="473"/>
      <c r="E28" s="310"/>
      <c r="F28" s="310"/>
      <c r="G28" s="309"/>
      <c r="H28" s="474">
        <v>14500</v>
      </c>
      <c r="I28" s="474">
        <v>13000</v>
      </c>
      <c r="J28" s="474"/>
      <c r="K28" s="474"/>
      <c r="L28" s="474">
        <f>I28</f>
        <v>13000</v>
      </c>
      <c r="M28" s="474"/>
      <c r="N28" s="474"/>
      <c r="O28" s="474"/>
      <c r="P28" s="474"/>
      <c r="Q28" s="474"/>
      <c r="R28" s="474"/>
      <c r="S28" s="474"/>
      <c r="T28" s="474"/>
      <c r="U28" s="474"/>
      <c r="V28" s="474"/>
      <c r="W28" s="474"/>
      <c r="X28" s="474"/>
      <c r="Y28" s="474">
        <f t="shared" si="3"/>
        <v>9000</v>
      </c>
      <c r="Z28" s="474">
        <v>9000</v>
      </c>
      <c r="AA28" s="474"/>
      <c r="AB28" s="474"/>
      <c r="AC28" s="307"/>
      <c r="AD28" s="307" t="s">
        <v>1134</v>
      </c>
    </row>
    <row r="29" spans="1:30" s="287" customFormat="1" ht="59.25" customHeight="1" x14ac:dyDescent="0.25">
      <c r="A29" s="309">
        <v>18</v>
      </c>
      <c r="B29" s="310" t="s">
        <v>1154</v>
      </c>
      <c r="C29" s="310"/>
      <c r="D29" s="473"/>
      <c r="E29" s="310"/>
      <c r="F29" s="310"/>
      <c r="G29" s="309"/>
      <c r="H29" s="474">
        <v>11000</v>
      </c>
      <c r="I29" s="474">
        <v>10000</v>
      </c>
      <c r="J29" s="474"/>
      <c r="K29" s="474"/>
      <c r="L29" s="474">
        <f t="shared" ref="L29:L30" si="5">I29</f>
        <v>10000</v>
      </c>
      <c r="M29" s="474"/>
      <c r="N29" s="474"/>
      <c r="O29" s="474"/>
      <c r="P29" s="474"/>
      <c r="Q29" s="474"/>
      <c r="R29" s="474"/>
      <c r="S29" s="474"/>
      <c r="T29" s="474"/>
      <c r="U29" s="474"/>
      <c r="V29" s="474"/>
      <c r="W29" s="474"/>
      <c r="X29" s="474"/>
      <c r="Y29" s="474">
        <f t="shared" si="3"/>
        <v>6500</v>
      </c>
      <c r="Z29" s="474">
        <v>6500</v>
      </c>
      <c r="AA29" s="474"/>
      <c r="AB29" s="474"/>
      <c r="AC29" s="307"/>
      <c r="AD29" s="307" t="s">
        <v>1134</v>
      </c>
    </row>
    <row r="30" spans="1:30" s="287" customFormat="1" ht="59.25" customHeight="1" x14ac:dyDescent="0.25">
      <c r="A30" s="309">
        <v>19</v>
      </c>
      <c r="B30" s="310" t="s">
        <v>1155</v>
      </c>
      <c r="C30" s="310"/>
      <c r="D30" s="473"/>
      <c r="E30" s="310"/>
      <c r="F30" s="310"/>
      <c r="G30" s="309"/>
      <c r="H30" s="474">
        <v>8500</v>
      </c>
      <c r="I30" s="474">
        <v>7700</v>
      </c>
      <c r="J30" s="474"/>
      <c r="K30" s="474"/>
      <c r="L30" s="474">
        <f t="shared" si="5"/>
        <v>7700</v>
      </c>
      <c r="M30" s="474"/>
      <c r="N30" s="474"/>
      <c r="O30" s="474"/>
      <c r="P30" s="474"/>
      <c r="Q30" s="474"/>
      <c r="R30" s="474"/>
      <c r="S30" s="474"/>
      <c r="T30" s="474"/>
      <c r="U30" s="474"/>
      <c r="V30" s="474"/>
      <c r="W30" s="474"/>
      <c r="X30" s="474"/>
      <c r="Y30" s="474">
        <f t="shared" si="3"/>
        <v>5000</v>
      </c>
      <c r="Z30" s="474">
        <v>5000</v>
      </c>
      <c r="AA30" s="474"/>
      <c r="AB30" s="474"/>
      <c r="AC30" s="307"/>
      <c r="AD30" s="307" t="s">
        <v>1134</v>
      </c>
    </row>
    <row r="31" spans="1:30" s="296" customFormat="1" ht="32.450000000000003" customHeight="1" x14ac:dyDescent="0.25">
      <c r="A31" s="297" t="s">
        <v>22</v>
      </c>
      <c r="B31" s="298" t="s">
        <v>1156</v>
      </c>
      <c r="C31" s="298"/>
      <c r="D31" s="472"/>
      <c r="E31" s="298"/>
      <c r="F31" s="298"/>
      <c r="G31" s="297"/>
      <c r="H31" s="317"/>
      <c r="I31" s="317"/>
      <c r="J31" s="317">
        <v>410230</v>
      </c>
      <c r="K31" s="317">
        <v>302290</v>
      </c>
      <c r="L31" s="317">
        <f>702000-350000+410</f>
        <v>352410</v>
      </c>
      <c r="M31" s="317"/>
      <c r="N31" s="317"/>
      <c r="O31" s="317"/>
      <c r="P31" s="317">
        <v>302290</v>
      </c>
      <c r="Q31" s="317"/>
      <c r="R31" s="317"/>
      <c r="S31" s="317"/>
      <c r="T31" s="317"/>
      <c r="U31" s="317"/>
      <c r="V31" s="317"/>
      <c r="W31" s="317"/>
      <c r="X31" s="317"/>
      <c r="Y31" s="317">
        <f>+Z31</f>
        <v>40242</v>
      </c>
      <c r="Z31" s="317">
        <v>40242</v>
      </c>
      <c r="AA31" s="317"/>
      <c r="AB31" s="317"/>
      <c r="AC31" s="301"/>
      <c r="AD31" s="301"/>
    </row>
    <row r="32" spans="1:30" s="296" customFormat="1" ht="51" customHeight="1" x14ac:dyDescent="0.25">
      <c r="A32" s="297" t="s">
        <v>24</v>
      </c>
      <c r="B32" s="298" t="s">
        <v>1157</v>
      </c>
      <c r="C32" s="298"/>
      <c r="D32" s="472"/>
      <c r="E32" s="298"/>
      <c r="F32" s="298"/>
      <c r="G32" s="297"/>
      <c r="H32" s="317"/>
      <c r="I32" s="317">
        <v>5000</v>
      </c>
      <c r="J32" s="317">
        <v>1940</v>
      </c>
      <c r="K32" s="317">
        <v>1940</v>
      </c>
      <c r="L32" s="317">
        <v>5000</v>
      </c>
      <c r="M32" s="317"/>
      <c r="N32" s="317"/>
      <c r="O32" s="317"/>
      <c r="P32" s="317">
        <v>1940</v>
      </c>
      <c r="Q32" s="317"/>
      <c r="R32" s="317"/>
      <c r="S32" s="317"/>
      <c r="T32" s="317"/>
      <c r="U32" s="317"/>
      <c r="V32" s="317"/>
      <c r="W32" s="317"/>
      <c r="X32" s="317"/>
      <c r="Y32" s="317">
        <v>3060</v>
      </c>
      <c r="Z32" s="317">
        <v>3060</v>
      </c>
      <c r="AA32" s="317"/>
      <c r="AB32" s="317"/>
      <c r="AC32" s="301"/>
      <c r="AD32" s="301" t="s">
        <v>1158</v>
      </c>
    </row>
    <row r="33" spans="1:30" s="296" customFormat="1" ht="48.75" customHeight="1" x14ac:dyDescent="0.25">
      <c r="A33" s="297" t="s">
        <v>1159</v>
      </c>
      <c r="B33" s="298" t="s">
        <v>1160</v>
      </c>
      <c r="C33" s="298"/>
      <c r="D33" s="472"/>
      <c r="E33" s="298"/>
      <c r="F33" s="298"/>
      <c r="G33" s="297"/>
      <c r="H33" s="317">
        <v>208616</v>
      </c>
      <c r="I33" s="317">
        <f>5000+165115</f>
        <v>170115</v>
      </c>
      <c r="J33" s="317">
        <f>82557+5000</f>
        <v>87557</v>
      </c>
      <c r="K33" s="317">
        <v>82557</v>
      </c>
      <c r="L33" s="317">
        <v>165115</v>
      </c>
      <c r="M33" s="317"/>
      <c r="N33" s="317"/>
      <c r="O33" s="317"/>
      <c r="P33" s="317">
        <v>82557</v>
      </c>
      <c r="Q33" s="317"/>
      <c r="R33" s="317"/>
      <c r="S33" s="317"/>
      <c r="T33" s="317"/>
      <c r="U33" s="317"/>
      <c r="V33" s="317"/>
      <c r="W33" s="317"/>
      <c r="X33" s="317"/>
      <c r="Y33" s="317">
        <v>66046</v>
      </c>
      <c r="Z33" s="317">
        <v>66046</v>
      </c>
      <c r="AA33" s="317"/>
      <c r="AB33" s="317"/>
      <c r="AC33" s="301"/>
      <c r="AD33" s="301"/>
    </row>
    <row r="34" spans="1:30" ht="48.75" customHeight="1" x14ac:dyDescent="0.25">
      <c r="A34" s="297" t="s">
        <v>29</v>
      </c>
      <c r="B34" s="321" t="s">
        <v>699</v>
      </c>
      <c r="C34" s="321"/>
      <c r="D34" s="478"/>
      <c r="E34" s="321"/>
      <c r="F34" s="321"/>
      <c r="G34" s="301"/>
      <c r="H34" s="317">
        <f>+H35</f>
        <v>31812</v>
      </c>
      <c r="I34" s="317">
        <f t="shared" ref="I34:AB34" si="6">+I35</f>
        <v>12007</v>
      </c>
      <c r="J34" s="317">
        <f t="shared" si="6"/>
        <v>4697</v>
      </c>
      <c r="K34" s="317">
        <f t="shared" si="6"/>
        <v>4697</v>
      </c>
      <c r="L34" s="317">
        <f t="shared" si="6"/>
        <v>12007</v>
      </c>
      <c r="M34" s="317">
        <f t="shared" si="6"/>
        <v>0</v>
      </c>
      <c r="N34" s="317">
        <f t="shared" si="6"/>
        <v>0</v>
      </c>
      <c r="O34" s="317">
        <f t="shared" si="6"/>
        <v>653.17399999999998</v>
      </c>
      <c r="P34" s="317">
        <f t="shared" si="6"/>
        <v>4697</v>
      </c>
      <c r="Q34" s="317">
        <f t="shared" si="6"/>
        <v>0</v>
      </c>
      <c r="R34" s="317">
        <f t="shared" si="6"/>
        <v>0</v>
      </c>
      <c r="S34" s="317">
        <f t="shared" si="6"/>
        <v>653.17399999999998</v>
      </c>
      <c r="T34" s="317">
        <f t="shared" si="6"/>
        <v>0</v>
      </c>
      <c r="U34" s="317">
        <f t="shared" si="6"/>
        <v>0</v>
      </c>
      <c r="V34" s="317">
        <f t="shared" si="6"/>
        <v>0</v>
      </c>
      <c r="W34" s="317">
        <f t="shared" si="6"/>
        <v>0</v>
      </c>
      <c r="X34" s="317">
        <f t="shared" si="6"/>
        <v>0</v>
      </c>
      <c r="Y34" s="317">
        <f t="shared" si="6"/>
        <v>4392</v>
      </c>
      <c r="Z34" s="317">
        <f t="shared" si="6"/>
        <v>4392</v>
      </c>
      <c r="AA34" s="317">
        <f t="shared" si="6"/>
        <v>0</v>
      </c>
      <c r="AB34" s="317">
        <f t="shared" si="6"/>
        <v>0</v>
      </c>
      <c r="AC34" s="301"/>
      <c r="AD34" s="301"/>
    </row>
    <row r="35" spans="1:30" ht="104.65" customHeight="1" x14ac:dyDescent="0.25">
      <c r="A35" s="309">
        <v>1</v>
      </c>
      <c r="B35" s="319" t="s">
        <v>1161</v>
      </c>
      <c r="C35" s="310"/>
      <c r="D35" s="473" t="s">
        <v>1162</v>
      </c>
      <c r="E35" s="310"/>
      <c r="F35" s="310"/>
      <c r="G35" s="307" t="s">
        <v>1163</v>
      </c>
      <c r="H35" s="474">
        <v>31812</v>
      </c>
      <c r="I35" s="474">
        <v>12007</v>
      </c>
      <c r="J35" s="474">
        <v>4697</v>
      </c>
      <c r="K35" s="474">
        <f>1041+3656</f>
        <v>4697</v>
      </c>
      <c r="L35" s="474">
        <v>12007</v>
      </c>
      <c r="M35" s="314"/>
      <c r="N35" s="314"/>
      <c r="O35" s="474">
        <v>653.17399999999998</v>
      </c>
      <c r="P35" s="474">
        <v>4697</v>
      </c>
      <c r="Q35" s="474"/>
      <c r="R35" s="474"/>
      <c r="S35" s="474">
        <v>653.17399999999998</v>
      </c>
      <c r="T35" s="314"/>
      <c r="U35" s="314"/>
      <c r="V35" s="314"/>
      <c r="W35" s="314"/>
      <c r="X35" s="314"/>
      <c r="Y35" s="474">
        <v>4392</v>
      </c>
      <c r="Z35" s="474">
        <v>4392</v>
      </c>
      <c r="AA35" s="314"/>
      <c r="AB35" s="314"/>
      <c r="AC35" s="307"/>
      <c r="AD35" s="307" t="s">
        <v>1164</v>
      </c>
    </row>
    <row r="36" spans="1:30" ht="70.5" customHeight="1" x14ac:dyDescent="0.25">
      <c r="A36" s="479" t="s">
        <v>47</v>
      </c>
      <c r="B36" s="480" t="s">
        <v>1165</v>
      </c>
      <c r="C36" s="480"/>
      <c r="D36" s="481"/>
      <c r="E36" s="480"/>
      <c r="F36" s="480"/>
      <c r="G36" s="482"/>
      <c r="H36" s="483"/>
      <c r="I36" s="483"/>
      <c r="J36" s="483">
        <v>14847</v>
      </c>
      <c r="K36" s="483">
        <f>6253+8594</f>
        <v>14847</v>
      </c>
      <c r="L36" s="483">
        <v>34552</v>
      </c>
      <c r="M36" s="483">
        <v>0</v>
      </c>
      <c r="N36" s="483">
        <v>0</v>
      </c>
      <c r="O36" s="483">
        <v>0</v>
      </c>
      <c r="P36" s="483">
        <v>14847</v>
      </c>
      <c r="Q36" s="483">
        <v>0</v>
      </c>
      <c r="R36" s="483">
        <v>0</v>
      </c>
      <c r="S36" s="483">
        <v>0</v>
      </c>
      <c r="T36" s="483">
        <v>0</v>
      </c>
      <c r="U36" s="483">
        <v>0</v>
      </c>
      <c r="V36" s="483">
        <v>0</v>
      </c>
      <c r="W36" s="483">
        <v>0</v>
      </c>
      <c r="X36" s="483">
        <v>0</v>
      </c>
      <c r="Y36" s="483">
        <v>6730</v>
      </c>
      <c r="Z36" s="483">
        <v>6730</v>
      </c>
      <c r="AA36" s="483"/>
      <c r="AB36" s="483"/>
      <c r="AC36" s="341"/>
      <c r="AD36" s="341"/>
    </row>
    <row r="37" spans="1:30" ht="30.75" customHeight="1" x14ac:dyDescent="0.25">
      <c r="Z37" s="775" t="s">
        <v>798</v>
      </c>
      <c r="AA37" s="776"/>
      <c r="AB37" s="776"/>
      <c r="AC37" s="776"/>
    </row>
  </sheetData>
  <mergeCells count="38">
    <mergeCell ref="A1:AC1"/>
    <mergeCell ref="A2:AC2"/>
    <mergeCell ref="Z3:AC3"/>
    <mergeCell ref="A4:A8"/>
    <mergeCell ref="B4:B8"/>
    <mergeCell ref="C4:C8"/>
    <mergeCell ref="D4:D8"/>
    <mergeCell ref="E4:E8"/>
    <mergeCell ref="F4:F8"/>
    <mergeCell ref="G4:I4"/>
    <mergeCell ref="K6:K8"/>
    <mergeCell ref="J4:K5"/>
    <mergeCell ref="G5:G8"/>
    <mergeCell ref="H5:I5"/>
    <mergeCell ref="H6:H8"/>
    <mergeCell ref="I6:I8"/>
    <mergeCell ref="AD4:AD8"/>
    <mergeCell ref="L6:O6"/>
    <mergeCell ref="P6:S6"/>
    <mergeCell ref="U6:U8"/>
    <mergeCell ref="V6:X6"/>
    <mergeCell ref="L4:T5"/>
    <mergeCell ref="U4:X5"/>
    <mergeCell ref="Y4:AB5"/>
    <mergeCell ref="J6:J8"/>
    <mergeCell ref="AB7:AB8"/>
    <mergeCell ref="Z37:AC37"/>
    <mergeCell ref="Y6:Y8"/>
    <mergeCell ref="Z6:AB6"/>
    <mergeCell ref="L7:L8"/>
    <mergeCell ref="O7:O8"/>
    <mergeCell ref="P7:P8"/>
    <mergeCell ref="S7:S8"/>
    <mergeCell ref="V7:V8"/>
    <mergeCell ref="W7:X7"/>
    <mergeCell ref="Z7:Z8"/>
    <mergeCell ref="AA7:AA8"/>
    <mergeCell ref="AC4:AC8"/>
  </mergeCells>
  <printOptions horizontalCentered="1"/>
  <pageMargins left="0.5" right="0.5" top="0.5" bottom="0.5" header="0.3" footer="0.3"/>
  <pageSetup paperSize="9" scale="58" fitToHeight="0" orientation="landscape"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zoomScale="70" zoomScaleNormal="70" workbookViewId="0">
      <selection activeCell="A3" sqref="A3:AC3"/>
    </sheetView>
  </sheetViews>
  <sheetFormatPr defaultColWidth="9.140625" defaultRowHeight="18.75" x14ac:dyDescent="0.25"/>
  <cols>
    <col min="1" max="1" width="8.140625" style="459" customWidth="1"/>
    <col min="2" max="2" width="63" style="463" customWidth="1"/>
    <col min="3" max="3" width="10.42578125" style="463" hidden="1" customWidth="1"/>
    <col min="4" max="4" width="12.42578125" style="518" customWidth="1"/>
    <col min="5" max="7" width="12.42578125" style="518" hidden="1" customWidth="1"/>
    <col min="8" max="8" width="13" style="440" customWidth="1"/>
    <col min="9" max="9" width="13.42578125" style="442" customWidth="1"/>
    <col min="10" max="10" width="13.85546875" style="442" customWidth="1"/>
    <col min="11" max="11" width="13.42578125" style="442" hidden="1" customWidth="1"/>
    <col min="12" max="12" width="14.140625" style="442" hidden="1" customWidth="1"/>
    <col min="13" max="16" width="14.140625" style="442" customWidth="1"/>
    <col min="17" max="17" width="14.140625" style="442" hidden="1" customWidth="1"/>
    <col min="18" max="18" width="14.140625" style="442" customWidth="1"/>
    <col min="19" max="19" width="29" style="442" hidden="1" customWidth="1"/>
    <col min="20" max="20" width="13.140625" style="442" customWidth="1"/>
    <col min="21" max="21" width="15.5703125" style="384" hidden="1" customWidth="1"/>
    <col min="22" max="22" width="12.42578125" style="384" hidden="1" customWidth="1"/>
    <col min="23" max="23" width="10.42578125" style="384" hidden="1" customWidth="1"/>
    <col min="24" max="24" width="0" style="384" hidden="1" customWidth="1"/>
    <col min="25" max="16384" width="9.140625" style="384"/>
  </cols>
  <sheetData>
    <row r="1" spans="1:23" s="485" customFormat="1" ht="23.25" x14ac:dyDescent="0.25">
      <c r="A1" s="752" t="s">
        <v>1166</v>
      </c>
      <c r="B1" s="752"/>
      <c r="C1" s="752"/>
      <c r="D1" s="752"/>
      <c r="E1" s="752"/>
      <c r="F1" s="752"/>
      <c r="G1" s="752"/>
      <c r="H1" s="752"/>
      <c r="I1" s="752"/>
      <c r="J1" s="752"/>
      <c r="K1" s="752"/>
      <c r="L1" s="752"/>
      <c r="M1" s="752"/>
      <c r="N1" s="752"/>
      <c r="O1" s="752"/>
      <c r="P1" s="752"/>
      <c r="Q1" s="752"/>
      <c r="R1" s="752"/>
      <c r="S1" s="752"/>
      <c r="T1" s="752"/>
    </row>
    <row r="2" spans="1:23" s="485" customFormat="1" ht="23.25" x14ac:dyDescent="0.25">
      <c r="A2" s="753" t="str">
        <f>+'PL13. MTQG'!A2:AC2</f>
        <v>(Kèm theo Báo cáo số               /BC-UBND ngày        tháng      năm 2023 của Ủy ban nhân dân tỉnh)</v>
      </c>
      <c r="B2" s="753"/>
      <c r="C2" s="753"/>
      <c r="D2" s="753"/>
      <c r="E2" s="753"/>
      <c r="F2" s="753"/>
      <c r="G2" s="753"/>
      <c r="H2" s="753"/>
      <c r="I2" s="753"/>
      <c r="J2" s="753"/>
      <c r="K2" s="753"/>
      <c r="L2" s="753"/>
      <c r="M2" s="753"/>
      <c r="N2" s="753"/>
      <c r="O2" s="753"/>
      <c r="P2" s="753"/>
      <c r="Q2" s="753"/>
      <c r="R2" s="753"/>
      <c r="S2" s="753"/>
      <c r="T2" s="753"/>
    </row>
    <row r="3" spans="1:23" s="485" customFormat="1" ht="26.45" customHeight="1" x14ac:dyDescent="0.25">
      <c r="A3" s="755" t="s">
        <v>1</v>
      </c>
      <c r="B3" s="755"/>
      <c r="C3" s="755"/>
      <c r="D3" s="755"/>
      <c r="E3" s="755"/>
      <c r="F3" s="755"/>
      <c r="G3" s="755"/>
      <c r="H3" s="755"/>
      <c r="I3" s="755"/>
      <c r="J3" s="755"/>
      <c r="K3" s="755"/>
      <c r="L3" s="755"/>
      <c r="M3" s="755"/>
      <c r="N3" s="755"/>
      <c r="O3" s="755"/>
      <c r="P3" s="755"/>
      <c r="Q3" s="755"/>
      <c r="R3" s="755"/>
      <c r="S3" s="755"/>
      <c r="T3" s="755"/>
    </row>
    <row r="4" spans="1:23" s="485" customFormat="1" ht="39" customHeight="1" x14ac:dyDescent="0.25">
      <c r="A4" s="729" t="s">
        <v>63</v>
      </c>
      <c r="B4" s="729" t="s">
        <v>806</v>
      </c>
      <c r="C4" s="729" t="s">
        <v>1043</v>
      </c>
      <c r="D4" s="740" t="s">
        <v>807</v>
      </c>
      <c r="E4" s="757" t="s">
        <v>815</v>
      </c>
      <c r="F4" s="770"/>
      <c r="G4" s="758"/>
      <c r="H4" s="757" t="s">
        <v>814</v>
      </c>
      <c r="I4" s="770"/>
      <c r="J4" s="758"/>
      <c r="K4" s="729" t="s">
        <v>1167</v>
      </c>
      <c r="L4" s="729" t="s">
        <v>1168</v>
      </c>
      <c r="M4" s="782" t="s">
        <v>1169</v>
      </c>
      <c r="N4" s="782"/>
      <c r="O4" s="782"/>
      <c r="P4" s="782"/>
      <c r="Q4" s="784" t="s">
        <v>1170</v>
      </c>
      <c r="R4" s="784" t="s">
        <v>1171</v>
      </c>
      <c r="S4" s="784" t="s">
        <v>825</v>
      </c>
      <c r="T4" s="729" t="s">
        <v>826</v>
      </c>
    </row>
    <row r="5" spans="1:23" s="268" customFormat="1" ht="26.45" customHeight="1" x14ac:dyDescent="0.25">
      <c r="A5" s="738"/>
      <c r="B5" s="738"/>
      <c r="C5" s="738"/>
      <c r="D5" s="741"/>
      <c r="E5" s="729" t="s">
        <v>1172</v>
      </c>
      <c r="F5" s="736" t="s">
        <v>828</v>
      </c>
      <c r="G5" s="737"/>
      <c r="H5" s="729" t="s">
        <v>1172</v>
      </c>
      <c r="I5" s="736" t="s">
        <v>828</v>
      </c>
      <c r="J5" s="737"/>
      <c r="K5" s="738"/>
      <c r="L5" s="738"/>
      <c r="M5" s="782" t="s">
        <v>3</v>
      </c>
      <c r="N5" s="783" t="s">
        <v>11</v>
      </c>
      <c r="O5" s="783"/>
      <c r="P5" s="783"/>
      <c r="Q5" s="785"/>
      <c r="R5" s="785"/>
      <c r="S5" s="785"/>
      <c r="T5" s="738"/>
    </row>
    <row r="6" spans="1:23" s="268" customFormat="1" ht="18.75" customHeight="1" x14ac:dyDescent="0.25">
      <c r="A6" s="738"/>
      <c r="B6" s="738"/>
      <c r="C6" s="738"/>
      <c r="D6" s="741"/>
      <c r="E6" s="738"/>
      <c r="F6" s="729" t="s">
        <v>832</v>
      </c>
      <c r="G6" s="729" t="s">
        <v>1173</v>
      </c>
      <c r="H6" s="738"/>
      <c r="I6" s="729" t="s">
        <v>832</v>
      </c>
      <c r="J6" s="729" t="s">
        <v>1173</v>
      </c>
      <c r="K6" s="738"/>
      <c r="L6" s="738"/>
      <c r="M6" s="782"/>
      <c r="N6" s="782" t="s">
        <v>1174</v>
      </c>
      <c r="O6" s="784" t="s">
        <v>1175</v>
      </c>
      <c r="P6" s="782" t="s">
        <v>1176</v>
      </c>
      <c r="Q6" s="785"/>
      <c r="R6" s="785"/>
      <c r="S6" s="785"/>
      <c r="T6" s="738"/>
    </row>
    <row r="7" spans="1:23" s="268" customFormat="1" x14ac:dyDescent="0.25">
      <c r="A7" s="738"/>
      <c r="B7" s="738"/>
      <c r="C7" s="738"/>
      <c r="D7" s="741"/>
      <c r="E7" s="738"/>
      <c r="F7" s="738"/>
      <c r="G7" s="738"/>
      <c r="H7" s="738"/>
      <c r="I7" s="738"/>
      <c r="J7" s="738"/>
      <c r="K7" s="738"/>
      <c r="L7" s="738"/>
      <c r="M7" s="782"/>
      <c r="N7" s="782"/>
      <c r="O7" s="785"/>
      <c r="P7" s="782"/>
      <c r="Q7" s="785"/>
      <c r="R7" s="785"/>
      <c r="S7" s="785"/>
      <c r="T7" s="738"/>
    </row>
    <row r="8" spans="1:23" s="268" customFormat="1" ht="29.25" customHeight="1" x14ac:dyDescent="0.25">
      <c r="A8" s="730"/>
      <c r="B8" s="730"/>
      <c r="C8" s="730"/>
      <c r="D8" s="742"/>
      <c r="E8" s="730"/>
      <c r="F8" s="730"/>
      <c r="G8" s="730"/>
      <c r="H8" s="730"/>
      <c r="I8" s="730"/>
      <c r="J8" s="730"/>
      <c r="K8" s="730"/>
      <c r="L8" s="730"/>
      <c r="M8" s="782"/>
      <c r="N8" s="782"/>
      <c r="O8" s="786"/>
      <c r="P8" s="782"/>
      <c r="Q8" s="786"/>
      <c r="R8" s="786"/>
      <c r="S8" s="786"/>
      <c r="T8" s="730"/>
    </row>
    <row r="9" spans="1:23" s="395" customFormat="1" ht="38.25" customHeight="1" x14ac:dyDescent="0.25">
      <c r="A9" s="486"/>
      <c r="B9" s="487" t="s">
        <v>1177</v>
      </c>
      <c r="C9" s="488"/>
      <c r="D9" s="489"/>
      <c r="E9" s="489"/>
      <c r="F9" s="489"/>
      <c r="G9" s="489"/>
      <c r="H9" s="490"/>
      <c r="I9" s="491"/>
      <c r="J9" s="491"/>
      <c r="K9" s="491"/>
      <c r="L9" s="491"/>
      <c r="M9" s="491">
        <f>+M10+M11</f>
        <v>7512947</v>
      </c>
      <c r="N9" s="491">
        <f t="shared" ref="N9:Q9" si="0">+N10+N11</f>
        <v>1407947</v>
      </c>
      <c r="O9" s="491">
        <f t="shared" si="0"/>
        <v>1609000</v>
      </c>
      <c r="P9" s="491">
        <f t="shared" si="0"/>
        <v>1707196</v>
      </c>
      <c r="Q9" s="491">
        <f t="shared" si="0"/>
        <v>2776000</v>
      </c>
      <c r="R9" s="491">
        <f>+R10+R11</f>
        <v>1900000</v>
      </c>
      <c r="S9" s="491"/>
      <c r="T9" s="490"/>
      <c r="U9" s="395">
        <v>1900000</v>
      </c>
      <c r="V9" s="395">
        <f>+U9-R9</f>
        <v>0</v>
      </c>
    </row>
    <row r="10" spans="1:23" s="494" customFormat="1" ht="30" customHeight="1" x14ac:dyDescent="0.25">
      <c r="A10" s="397" t="s">
        <v>7</v>
      </c>
      <c r="B10" s="492" t="s">
        <v>1178</v>
      </c>
      <c r="C10" s="398"/>
      <c r="D10" s="363"/>
      <c r="E10" s="363"/>
      <c r="F10" s="363"/>
      <c r="G10" s="363"/>
      <c r="H10" s="397"/>
      <c r="I10" s="493"/>
      <c r="J10" s="493"/>
      <c r="K10" s="493"/>
      <c r="L10" s="493"/>
      <c r="M10" s="493">
        <v>6129385</v>
      </c>
      <c r="N10" s="493">
        <v>1329385</v>
      </c>
      <c r="O10" s="493">
        <v>1295401</v>
      </c>
      <c r="P10" s="493">
        <v>1325415</v>
      </c>
      <c r="Q10" s="493">
        <v>2179184</v>
      </c>
      <c r="R10" s="493">
        <v>1536640</v>
      </c>
      <c r="S10" s="493"/>
      <c r="T10" s="397"/>
      <c r="V10" s="395">
        <f t="shared" ref="V10:V25" si="1">M10-N10-O10-P10</f>
        <v>2179184</v>
      </c>
      <c r="W10" s="395">
        <f t="shared" ref="W10:W25" si="2">V10-R10</f>
        <v>642544</v>
      </c>
    </row>
    <row r="11" spans="1:23" s="494" customFormat="1" ht="30" customHeight="1" x14ac:dyDescent="0.25">
      <c r="A11" s="377" t="s">
        <v>62</v>
      </c>
      <c r="B11" s="495" t="s">
        <v>1179</v>
      </c>
      <c r="C11" s="496"/>
      <c r="D11" s="497"/>
      <c r="E11" s="497"/>
      <c r="F11" s="497"/>
      <c r="G11" s="497"/>
      <c r="H11" s="377"/>
      <c r="I11" s="498"/>
      <c r="J11" s="498"/>
      <c r="K11" s="498"/>
      <c r="L11" s="498"/>
      <c r="M11" s="498">
        <f>+SUBTOTAL(109,M12:M25)</f>
        <v>1383562</v>
      </c>
      <c r="N11" s="498">
        <f t="shared" ref="N11:R11" si="3">+SUBTOTAL(109,N12:N25)</f>
        <v>78562</v>
      </c>
      <c r="O11" s="498">
        <f t="shared" si="3"/>
        <v>313599</v>
      </c>
      <c r="P11" s="498">
        <f t="shared" si="3"/>
        <v>381781</v>
      </c>
      <c r="Q11" s="498">
        <f t="shared" si="3"/>
        <v>596816</v>
      </c>
      <c r="R11" s="498">
        <f t="shared" si="3"/>
        <v>363360</v>
      </c>
      <c r="S11" s="498"/>
      <c r="T11" s="370"/>
      <c r="V11" s="395">
        <f t="shared" si="1"/>
        <v>609620</v>
      </c>
      <c r="W11" s="395">
        <f t="shared" si="2"/>
        <v>246260</v>
      </c>
    </row>
    <row r="12" spans="1:23" s="494" customFormat="1" ht="30" hidden="1" customHeight="1" x14ac:dyDescent="0.25">
      <c r="A12" s="377" t="s">
        <v>17</v>
      </c>
      <c r="B12" s="495" t="s">
        <v>270</v>
      </c>
      <c r="C12" s="496"/>
      <c r="D12" s="497"/>
      <c r="E12" s="497"/>
      <c r="F12" s="497"/>
      <c r="G12" s="497"/>
      <c r="H12" s="377"/>
      <c r="I12" s="498"/>
      <c r="J12" s="498"/>
      <c r="K12" s="498"/>
      <c r="L12" s="498"/>
      <c r="M12" s="498">
        <v>100000</v>
      </c>
      <c r="N12" s="498">
        <v>0</v>
      </c>
      <c r="O12" s="498">
        <v>50000</v>
      </c>
      <c r="P12" s="498">
        <v>50000</v>
      </c>
      <c r="Q12" s="498">
        <v>0</v>
      </c>
      <c r="R12" s="498">
        <v>0</v>
      </c>
      <c r="S12" s="499"/>
      <c r="T12" s="370"/>
      <c r="V12" s="395">
        <f t="shared" si="1"/>
        <v>0</v>
      </c>
      <c r="W12" s="395">
        <f t="shared" si="2"/>
        <v>0</v>
      </c>
    </row>
    <row r="13" spans="1:23" s="501" customFormat="1" ht="45.75" customHeight="1" x14ac:dyDescent="0.25">
      <c r="A13" s="377" t="s">
        <v>17</v>
      </c>
      <c r="B13" s="495" t="s">
        <v>1180</v>
      </c>
      <c r="C13" s="496"/>
      <c r="D13" s="497"/>
      <c r="E13" s="497"/>
      <c r="F13" s="497"/>
      <c r="G13" s="497"/>
      <c r="H13" s="377"/>
      <c r="I13" s="498"/>
      <c r="J13" s="498"/>
      <c r="K13" s="498"/>
      <c r="L13" s="498"/>
      <c r="M13" s="498">
        <v>256500</v>
      </c>
      <c r="N13" s="498">
        <v>16500</v>
      </c>
      <c r="O13" s="498">
        <v>38500</v>
      </c>
      <c r="P13" s="498">
        <v>31350</v>
      </c>
      <c r="Q13" s="498">
        <v>170150</v>
      </c>
      <c r="R13" s="498">
        <v>31350</v>
      </c>
      <c r="S13" s="500"/>
      <c r="T13" s="370"/>
      <c r="V13" s="395">
        <f t="shared" si="1"/>
        <v>170150</v>
      </c>
      <c r="W13" s="395">
        <f t="shared" si="2"/>
        <v>138800</v>
      </c>
    </row>
    <row r="14" spans="1:23" s="401" customFormat="1" ht="54.75" customHeight="1" x14ac:dyDescent="0.25">
      <c r="A14" s="377" t="s">
        <v>29</v>
      </c>
      <c r="B14" s="495" t="s">
        <v>271</v>
      </c>
      <c r="C14" s="496"/>
      <c r="D14" s="497"/>
      <c r="E14" s="497"/>
      <c r="F14" s="497"/>
      <c r="G14" s="497"/>
      <c r="H14" s="377"/>
      <c r="I14" s="498"/>
      <c r="J14" s="498"/>
      <c r="K14" s="498"/>
      <c r="L14" s="498"/>
      <c r="M14" s="498">
        <v>127062</v>
      </c>
      <c r="N14" s="498">
        <v>27062</v>
      </c>
      <c r="O14" s="498">
        <v>24099</v>
      </c>
      <c r="P14" s="498">
        <v>47458</v>
      </c>
      <c r="Q14" s="498">
        <v>28443</v>
      </c>
      <c r="R14" s="498">
        <v>36336</v>
      </c>
      <c r="S14" s="500"/>
      <c r="T14" s="370"/>
      <c r="V14" s="395">
        <f t="shared" si="1"/>
        <v>28443</v>
      </c>
      <c r="W14" s="395">
        <f t="shared" si="2"/>
        <v>-7893</v>
      </c>
    </row>
    <row r="15" spans="1:23" s="401" customFormat="1" ht="63" customHeight="1" x14ac:dyDescent="0.25">
      <c r="A15" s="377" t="s">
        <v>47</v>
      </c>
      <c r="B15" s="495" t="s">
        <v>425</v>
      </c>
      <c r="C15" s="496"/>
      <c r="D15" s="497"/>
      <c r="E15" s="497"/>
      <c r="F15" s="497"/>
      <c r="G15" s="497"/>
      <c r="H15" s="377"/>
      <c r="I15" s="498"/>
      <c r="J15" s="498"/>
      <c r="K15" s="498"/>
      <c r="L15" s="498"/>
      <c r="M15" s="498">
        <v>225000</v>
      </c>
      <c r="N15" s="498">
        <v>35000</v>
      </c>
      <c r="O15" s="498">
        <v>50000</v>
      </c>
      <c r="P15" s="498">
        <v>45000</v>
      </c>
      <c r="Q15" s="498">
        <v>95000</v>
      </c>
      <c r="R15" s="498">
        <v>95000</v>
      </c>
      <c r="S15" s="500"/>
      <c r="T15" s="370"/>
      <c r="U15" s="502"/>
      <c r="V15" s="395">
        <f t="shared" si="1"/>
        <v>95000</v>
      </c>
      <c r="W15" s="395">
        <f t="shared" si="2"/>
        <v>0</v>
      </c>
    </row>
    <row r="16" spans="1:23" s="401" customFormat="1" ht="48.75" hidden="1" customHeight="1" x14ac:dyDescent="0.25">
      <c r="A16" s="377" t="s">
        <v>50</v>
      </c>
      <c r="B16" s="495" t="s">
        <v>272</v>
      </c>
      <c r="C16" s="496"/>
      <c r="D16" s="497"/>
      <c r="E16" s="497"/>
      <c r="F16" s="497"/>
      <c r="G16" s="497"/>
      <c r="H16" s="377"/>
      <c r="I16" s="498">
        <f>+SUBTOTAL(109,I17:I18)</f>
        <v>0</v>
      </c>
      <c r="J16" s="498">
        <f t="shared" ref="J16:T16" si="4">+SUBTOTAL(109,J17:J18)</f>
        <v>0</v>
      </c>
      <c r="K16" s="498">
        <f t="shared" si="4"/>
        <v>0</v>
      </c>
      <c r="L16" s="498">
        <f t="shared" si="4"/>
        <v>0</v>
      </c>
      <c r="M16" s="498">
        <f t="shared" si="4"/>
        <v>0</v>
      </c>
      <c r="N16" s="498">
        <f t="shared" si="4"/>
        <v>0</v>
      </c>
      <c r="O16" s="498">
        <f t="shared" si="4"/>
        <v>0</v>
      </c>
      <c r="P16" s="498">
        <f t="shared" si="4"/>
        <v>0</v>
      </c>
      <c r="Q16" s="498">
        <f t="shared" si="4"/>
        <v>0</v>
      </c>
      <c r="R16" s="498">
        <f t="shared" si="4"/>
        <v>0</v>
      </c>
      <c r="S16" s="498">
        <f t="shared" si="4"/>
        <v>0</v>
      </c>
      <c r="T16" s="498">
        <f t="shared" si="4"/>
        <v>0</v>
      </c>
      <c r="V16" s="401">
        <f t="shared" si="1"/>
        <v>0</v>
      </c>
      <c r="W16" s="401">
        <f t="shared" si="2"/>
        <v>0</v>
      </c>
    </row>
    <row r="17" spans="1:23" s="395" customFormat="1" ht="42.75" hidden="1" customHeight="1" x14ac:dyDescent="0.25">
      <c r="A17" s="370">
        <v>1</v>
      </c>
      <c r="B17" s="503" t="s">
        <v>1181</v>
      </c>
      <c r="C17" s="504"/>
      <c r="D17" s="505"/>
      <c r="E17" s="505"/>
      <c r="F17" s="505"/>
      <c r="G17" s="505"/>
      <c r="H17" s="370"/>
      <c r="I17" s="429"/>
      <c r="J17" s="429"/>
      <c r="K17" s="429"/>
      <c r="L17" s="429"/>
      <c r="M17" s="429"/>
      <c r="N17" s="429"/>
      <c r="O17" s="429"/>
      <c r="P17" s="429"/>
      <c r="Q17" s="429"/>
      <c r="R17" s="429"/>
      <c r="S17" s="429"/>
      <c r="T17" s="370"/>
      <c r="V17" s="395">
        <f t="shared" si="1"/>
        <v>0</v>
      </c>
      <c r="W17" s="395">
        <f t="shared" si="2"/>
        <v>0</v>
      </c>
    </row>
    <row r="18" spans="1:23" s="494" customFormat="1" ht="93.75" hidden="1" x14ac:dyDescent="0.25">
      <c r="A18" s="506" t="s">
        <v>61</v>
      </c>
      <c r="B18" s="507" t="s">
        <v>1182</v>
      </c>
      <c r="C18" s="508"/>
      <c r="D18" s="509">
        <v>7004892</v>
      </c>
      <c r="E18" s="509"/>
      <c r="F18" s="509"/>
      <c r="G18" s="509"/>
      <c r="H18" s="506" t="s">
        <v>1183</v>
      </c>
      <c r="I18" s="510">
        <v>66892</v>
      </c>
      <c r="J18" s="510">
        <v>66892</v>
      </c>
      <c r="K18" s="510"/>
      <c r="L18" s="510"/>
      <c r="M18" s="510">
        <v>54804</v>
      </c>
      <c r="N18" s="510">
        <v>0</v>
      </c>
      <c r="O18" s="510">
        <v>12000</v>
      </c>
      <c r="P18" s="510">
        <f>30000+12804</f>
        <v>42804</v>
      </c>
      <c r="Q18" s="510">
        <v>12804</v>
      </c>
      <c r="R18" s="510">
        <v>0</v>
      </c>
      <c r="S18" s="510"/>
      <c r="T18" s="506"/>
      <c r="V18" s="395">
        <f t="shared" si="1"/>
        <v>0</v>
      </c>
      <c r="W18" s="395">
        <f t="shared" si="2"/>
        <v>0</v>
      </c>
    </row>
    <row r="19" spans="1:23" s="501" customFormat="1" ht="38.25" customHeight="1" x14ac:dyDescent="0.25">
      <c r="A19" s="377" t="s">
        <v>48</v>
      </c>
      <c r="B19" s="495" t="s">
        <v>273</v>
      </c>
      <c r="C19" s="496"/>
      <c r="D19" s="497"/>
      <c r="E19" s="497"/>
      <c r="F19" s="497"/>
      <c r="G19" s="497"/>
      <c r="H19" s="377"/>
      <c r="I19" s="498">
        <f>+SUBTOTAL(109,I20:I26)</f>
        <v>4388163</v>
      </c>
      <c r="J19" s="498">
        <f t="shared" ref="J19:R19" si="5">+SUBTOTAL(109,J20:J26)</f>
        <v>2038416</v>
      </c>
      <c r="K19" s="498">
        <f t="shared" si="5"/>
        <v>2000</v>
      </c>
      <c r="L19" s="498">
        <f t="shared" si="5"/>
        <v>1259026</v>
      </c>
      <c r="M19" s="498">
        <f t="shared" si="5"/>
        <v>775000</v>
      </c>
      <c r="N19" s="498">
        <f t="shared" si="5"/>
        <v>0</v>
      </c>
      <c r="O19" s="498">
        <f t="shared" si="5"/>
        <v>201000</v>
      </c>
      <c r="P19" s="498">
        <f t="shared" si="5"/>
        <v>257973</v>
      </c>
      <c r="Q19" s="498">
        <f t="shared" si="5"/>
        <v>303223</v>
      </c>
      <c r="R19" s="498">
        <f t="shared" si="5"/>
        <v>200674</v>
      </c>
      <c r="S19" s="498">
        <f t="shared" ref="S19" si="6">SUM(S20:S25)</f>
        <v>0</v>
      </c>
      <c r="T19" s="377"/>
      <c r="V19" s="395">
        <f t="shared" si="1"/>
        <v>316027</v>
      </c>
      <c r="W19" s="395">
        <f t="shared" si="2"/>
        <v>115353</v>
      </c>
    </row>
    <row r="20" spans="1:23" s="395" customFormat="1" ht="56.25" x14ac:dyDescent="0.25">
      <c r="A20" s="370">
        <v>1</v>
      </c>
      <c r="B20" s="503" t="s">
        <v>1011</v>
      </c>
      <c r="C20" s="504"/>
      <c r="D20" s="505">
        <v>7915943</v>
      </c>
      <c r="E20" s="505"/>
      <c r="F20" s="505"/>
      <c r="G20" s="505"/>
      <c r="H20" s="370" t="s">
        <v>1014</v>
      </c>
      <c r="I20" s="429">
        <v>1437405</v>
      </c>
      <c r="J20" s="429">
        <v>437416</v>
      </c>
      <c r="K20" s="429"/>
      <c r="L20" s="429">
        <v>684250</v>
      </c>
      <c r="M20" s="429">
        <v>200000</v>
      </c>
      <c r="N20" s="429">
        <v>0</v>
      </c>
      <c r="O20" s="429">
        <v>150000</v>
      </c>
      <c r="P20" s="429">
        <v>45000</v>
      </c>
      <c r="Q20" s="429">
        <v>5000</v>
      </c>
      <c r="R20" s="429">
        <v>5000</v>
      </c>
      <c r="S20" s="429" t="s">
        <v>908</v>
      </c>
      <c r="T20" s="370"/>
      <c r="V20" s="395">
        <f t="shared" si="1"/>
        <v>5000</v>
      </c>
      <c r="W20" s="395">
        <f t="shared" si="2"/>
        <v>0</v>
      </c>
    </row>
    <row r="21" spans="1:23" s="395" customFormat="1" ht="66.75" customHeight="1" x14ac:dyDescent="0.25">
      <c r="A21" s="370">
        <v>2</v>
      </c>
      <c r="B21" s="503" t="s">
        <v>1184</v>
      </c>
      <c r="C21" s="504"/>
      <c r="D21" s="505">
        <v>7952808</v>
      </c>
      <c r="E21" s="505"/>
      <c r="F21" s="505"/>
      <c r="G21" s="505"/>
      <c r="H21" s="370" t="s">
        <v>1185</v>
      </c>
      <c r="I21" s="429">
        <v>1075758</v>
      </c>
      <c r="J21" s="429">
        <v>226000</v>
      </c>
      <c r="K21" s="429"/>
      <c r="L21" s="429">
        <v>376000</v>
      </c>
      <c r="M21" s="429">
        <v>130000</v>
      </c>
      <c r="N21" s="429"/>
      <c r="O21" s="429">
        <v>20000</v>
      </c>
      <c r="P21" s="429">
        <v>60000</v>
      </c>
      <c r="Q21" s="429">
        <v>50000</v>
      </c>
      <c r="R21" s="429">
        <v>50000</v>
      </c>
      <c r="S21" s="429" t="s">
        <v>1186</v>
      </c>
      <c r="T21" s="370"/>
      <c r="V21" s="395">
        <f t="shared" si="1"/>
        <v>50000</v>
      </c>
      <c r="W21" s="395">
        <f t="shared" si="2"/>
        <v>0</v>
      </c>
    </row>
    <row r="22" spans="1:23" s="395" customFormat="1" ht="54.75" customHeight="1" x14ac:dyDescent="0.25">
      <c r="A22" s="370">
        <v>3</v>
      </c>
      <c r="B22" s="503" t="s">
        <v>1187</v>
      </c>
      <c r="C22" s="504"/>
      <c r="D22" s="505"/>
      <c r="E22" s="505"/>
      <c r="F22" s="505"/>
      <c r="G22" s="505"/>
      <c r="H22" s="370" t="s">
        <v>1188</v>
      </c>
      <c r="I22" s="429">
        <v>386000</v>
      </c>
      <c r="J22" s="429">
        <v>386000</v>
      </c>
      <c r="K22" s="429"/>
      <c r="L22" s="429">
        <v>195776</v>
      </c>
      <c r="M22" s="429">
        <v>100000</v>
      </c>
      <c r="N22" s="429">
        <v>0</v>
      </c>
      <c r="O22" s="429">
        <v>30000</v>
      </c>
      <c r="P22" s="429">
        <v>65777</v>
      </c>
      <c r="Q22" s="429">
        <v>4223</v>
      </c>
      <c r="R22" s="429">
        <v>4223</v>
      </c>
      <c r="S22" s="429" t="s">
        <v>1189</v>
      </c>
      <c r="T22" s="511"/>
      <c r="V22" s="395">
        <f t="shared" si="1"/>
        <v>4223</v>
      </c>
      <c r="W22" s="395">
        <f t="shared" si="2"/>
        <v>0</v>
      </c>
    </row>
    <row r="23" spans="1:23" s="395" customFormat="1" ht="81.75" customHeight="1" x14ac:dyDescent="0.25">
      <c r="A23" s="370">
        <v>4</v>
      </c>
      <c r="B23" s="503" t="s">
        <v>1190</v>
      </c>
      <c r="C23" s="504"/>
      <c r="D23" s="505">
        <v>7596599</v>
      </c>
      <c r="E23" s="505" t="s">
        <v>1191</v>
      </c>
      <c r="F23" s="505">
        <v>2578.1799999999998</v>
      </c>
      <c r="G23" s="505">
        <v>2578.1799999999998</v>
      </c>
      <c r="H23" s="370" t="s">
        <v>1192</v>
      </c>
      <c r="I23" s="429">
        <v>305000</v>
      </c>
      <c r="J23" s="429">
        <v>305000</v>
      </c>
      <c r="K23" s="429">
        <v>2000</v>
      </c>
      <c r="L23" s="429">
        <v>3000</v>
      </c>
      <c r="M23" s="429">
        <v>105000</v>
      </c>
      <c r="N23" s="429"/>
      <c r="O23" s="429">
        <v>1000</v>
      </c>
      <c r="P23" s="429">
        <v>0</v>
      </c>
      <c r="Q23" s="429">
        <v>104000</v>
      </c>
      <c r="R23" s="429">
        <v>11451</v>
      </c>
      <c r="S23" s="429" t="s">
        <v>1193</v>
      </c>
      <c r="T23" s="370"/>
      <c r="V23" s="395">
        <f t="shared" si="1"/>
        <v>104000</v>
      </c>
      <c r="W23" s="395">
        <f t="shared" si="2"/>
        <v>92549</v>
      </c>
    </row>
    <row r="24" spans="1:23" s="395" customFormat="1" ht="53.45" customHeight="1" x14ac:dyDescent="0.25">
      <c r="A24" s="370">
        <v>5</v>
      </c>
      <c r="B24" s="503" t="s">
        <v>1194</v>
      </c>
      <c r="C24" s="504"/>
      <c r="D24" s="505"/>
      <c r="E24" s="505"/>
      <c r="F24" s="505"/>
      <c r="G24" s="505"/>
      <c r="H24" s="370" t="s">
        <v>1195</v>
      </c>
      <c r="I24" s="429">
        <v>234000</v>
      </c>
      <c r="J24" s="429">
        <v>234000</v>
      </c>
      <c r="K24" s="429"/>
      <c r="L24" s="429"/>
      <c r="M24" s="429">
        <v>80000</v>
      </c>
      <c r="N24" s="429">
        <v>0</v>
      </c>
      <c r="O24" s="429">
        <v>0</v>
      </c>
      <c r="P24" s="429">
        <v>50000</v>
      </c>
      <c r="Q24" s="429">
        <v>30000</v>
      </c>
      <c r="R24" s="429">
        <v>30000</v>
      </c>
      <c r="S24" s="429" t="s">
        <v>980</v>
      </c>
      <c r="T24" s="370"/>
      <c r="V24" s="395">
        <f t="shared" si="1"/>
        <v>30000</v>
      </c>
      <c r="W24" s="395">
        <f t="shared" si="2"/>
        <v>0</v>
      </c>
    </row>
    <row r="25" spans="1:23" s="395" customFormat="1" ht="43.5" customHeight="1" x14ac:dyDescent="0.25">
      <c r="A25" s="370">
        <v>6</v>
      </c>
      <c r="B25" s="503" t="s">
        <v>975</v>
      </c>
      <c r="C25" s="504"/>
      <c r="D25" s="505"/>
      <c r="E25" s="505"/>
      <c r="F25" s="505"/>
      <c r="G25" s="505"/>
      <c r="H25" s="307" t="s">
        <v>979</v>
      </c>
      <c r="I25" s="334">
        <v>950000</v>
      </c>
      <c r="J25" s="312">
        <v>450000</v>
      </c>
      <c r="K25" s="429"/>
      <c r="L25" s="429"/>
      <c r="M25" s="429">
        <v>160000</v>
      </c>
      <c r="N25" s="429">
        <v>0</v>
      </c>
      <c r="O25" s="429">
        <v>0</v>
      </c>
      <c r="P25" s="429">
        <f>50000-12804</f>
        <v>37196</v>
      </c>
      <c r="Q25" s="429">
        <v>110000</v>
      </c>
      <c r="R25" s="429">
        <v>100000</v>
      </c>
      <c r="S25" s="429" t="s">
        <v>980</v>
      </c>
      <c r="T25" s="370"/>
      <c r="V25" s="395">
        <f t="shared" si="1"/>
        <v>122804</v>
      </c>
      <c r="W25" s="395">
        <f t="shared" si="2"/>
        <v>22804</v>
      </c>
    </row>
    <row r="26" spans="1:23" ht="3.75" customHeight="1" x14ac:dyDescent="0.25">
      <c r="A26" s="512"/>
      <c r="B26" s="513"/>
      <c r="C26" s="513"/>
      <c r="D26" s="514"/>
      <c r="E26" s="514"/>
      <c r="F26" s="514"/>
      <c r="G26" s="514"/>
      <c r="H26" s="515"/>
      <c r="I26" s="516"/>
      <c r="J26" s="516"/>
      <c r="K26" s="516"/>
      <c r="L26" s="516"/>
      <c r="M26" s="516"/>
      <c r="N26" s="517"/>
      <c r="O26" s="517"/>
      <c r="P26" s="517"/>
      <c r="Q26" s="517"/>
      <c r="R26" s="517"/>
      <c r="S26" s="517"/>
      <c r="T26" s="516"/>
    </row>
    <row r="27" spans="1:23" ht="10.5" customHeight="1" x14ac:dyDescent="0.25">
      <c r="A27" s="384"/>
      <c r="B27" s="384"/>
      <c r="C27" s="384"/>
      <c r="D27" s="462"/>
      <c r="E27" s="462"/>
      <c r="F27" s="462"/>
      <c r="G27" s="462"/>
      <c r="H27" s="384"/>
      <c r="I27" s="384"/>
      <c r="J27" s="384"/>
      <c r="K27" s="384"/>
      <c r="L27" s="384"/>
      <c r="M27" s="384"/>
      <c r="N27" s="355"/>
      <c r="O27" s="355"/>
      <c r="P27" s="355"/>
      <c r="Q27" s="355"/>
      <c r="R27" s="355"/>
      <c r="S27" s="355"/>
      <c r="T27" s="355"/>
    </row>
    <row r="28" spans="1:23" ht="30" customHeight="1" x14ac:dyDescent="0.25">
      <c r="N28" s="408"/>
      <c r="O28" s="408"/>
      <c r="P28" s="761" t="s">
        <v>798</v>
      </c>
      <c r="Q28" s="761"/>
      <c r="R28" s="761"/>
      <c r="S28" s="761"/>
      <c r="T28" s="761"/>
    </row>
  </sheetData>
  <mergeCells count="30">
    <mergeCell ref="T4:T8"/>
    <mergeCell ref="N6:N8"/>
    <mergeCell ref="O6:O8"/>
    <mergeCell ref="P6:P8"/>
    <mergeCell ref="A1:T1"/>
    <mergeCell ref="A2:T2"/>
    <mergeCell ref="A3:T3"/>
    <mergeCell ref="A4:A8"/>
    <mergeCell ref="B4:B8"/>
    <mergeCell ref="C4:C8"/>
    <mergeCell ref="D4:D8"/>
    <mergeCell ref="E4:G4"/>
    <mergeCell ref="H4:J4"/>
    <mergeCell ref="K4:K8"/>
    <mergeCell ref="P28:T28"/>
    <mergeCell ref="E5:E8"/>
    <mergeCell ref="F5:G5"/>
    <mergeCell ref="H5:H8"/>
    <mergeCell ref="I5:J5"/>
    <mergeCell ref="M5:M8"/>
    <mergeCell ref="N5:P5"/>
    <mergeCell ref="F6:F8"/>
    <mergeCell ref="G6:G8"/>
    <mergeCell ref="I6:I8"/>
    <mergeCell ref="J6:J8"/>
    <mergeCell ref="L4:L8"/>
    <mergeCell ref="M4:P4"/>
    <mergeCell ref="Q4:Q8"/>
    <mergeCell ref="R4:R8"/>
    <mergeCell ref="S4:S8"/>
  </mergeCells>
  <printOptions horizontalCentered="1"/>
  <pageMargins left="0.5" right="0.5" top="0.5" bottom="0.5" header="0.25" footer="0.25"/>
  <pageSetup paperSize="9" scale="65" fitToHeight="0"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zoomScale="70" zoomScaleNormal="70" workbookViewId="0">
      <pane xSplit="4" ySplit="9" topLeftCell="E10" activePane="bottomRight" state="frozen"/>
      <selection activeCell="A3" sqref="A3:AC3"/>
      <selection pane="topRight" activeCell="A3" sqref="A3:AC3"/>
      <selection pane="bottomLeft" activeCell="A3" sqref="A3:AC3"/>
      <selection pane="bottomRight" activeCell="M16" sqref="M16"/>
    </sheetView>
  </sheetViews>
  <sheetFormatPr defaultRowHeight="18.75" x14ac:dyDescent="0.25"/>
  <cols>
    <col min="1" max="1" width="8.85546875" style="459" customWidth="1"/>
    <col min="2" max="2" width="33.140625" style="563" customWidth="1"/>
    <col min="3" max="3" width="14.42578125" style="564" hidden="1" customWidth="1"/>
    <col min="4" max="4" width="14.5703125" style="440" customWidth="1"/>
    <col min="5" max="5" width="16.42578125" style="442" customWidth="1"/>
    <col min="6" max="6" width="15.140625" style="442" customWidth="1"/>
    <col min="7" max="7" width="14.85546875" style="442" customWidth="1"/>
    <col min="8" max="8" width="17.140625" style="459" customWidth="1"/>
    <col min="9" max="9" width="15.42578125" style="459" hidden="1" customWidth="1"/>
    <col min="10" max="10" width="14.42578125" style="459" hidden="1" customWidth="1"/>
    <col min="11" max="11" width="14.42578125" style="384" hidden="1" customWidth="1"/>
    <col min="12" max="15" width="13.42578125" style="384" customWidth="1"/>
    <col min="16" max="16" width="13.42578125" style="384" hidden="1" customWidth="1"/>
    <col min="17" max="17" width="15" style="459" customWidth="1"/>
    <col min="18" max="18" width="26.42578125" style="384" hidden="1" customWidth="1"/>
    <col min="19" max="19" width="13.42578125" style="384" customWidth="1"/>
    <col min="20" max="20" width="0" style="384" hidden="1" customWidth="1"/>
    <col min="21" max="21" width="9.5703125" style="384" hidden="1" customWidth="1"/>
    <col min="22" max="22" width="0" style="384" hidden="1" customWidth="1"/>
    <col min="23" max="24" width="9.140625" style="384"/>
    <col min="25" max="25" width="9.7109375" style="384" bestFit="1" customWidth="1"/>
    <col min="26" max="26" width="11.7109375" style="384" bestFit="1" customWidth="1"/>
    <col min="27" max="247" width="9.140625" style="384"/>
    <col min="248" max="248" width="8.85546875" style="384" customWidth="1"/>
    <col min="249" max="249" width="33.140625" style="384" customWidth="1"/>
    <col min="250" max="250" width="14.42578125" style="384" customWidth="1"/>
    <col min="251" max="251" width="19.42578125" style="384" customWidth="1"/>
    <col min="252" max="252" width="16.42578125" style="384" customWidth="1"/>
    <col min="253" max="253" width="15.140625" style="384" customWidth="1"/>
    <col min="254" max="254" width="14.85546875" style="384" customWidth="1"/>
    <col min="255" max="255" width="17.140625" style="384" customWidth="1"/>
    <col min="256" max="257" width="15.42578125" style="384" customWidth="1"/>
    <col min="258" max="258" width="14.42578125" style="384" customWidth="1"/>
    <col min="259" max="259" width="13.42578125" style="384" customWidth="1"/>
    <col min="260" max="260" width="13.5703125" style="384" customWidth="1"/>
    <col min="261" max="261" width="15.42578125" style="384" customWidth="1"/>
    <col min="262" max="262" width="18.42578125" style="384" customWidth="1"/>
    <col min="263" max="263" width="26.42578125" style="384" customWidth="1"/>
    <col min="264" max="264" width="20.42578125" style="384" customWidth="1"/>
    <col min="265" max="503" width="9.140625" style="384"/>
    <col min="504" max="504" width="8.85546875" style="384" customWidth="1"/>
    <col min="505" max="505" width="33.140625" style="384" customWidth="1"/>
    <col min="506" max="506" width="14.42578125" style="384" customWidth="1"/>
    <col min="507" max="507" width="19.42578125" style="384" customWidth="1"/>
    <col min="508" max="508" width="16.42578125" style="384" customWidth="1"/>
    <col min="509" max="509" width="15.140625" style="384" customWidth="1"/>
    <col min="510" max="510" width="14.85546875" style="384" customWidth="1"/>
    <col min="511" max="511" width="17.140625" style="384" customWidth="1"/>
    <col min="512" max="513" width="15.42578125" style="384" customWidth="1"/>
    <col min="514" max="514" width="14.42578125" style="384" customWidth="1"/>
    <col min="515" max="515" width="13.42578125" style="384" customWidth="1"/>
    <col min="516" max="516" width="13.5703125" style="384" customWidth="1"/>
    <col min="517" max="517" width="15.42578125" style="384" customWidth="1"/>
    <col min="518" max="518" width="18.42578125" style="384" customWidth="1"/>
    <col min="519" max="519" width="26.42578125" style="384" customWidth="1"/>
    <col min="520" max="520" width="20.42578125" style="384" customWidth="1"/>
    <col min="521" max="759" width="9.140625" style="384"/>
    <col min="760" max="760" width="8.85546875" style="384" customWidth="1"/>
    <col min="761" max="761" width="33.140625" style="384" customWidth="1"/>
    <col min="762" max="762" width="14.42578125" style="384" customWidth="1"/>
    <col min="763" max="763" width="19.42578125" style="384" customWidth="1"/>
    <col min="764" max="764" width="16.42578125" style="384" customWidth="1"/>
    <col min="765" max="765" width="15.140625" style="384" customWidth="1"/>
    <col min="766" max="766" width="14.85546875" style="384" customWidth="1"/>
    <col min="767" max="767" width="17.140625" style="384" customWidth="1"/>
    <col min="768" max="769" width="15.42578125" style="384" customWidth="1"/>
    <col min="770" max="770" width="14.42578125" style="384" customWidth="1"/>
    <col min="771" max="771" width="13.42578125" style="384" customWidth="1"/>
    <col min="772" max="772" width="13.5703125" style="384" customWidth="1"/>
    <col min="773" max="773" width="15.42578125" style="384" customWidth="1"/>
    <col min="774" max="774" width="18.42578125" style="384" customWidth="1"/>
    <col min="775" max="775" width="26.42578125" style="384" customWidth="1"/>
    <col min="776" max="776" width="20.42578125" style="384" customWidth="1"/>
    <col min="777" max="1015" width="9.140625" style="384"/>
    <col min="1016" max="1016" width="8.85546875" style="384" customWidth="1"/>
    <col min="1017" max="1017" width="33.140625" style="384" customWidth="1"/>
    <col min="1018" max="1018" width="14.42578125" style="384" customWidth="1"/>
    <col min="1019" max="1019" width="19.42578125" style="384" customWidth="1"/>
    <col min="1020" max="1020" width="16.42578125" style="384" customWidth="1"/>
    <col min="1021" max="1021" width="15.140625" style="384" customWidth="1"/>
    <col min="1022" max="1022" width="14.85546875" style="384" customWidth="1"/>
    <col min="1023" max="1023" width="17.140625" style="384" customWidth="1"/>
    <col min="1024" max="1025" width="15.42578125" style="384" customWidth="1"/>
    <col min="1026" max="1026" width="14.42578125" style="384" customWidth="1"/>
    <col min="1027" max="1027" width="13.42578125" style="384" customWidth="1"/>
    <col min="1028" max="1028" width="13.5703125" style="384" customWidth="1"/>
    <col min="1029" max="1029" width="15.42578125" style="384" customWidth="1"/>
    <col min="1030" max="1030" width="18.42578125" style="384" customWidth="1"/>
    <col min="1031" max="1031" width="26.42578125" style="384" customWidth="1"/>
    <col min="1032" max="1032" width="20.42578125" style="384" customWidth="1"/>
    <col min="1033" max="1271" width="9.140625" style="384"/>
    <col min="1272" max="1272" width="8.85546875" style="384" customWidth="1"/>
    <col min="1273" max="1273" width="33.140625" style="384" customWidth="1"/>
    <col min="1274" max="1274" width="14.42578125" style="384" customWidth="1"/>
    <col min="1275" max="1275" width="19.42578125" style="384" customWidth="1"/>
    <col min="1276" max="1276" width="16.42578125" style="384" customWidth="1"/>
    <col min="1277" max="1277" width="15.140625" style="384" customWidth="1"/>
    <col min="1278" max="1278" width="14.85546875" style="384" customWidth="1"/>
    <col min="1279" max="1279" width="17.140625" style="384" customWidth="1"/>
    <col min="1280" max="1281" width="15.42578125" style="384" customWidth="1"/>
    <col min="1282" max="1282" width="14.42578125" style="384" customWidth="1"/>
    <col min="1283" max="1283" width="13.42578125" style="384" customWidth="1"/>
    <col min="1284" max="1284" width="13.5703125" style="384" customWidth="1"/>
    <col min="1285" max="1285" width="15.42578125" style="384" customWidth="1"/>
    <col min="1286" max="1286" width="18.42578125" style="384" customWidth="1"/>
    <col min="1287" max="1287" width="26.42578125" style="384" customWidth="1"/>
    <col min="1288" max="1288" width="20.42578125" style="384" customWidth="1"/>
    <col min="1289" max="1527" width="9.140625" style="384"/>
    <col min="1528" max="1528" width="8.85546875" style="384" customWidth="1"/>
    <col min="1529" max="1529" width="33.140625" style="384" customWidth="1"/>
    <col min="1530" max="1530" width="14.42578125" style="384" customWidth="1"/>
    <col min="1531" max="1531" width="19.42578125" style="384" customWidth="1"/>
    <col min="1532" max="1532" width="16.42578125" style="384" customWidth="1"/>
    <col min="1533" max="1533" width="15.140625" style="384" customWidth="1"/>
    <col min="1534" max="1534" width="14.85546875" style="384" customWidth="1"/>
    <col min="1535" max="1535" width="17.140625" style="384" customWidth="1"/>
    <col min="1536" max="1537" width="15.42578125" style="384" customWidth="1"/>
    <col min="1538" max="1538" width="14.42578125" style="384" customWidth="1"/>
    <col min="1539" max="1539" width="13.42578125" style="384" customWidth="1"/>
    <col min="1540" max="1540" width="13.5703125" style="384" customWidth="1"/>
    <col min="1541" max="1541" width="15.42578125" style="384" customWidth="1"/>
    <col min="1542" max="1542" width="18.42578125" style="384" customWidth="1"/>
    <col min="1543" max="1543" width="26.42578125" style="384" customWidth="1"/>
    <col min="1544" max="1544" width="20.42578125" style="384" customWidth="1"/>
    <col min="1545" max="1783" width="9.140625" style="384"/>
    <col min="1784" max="1784" width="8.85546875" style="384" customWidth="1"/>
    <col min="1785" max="1785" width="33.140625" style="384" customWidth="1"/>
    <col min="1786" max="1786" width="14.42578125" style="384" customWidth="1"/>
    <col min="1787" max="1787" width="19.42578125" style="384" customWidth="1"/>
    <col min="1788" max="1788" width="16.42578125" style="384" customWidth="1"/>
    <col min="1789" max="1789" width="15.140625" style="384" customWidth="1"/>
    <col min="1790" max="1790" width="14.85546875" style="384" customWidth="1"/>
    <col min="1791" max="1791" width="17.140625" style="384" customWidth="1"/>
    <col min="1792" max="1793" width="15.42578125" style="384" customWidth="1"/>
    <col min="1794" max="1794" width="14.42578125" style="384" customWidth="1"/>
    <col min="1795" max="1795" width="13.42578125" style="384" customWidth="1"/>
    <col min="1796" max="1796" width="13.5703125" style="384" customWidth="1"/>
    <col min="1797" max="1797" width="15.42578125" style="384" customWidth="1"/>
    <col min="1798" max="1798" width="18.42578125" style="384" customWidth="1"/>
    <col min="1799" max="1799" width="26.42578125" style="384" customWidth="1"/>
    <col min="1800" max="1800" width="20.42578125" style="384" customWidth="1"/>
    <col min="1801" max="2039" width="9.140625" style="384"/>
    <col min="2040" max="2040" width="8.85546875" style="384" customWidth="1"/>
    <col min="2041" max="2041" width="33.140625" style="384" customWidth="1"/>
    <col min="2042" max="2042" width="14.42578125" style="384" customWidth="1"/>
    <col min="2043" max="2043" width="19.42578125" style="384" customWidth="1"/>
    <col min="2044" max="2044" width="16.42578125" style="384" customWidth="1"/>
    <col min="2045" max="2045" width="15.140625" style="384" customWidth="1"/>
    <col min="2046" max="2046" width="14.85546875" style="384" customWidth="1"/>
    <col min="2047" max="2047" width="17.140625" style="384" customWidth="1"/>
    <col min="2048" max="2049" width="15.42578125" style="384" customWidth="1"/>
    <col min="2050" max="2050" width="14.42578125" style="384" customWidth="1"/>
    <col min="2051" max="2051" width="13.42578125" style="384" customWidth="1"/>
    <col min="2052" max="2052" width="13.5703125" style="384" customWidth="1"/>
    <col min="2053" max="2053" width="15.42578125" style="384" customWidth="1"/>
    <col min="2054" max="2054" width="18.42578125" style="384" customWidth="1"/>
    <col min="2055" max="2055" width="26.42578125" style="384" customWidth="1"/>
    <col min="2056" max="2056" width="20.42578125" style="384" customWidth="1"/>
    <col min="2057" max="2295" width="9.140625" style="384"/>
    <col min="2296" max="2296" width="8.85546875" style="384" customWidth="1"/>
    <col min="2297" max="2297" width="33.140625" style="384" customWidth="1"/>
    <col min="2298" max="2298" width="14.42578125" style="384" customWidth="1"/>
    <col min="2299" max="2299" width="19.42578125" style="384" customWidth="1"/>
    <col min="2300" max="2300" width="16.42578125" style="384" customWidth="1"/>
    <col min="2301" max="2301" width="15.140625" style="384" customWidth="1"/>
    <col min="2302" max="2302" width="14.85546875" style="384" customWidth="1"/>
    <col min="2303" max="2303" width="17.140625" style="384" customWidth="1"/>
    <col min="2304" max="2305" width="15.42578125" style="384" customWidth="1"/>
    <col min="2306" max="2306" width="14.42578125" style="384" customWidth="1"/>
    <col min="2307" max="2307" width="13.42578125" style="384" customWidth="1"/>
    <col min="2308" max="2308" width="13.5703125" style="384" customWidth="1"/>
    <col min="2309" max="2309" width="15.42578125" style="384" customWidth="1"/>
    <col min="2310" max="2310" width="18.42578125" style="384" customWidth="1"/>
    <col min="2311" max="2311" width="26.42578125" style="384" customWidth="1"/>
    <col min="2312" max="2312" width="20.42578125" style="384" customWidth="1"/>
    <col min="2313" max="2551" width="9.140625" style="384"/>
    <col min="2552" max="2552" width="8.85546875" style="384" customWidth="1"/>
    <col min="2553" max="2553" width="33.140625" style="384" customWidth="1"/>
    <col min="2554" max="2554" width="14.42578125" style="384" customWidth="1"/>
    <col min="2555" max="2555" width="19.42578125" style="384" customWidth="1"/>
    <col min="2556" max="2556" width="16.42578125" style="384" customWidth="1"/>
    <col min="2557" max="2557" width="15.140625" style="384" customWidth="1"/>
    <col min="2558" max="2558" width="14.85546875" style="384" customWidth="1"/>
    <col min="2559" max="2559" width="17.140625" style="384" customWidth="1"/>
    <col min="2560" max="2561" width="15.42578125" style="384" customWidth="1"/>
    <col min="2562" max="2562" width="14.42578125" style="384" customWidth="1"/>
    <col min="2563" max="2563" width="13.42578125" style="384" customWidth="1"/>
    <col min="2564" max="2564" width="13.5703125" style="384" customWidth="1"/>
    <col min="2565" max="2565" width="15.42578125" style="384" customWidth="1"/>
    <col min="2566" max="2566" width="18.42578125" style="384" customWidth="1"/>
    <col min="2567" max="2567" width="26.42578125" style="384" customWidth="1"/>
    <col min="2568" max="2568" width="20.42578125" style="384" customWidth="1"/>
    <col min="2569" max="2807" width="9.140625" style="384"/>
    <col min="2808" max="2808" width="8.85546875" style="384" customWidth="1"/>
    <col min="2809" max="2809" width="33.140625" style="384" customWidth="1"/>
    <col min="2810" max="2810" width="14.42578125" style="384" customWidth="1"/>
    <col min="2811" max="2811" width="19.42578125" style="384" customWidth="1"/>
    <col min="2812" max="2812" width="16.42578125" style="384" customWidth="1"/>
    <col min="2813" max="2813" width="15.140625" style="384" customWidth="1"/>
    <col min="2814" max="2814" width="14.85546875" style="384" customWidth="1"/>
    <col min="2815" max="2815" width="17.140625" style="384" customWidth="1"/>
    <col min="2816" max="2817" width="15.42578125" style="384" customWidth="1"/>
    <col min="2818" max="2818" width="14.42578125" style="384" customWidth="1"/>
    <col min="2819" max="2819" width="13.42578125" style="384" customWidth="1"/>
    <col min="2820" max="2820" width="13.5703125" style="384" customWidth="1"/>
    <col min="2821" max="2821" width="15.42578125" style="384" customWidth="1"/>
    <col min="2822" max="2822" width="18.42578125" style="384" customWidth="1"/>
    <col min="2823" max="2823" width="26.42578125" style="384" customWidth="1"/>
    <col min="2824" max="2824" width="20.42578125" style="384" customWidth="1"/>
    <col min="2825" max="3063" width="9.140625" style="384"/>
    <col min="3064" max="3064" width="8.85546875" style="384" customWidth="1"/>
    <col min="3065" max="3065" width="33.140625" style="384" customWidth="1"/>
    <col min="3066" max="3066" width="14.42578125" style="384" customWidth="1"/>
    <col min="3067" max="3067" width="19.42578125" style="384" customWidth="1"/>
    <col min="3068" max="3068" width="16.42578125" style="384" customWidth="1"/>
    <col min="3069" max="3069" width="15.140625" style="384" customWidth="1"/>
    <col min="3070" max="3070" width="14.85546875" style="384" customWidth="1"/>
    <col min="3071" max="3071" width="17.140625" style="384" customWidth="1"/>
    <col min="3072" max="3073" width="15.42578125" style="384" customWidth="1"/>
    <col min="3074" max="3074" width="14.42578125" style="384" customWidth="1"/>
    <col min="3075" max="3075" width="13.42578125" style="384" customWidth="1"/>
    <col min="3076" max="3076" width="13.5703125" style="384" customWidth="1"/>
    <col min="3077" max="3077" width="15.42578125" style="384" customWidth="1"/>
    <col min="3078" max="3078" width="18.42578125" style="384" customWidth="1"/>
    <col min="3079" max="3079" width="26.42578125" style="384" customWidth="1"/>
    <col min="3080" max="3080" width="20.42578125" style="384" customWidth="1"/>
    <col min="3081" max="3319" width="9.140625" style="384"/>
    <col min="3320" max="3320" width="8.85546875" style="384" customWidth="1"/>
    <col min="3321" max="3321" width="33.140625" style="384" customWidth="1"/>
    <col min="3322" max="3322" width="14.42578125" style="384" customWidth="1"/>
    <col min="3323" max="3323" width="19.42578125" style="384" customWidth="1"/>
    <col min="3324" max="3324" width="16.42578125" style="384" customWidth="1"/>
    <col min="3325" max="3325" width="15.140625" style="384" customWidth="1"/>
    <col min="3326" max="3326" width="14.85546875" style="384" customWidth="1"/>
    <col min="3327" max="3327" width="17.140625" style="384" customWidth="1"/>
    <col min="3328" max="3329" width="15.42578125" style="384" customWidth="1"/>
    <col min="3330" max="3330" width="14.42578125" style="384" customWidth="1"/>
    <col min="3331" max="3331" width="13.42578125" style="384" customWidth="1"/>
    <col min="3332" max="3332" width="13.5703125" style="384" customWidth="1"/>
    <col min="3333" max="3333" width="15.42578125" style="384" customWidth="1"/>
    <col min="3334" max="3334" width="18.42578125" style="384" customWidth="1"/>
    <col min="3335" max="3335" width="26.42578125" style="384" customWidth="1"/>
    <col min="3336" max="3336" width="20.42578125" style="384" customWidth="1"/>
    <col min="3337" max="3575" width="9.140625" style="384"/>
    <col min="3576" max="3576" width="8.85546875" style="384" customWidth="1"/>
    <col min="3577" max="3577" width="33.140625" style="384" customWidth="1"/>
    <col min="3578" max="3578" width="14.42578125" style="384" customWidth="1"/>
    <col min="3579" max="3579" width="19.42578125" style="384" customWidth="1"/>
    <col min="3580" max="3580" width="16.42578125" style="384" customWidth="1"/>
    <col min="3581" max="3581" width="15.140625" style="384" customWidth="1"/>
    <col min="3582" max="3582" width="14.85546875" style="384" customWidth="1"/>
    <col min="3583" max="3583" width="17.140625" style="384" customWidth="1"/>
    <col min="3584" max="3585" width="15.42578125" style="384" customWidth="1"/>
    <col min="3586" max="3586" width="14.42578125" style="384" customWidth="1"/>
    <col min="3587" max="3587" width="13.42578125" style="384" customWidth="1"/>
    <col min="3588" max="3588" width="13.5703125" style="384" customWidth="1"/>
    <col min="3589" max="3589" width="15.42578125" style="384" customWidth="1"/>
    <col min="3590" max="3590" width="18.42578125" style="384" customWidth="1"/>
    <col min="3591" max="3591" width="26.42578125" style="384" customWidth="1"/>
    <col min="3592" max="3592" width="20.42578125" style="384" customWidth="1"/>
    <col min="3593" max="3831" width="9.140625" style="384"/>
    <col min="3832" max="3832" width="8.85546875" style="384" customWidth="1"/>
    <col min="3833" max="3833" width="33.140625" style="384" customWidth="1"/>
    <col min="3834" max="3834" width="14.42578125" style="384" customWidth="1"/>
    <col min="3835" max="3835" width="19.42578125" style="384" customWidth="1"/>
    <col min="3836" max="3836" width="16.42578125" style="384" customWidth="1"/>
    <col min="3837" max="3837" width="15.140625" style="384" customWidth="1"/>
    <col min="3838" max="3838" width="14.85546875" style="384" customWidth="1"/>
    <col min="3839" max="3839" width="17.140625" style="384" customWidth="1"/>
    <col min="3840" max="3841" width="15.42578125" style="384" customWidth="1"/>
    <col min="3842" max="3842" width="14.42578125" style="384" customWidth="1"/>
    <col min="3843" max="3843" width="13.42578125" style="384" customWidth="1"/>
    <col min="3844" max="3844" width="13.5703125" style="384" customWidth="1"/>
    <col min="3845" max="3845" width="15.42578125" style="384" customWidth="1"/>
    <col min="3846" max="3846" width="18.42578125" style="384" customWidth="1"/>
    <col min="3847" max="3847" width="26.42578125" style="384" customWidth="1"/>
    <col min="3848" max="3848" width="20.42578125" style="384" customWidth="1"/>
    <col min="3849" max="4087" width="9.140625" style="384"/>
    <col min="4088" max="4088" width="8.85546875" style="384" customWidth="1"/>
    <col min="4089" max="4089" width="33.140625" style="384" customWidth="1"/>
    <col min="4090" max="4090" width="14.42578125" style="384" customWidth="1"/>
    <col min="4091" max="4091" width="19.42578125" style="384" customWidth="1"/>
    <col min="4092" max="4092" width="16.42578125" style="384" customWidth="1"/>
    <col min="4093" max="4093" width="15.140625" style="384" customWidth="1"/>
    <col min="4094" max="4094" width="14.85546875" style="384" customWidth="1"/>
    <col min="4095" max="4095" width="17.140625" style="384" customWidth="1"/>
    <col min="4096" max="4097" width="15.42578125" style="384" customWidth="1"/>
    <col min="4098" max="4098" width="14.42578125" style="384" customWidth="1"/>
    <col min="4099" max="4099" width="13.42578125" style="384" customWidth="1"/>
    <col min="4100" max="4100" width="13.5703125" style="384" customWidth="1"/>
    <col min="4101" max="4101" width="15.42578125" style="384" customWidth="1"/>
    <col min="4102" max="4102" width="18.42578125" style="384" customWidth="1"/>
    <col min="4103" max="4103" width="26.42578125" style="384" customWidth="1"/>
    <col min="4104" max="4104" width="20.42578125" style="384" customWidth="1"/>
    <col min="4105" max="4343" width="9.140625" style="384"/>
    <col min="4344" max="4344" width="8.85546875" style="384" customWidth="1"/>
    <col min="4345" max="4345" width="33.140625" style="384" customWidth="1"/>
    <col min="4346" max="4346" width="14.42578125" style="384" customWidth="1"/>
    <col min="4347" max="4347" width="19.42578125" style="384" customWidth="1"/>
    <col min="4348" max="4348" width="16.42578125" style="384" customWidth="1"/>
    <col min="4349" max="4349" width="15.140625" style="384" customWidth="1"/>
    <col min="4350" max="4350" width="14.85546875" style="384" customWidth="1"/>
    <col min="4351" max="4351" width="17.140625" style="384" customWidth="1"/>
    <col min="4352" max="4353" width="15.42578125" style="384" customWidth="1"/>
    <col min="4354" max="4354" width="14.42578125" style="384" customWidth="1"/>
    <col min="4355" max="4355" width="13.42578125" style="384" customWidth="1"/>
    <col min="4356" max="4356" width="13.5703125" style="384" customWidth="1"/>
    <col min="4357" max="4357" width="15.42578125" style="384" customWidth="1"/>
    <col min="4358" max="4358" width="18.42578125" style="384" customWidth="1"/>
    <col min="4359" max="4359" width="26.42578125" style="384" customWidth="1"/>
    <col min="4360" max="4360" width="20.42578125" style="384" customWidth="1"/>
    <col min="4361" max="4599" width="9.140625" style="384"/>
    <col min="4600" max="4600" width="8.85546875" style="384" customWidth="1"/>
    <col min="4601" max="4601" width="33.140625" style="384" customWidth="1"/>
    <col min="4602" max="4602" width="14.42578125" style="384" customWidth="1"/>
    <col min="4603" max="4603" width="19.42578125" style="384" customWidth="1"/>
    <col min="4604" max="4604" width="16.42578125" style="384" customWidth="1"/>
    <col min="4605" max="4605" width="15.140625" style="384" customWidth="1"/>
    <col min="4606" max="4606" width="14.85546875" style="384" customWidth="1"/>
    <col min="4607" max="4607" width="17.140625" style="384" customWidth="1"/>
    <col min="4608" max="4609" width="15.42578125" style="384" customWidth="1"/>
    <col min="4610" max="4610" width="14.42578125" style="384" customWidth="1"/>
    <col min="4611" max="4611" width="13.42578125" style="384" customWidth="1"/>
    <col min="4612" max="4612" width="13.5703125" style="384" customWidth="1"/>
    <col min="4613" max="4613" width="15.42578125" style="384" customWidth="1"/>
    <col min="4614" max="4614" width="18.42578125" style="384" customWidth="1"/>
    <col min="4615" max="4615" width="26.42578125" style="384" customWidth="1"/>
    <col min="4616" max="4616" width="20.42578125" style="384" customWidth="1"/>
    <col min="4617" max="4855" width="9.140625" style="384"/>
    <col min="4856" max="4856" width="8.85546875" style="384" customWidth="1"/>
    <col min="4857" max="4857" width="33.140625" style="384" customWidth="1"/>
    <col min="4858" max="4858" width="14.42578125" style="384" customWidth="1"/>
    <col min="4859" max="4859" width="19.42578125" style="384" customWidth="1"/>
    <col min="4860" max="4860" width="16.42578125" style="384" customWidth="1"/>
    <col min="4861" max="4861" width="15.140625" style="384" customWidth="1"/>
    <col min="4862" max="4862" width="14.85546875" style="384" customWidth="1"/>
    <col min="4863" max="4863" width="17.140625" style="384" customWidth="1"/>
    <col min="4864" max="4865" width="15.42578125" style="384" customWidth="1"/>
    <col min="4866" max="4866" width="14.42578125" style="384" customWidth="1"/>
    <col min="4867" max="4867" width="13.42578125" style="384" customWidth="1"/>
    <col min="4868" max="4868" width="13.5703125" style="384" customWidth="1"/>
    <col min="4869" max="4869" width="15.42578125" style="384" customWidth="1"/>
    <col min="4870" max="4870" width="18.42578125" style="384" customWidth="1"/>
    <col min="4871" max="4871" width="26.42578125" style="384" customWidth="1"/>
    <col min="4872" max="4872" width="20.42578125" style="384" customWidth="1"/>
    <col min="4873" max="5111" width="9.140625" style="384"/>
    <col min="5112" max="5112" width="8.85546875" style="384" customWidth="1"/>
    <col min="5113" max="5113" width="33.140625" style="384" customWidth="1"/>
    <col min="5114" max="5114" width="14.42578125" style="384" customWidth="1"/>
    <col min="5115" max="5115" width="19.42578125" style="384" customWidth="1"/>
    <col min="5116" max="5116" width="16.42578125" style="384" customWidth="1"/>
    <col min="5117" max="5117" width="15.140625" style="384" customWidth="1"/>
    <col min="5118" max="5118" width="14.85546875" style="384" customWidth="1"/>
    <col min="5119" max="5119" width="17.140625" style="384" customWidth="1"/>
    <col min="5120" max="5121" width="15.42578125" style="384" customWidth="1"/>
    <col min="5122" max="5122" width="14.42578125" style="384" customWidth="1"/>
    <col min="5123" max="5123" width="13.42578125" style="384" customWidth="1"/>
    <col min="5124" max="5124" width="13.5703125" style="384" customWidth="1"/>
    <col min="5125" max="5125" width="15.42578125" style="384" customWidth="1"/>
    <col min="5126" max="5126" width="18.42578125" style="384" customWidth="1"/>
    <col min="5127" max="5127" width="26.42578125" style="384" customWidth="1"/>
    <col min="5128" max="5128" width="20.42578125" style="384" customWidth="1"/>
    <col min="5129" max="5367" width="9.140625" style="384"/>
    <col min="5368" max="5368" width="8.85546875" style="384" customWidth="1"/>
    <col min="5369" max="5369" width="33.140625" style="384" customWidth="1"/>
    <col min="5370" max="5370" width="14.42578125" style="384" customWidth="1"/>
    <col min="5371" max="5371" width="19.42578125" style="384" customWidth="1"/>
    <col min="5372" max="5372" width="16.42578125" style="384" customWidth="1"/>
    <col min="5373" max="5373" width="15.140625" style="384" customWidth="1"/>
    <col min="5374" max="5374" width="14.85546875" style="384" customWidth="1"/>
    <col min="5375" max="5375" width="17.140625" style="384" customWidth="1"/>
    <col min="5376" max="5377" width="15.42578125" style="384" customWidth="1"/>
    <col min="5378" max="5378" width="14.42578125" style="384" customWidth="1"/>
    <col min="5379" max="5379" width="13.42578125" style="384" customWidth="1"/>
    <col min="5380" max="5380" width="13.5703125" style="384" customWidth="1"/>
    <col min="5381" max="5381" width="15.42578125" style="384" customWidth="1"/>
    <col min="5382" max="5382" width="18.42578125" style="384" customWidth="1"/>
    <col min="5383" max="5383" width="26.42578125" style="384" customWidth="1"/>
    <col min="5384" max="5384" width="20.42578125" style="384" customWidth="1"/>
    <col min="5385" max="5623" width="9.140625" style="384"/>
    <col min="5624" max="5624" width="8.85546875" style="384" customWidth="1"/>
    <col min="5625" max="5625" width="33.140625" style="384" customWidth="1"/>
    <col min="5626" max="5626" width="14.42578125" style="384" customWidth="1"/>
    <col min="5627" max="5627" width="19.42578125" style="384" customWidth="1"/>
    <col min="5628" max="5628" width="16.42578125" style="384" customWidth="1"/>
    <col min="5629" max="5629" width="15.140625" style="384" customWidth="1"/>
    <col min="5630" max="5630" width="14.85546875" style="384" customWidth="1"/>
    <col min="5631" max="5631" width="17.140625" style="384" customWidth="1"/>
    <col min="5632" max="5633" width="15.42578125" style="384" customWidth="1"/>
    <col min="5634" max="5634" width="14.42578125" style="384" customWidth="1"/>
    <col min="5635" max="5635" width="13.42578125" style="384" customWidth="1"/>
    <col min="5636" max="5636" width="13.5703125" style="384" customWidth="1"/>
    <col min="5637" max="5637" width="15.42578125" style="384" customWidth="1"/>
    <col min="5638" max="5638" width="18.42578125" style="384" customWidth="1"/>
    <col min="5639" max="5639" width="26.42578125" style="384" customWidth="1"/>
    <col min="5640" max="5640" width="20.42578125" style="384" customWidth="1"/>
    <col min="5641" max="5879" width="9.140625" style="384"/>
    <col min="5880" max="5880" width="8.85546875" style="384" customWidth="1"/>
    <col min="5881" max="5881" width="33.140625" style="384" customWidth="1"/>
    <col min="5882" max="5882" width="14.42578125" style="384" customWidth="1"/>
    <col min="5883" max="5883" width="19.42578125" style="384" customWidth="1"/>
    <col min="5884" max="5884" width="16.42578125" style="384" customWidth="1"/>
    <col min="5885" max="5885" width="15.140625" style="384" customWidth="1"/>
    <col min="5886" max="5886" width="14.85546875" style="384" customWidth="1"/>
    <col min="5887" max="5887" width="17.140625" style="384" customWidth="1"/>
    <col min="5888" max="5889" width="15.42578125" style="384" customWidth="1"/>
    <col min="5890" max="5890" width="14.42578125" style="384" customWidth="1"/>
    <col min="5891" max="5891" width="13.42578125" style="384" customWidth="1"/>
    <col min="5892" max="5892" width="13.5703125" style="384" customWidth="1"/>
    <col min="5893" max="5893" width="15.42578125" style="384" customWidth="1"/>
    <col min="5894" max="5894" width="18.42578125" style="384" customWidth="1"/>
    <col min="5895" max="5895" width="26.42578125" style="384" customWidth="1"/>
    <col min="5896" max="5896" width="20.42578125" style="384" customWidth="1"/>
    <col min="5897" max="6135" width="9.140625" style="384"/>
    <col min="6136" max="6136" width="8.85546875" style="384" customWidth="1"/>
    <col min="6137" max="6137" width="33.140625" style="384" customWidth="1"/>
    <col min="6138" max="6138" width="14.42578125" style="384" customWidth="1"/>
    <col min="6139" max="6139" width="19.42578125" style="384" customWidth="1"/>
    <col min="6140" max="6140" width="16.42578125" style="384" customWidth="1"/>
    <col min="6141" max="6141" width="15.140625" style="384" customWidth="1"/>
    <col min="6142" max="6142" width="14.85546875" style="384" customWidth="1"/>
    <col min="6143" max="6143" width="17.140625" style="384" customWidth="1"/>
    <col min="6144" max="6145" width="15.42578125" style="384" customWidth="1"/>
    <col min="6146" max="6146" width="14.42578125" style="384" customWidth="1"/>
    <col min="6147" max="6147" width="13.42578125" style="384" customWidth="1"/>
    <col min="6148" max="6148" width="13.5703125" style="384" customWidth="1"/>
    <col min="6149" max="6149" width="15.42578125" style="384" customWidth="1"/>
    <col min="6150" max="6150" width="18.42578125" style="384" customWidth="1"/>
    <col min="6151" max="6151" width="26.42578125" style="384" customWidth="1"/>
    <col min="6152" max="6152" width="20.42578125" style="384" customWidth="1"/>
    <col min="6153" max="6391" width="9.140625" style="384"/>
    <col min="6392" max="6392" width="8.85546875" style="384" customWidth="1"/>
    <col min="6393" max="6393" width="33.140625" style="384" customWidth="1"/>
    <col min="6394" max="6394" width="14.42578125" style="384" customWidth="1"/>
    <col min="6395" max="6395" width="19.42578125" style="384" customWidth="1"/>
    <col min="6396" max="6396" width="16.42578125" style="384" customWidth="1"/>
    <col min="6397" max="6397" width="15.140625" style="384" customWidth="1"/>
    <col min="6398" max="6398" width="14.85546875" style="384" customWidth="1"/>
    <col min="6399" max="6399" width="17.140625" style="384" customWidth="1"/>
    <col min="6400" max="6401" width="15.42578125" style="384" customWidth="1"/>
    <col min="6402" max="6402" width="14.42578125" style="384" customWidth="1"/>
    <col min="6403" max="6403" width="13.42578125" style="384" customWidth="1"/>
    <col min="6404" max="6404" width="13.5703125" style="384" customWidth="1"/>
    <col min="6405" max="6405" width="15.42578125" style="384" customWidth="1"/>
    <col min="6406" max="6406" width="18.42578125" style="384" customWidth="1"/>
    <col min="6407" max="6407" width="26.42578125" style="384" customWidth="1"/>
    <col min="6408" max="6408" width="20.42578125" style="384" customWidth="1"/>
    <col min="6409" max="6647" width="9.140625" style="384"/>
    <col min="6648" max="6648" width="8.85546875" style="384" customWidth="1"/>
    <col min="6649" max="6649" width="33.140625" style="384" customWidth="1"/>
    <col min="6650" max="6650" width="14.42578125" style="384" customWidth="1"/>
    <col min="6651" max="6651" width="19.42578125" style="384" customWidth="1"/>
    <col min="6652" max="6652" width="16.42578125" style="384" customWidth="1"/>
    <col min="6653" max="6653" width="15.140625" style="384" customWidth="1"/>
    <col min="6654" max="6654" width="14.85546875" style="384" customWidth="1"/>
    <col min="6655" max="6655" width="17.140625" style="384" customWidth="1"/>
    <col min="6656" max="6657" width="15.42578125" style="384" customWidth="1"/>
    <col min="6658" max="6658" width="14.42578125" style="384" customWidth="1"/>
    <col min="6659" max="6659" width="13.42578125" style="384" customWidth="1"/>
    <col min="6660" max="6660" width="13.5703125" style="384" customWidth="1"/>
    <col min="6661" max="6661" width="15.42578125" style="384" customWidth="1"/>
    <col min="6662" max="6662" width="18.42578125" style="384" customWidth="1"/>
    <col min="6663" max="6663" width="26.42578125" style="384" customWidth="1"/>
    <col min="6664" max="6664" width="20.42578125" style="384" customWidth="1"/>
    <col min="6665" max="6903" width="9.140625" style="384"/>
    <col min="6904" max="6904" width="8.85546875" style="384" customWidth="1"/>
    <col min="6905" max="6905" width="33.140625" style="384" customWidth="1"/>
    <col min="6906" max="6906" width="14.42578125" style="384" customWidth="1"/>
    <col min="6907" max="6907" width="19.42578125" style="384" customWidth="1"/>
    <col min="6908" max="6908" width="16.42578125" style="384" customWidth="1"/>
    <col min="6909" max="6909" width="15.140625" style="384" customWidth="1"/>
    <col min="6910" max="6910" width="14.85546875" style="384" customWidth="1"/>
    <col min="6911" max="6911" width="17.140625" style="384" customWidth="1"/>
    <col min="6912" max="6913" width="15.42578125" style="384" customWidth="1"/>
    <col min="6914" max="6914" width="14.42578125" style="384" customWidth="1"/>
    <col min="6915" max="6915" width="13.42578125" style="384" customWidth="1"/>
    <col min="6916" max="6916" width="13.5703125" style="384" customWidth="1"/>
    <col min="6917" max="6917" width="15.42578125" style="384" customWidth="1"/>
    <col min="6918" max="6918" width="18.42578125" style="384" customWidth="1"/>
    <col min="6919" max="6919" width="26.42578125" style="384" customWidth="1"/>
    <col min="6920" max="6920" width="20.42578125" style="384" customWidth="1"/>
    <col min="6921" max="7159" width="9.140625" style="384"/>
    <col min="7160" max="7160" width="8.85546875" style="384" customWidth="1"/>
    <col min="7161" max="7161" width="33.140625" style="384" customWidth="1"/>
    <col min="7162" max="7162" width="14.42578125" style="384" customWidth="1"/>
    <col min="7163" max="7163" width="19.42578125" style="384" customWidth="1"/>
    <col min="7164" max="7164" width="16.42578125" style="384" customWidth="1"/>
    <col min="7165" max="7165" width="15.140625" style="384" customWidth="1"/>
    <col min="7166" max="7166" width="14.85546875" style="384" customWidth="1"/>
    <col min="7167" max="7167" width="17.140625" style="384" customWidth="1"/>
    <col min="7168" max="7169" width="15.42578125" style="384" customWidth="1"/>
    <col min="7170" max="7170" width="14.42578125" style="384" customWidth="1"/>
    <col min="7171" max="7171" width="13.42578125" style="384" customWidth="1"/>
    <col min="7172" max="7172" width="13.5703125" style="384" customWidth="1"/>
    <col min="7173" max="7173" width="15.42578125" style="384" customWidth="1"/>
    <col min="7174" max="7174" width="18.42578125" style="384" customWidth="1"/>
    <col min="7175" max="7175" width="26.42578125" style="384" customWidth="1"/>
    <col min="7176" max="7176" width="20.42578125" style="384" customWidth="1"/>
    <col min="7177" max="7415" width="9.140625" style="384"/>
    <col min="7416" max="7416" width="8.85546875" style="384" customWidth="1"/>
    <col min="7417" max="7417" width="33.140625" style="384" customWidth="1"/>
    <col min="7418" max="7418" width="14.42578125" style="384" customWidth="1"/>
    <col min="7419" max="7419" width="19.42578125" style="384" customWidth="1"/>
    <col min="7420" max="7420" width="16.42578125" style="384" customWidth="1"/>
    <col min="7421" max="7421" width="15.140625" style="384" customWidth="1"/>
    <col min="7422" max="7422" width="14.85546875" style="384" customWidth="1"/>
    <col min="7423" max="7423" width="17.140625" style="384" customWidth="1"/>
    <col min="7424" max="7425" width="15.42578125" style="384" customWidth="1"/>
    <col min="7426" max="7426" width="14.42578125" style="384" customWidth="1"/>
    <col min="7427" max="7427" width="13.42578125" style="384" customWidth="1"/>
    <col min="7428" max="7428" width="13.5703125" style="384" customWidth="1"/>
    <col min="7429" max="7429" width="15.42578125" style="384" customWidth="1"/>
    <col min="7430" max="7430" width="18.42578125" style="384" customWidth="1"/>
    <col min="7431" max="7431" width="26.42578125" style="384" customWidth="1"/>
    <col min="7432" max="7432" width="20.42578125" style="384" customWidth="1"/>
    <col min="7433" max="7671" width="9.140625" style="384"/>
    <col min="7672" max="7672" width="8.85546875" style="384" customWidth="1"/>
    <col min="7673" max="7673" width="33.140625" style="384" customWidth="1"/>
    <col min="7674" max="7674" width="14.42578125" style="384" customWidth="1"/>
    <col min="7675" max="7675" width="19.42578125" style="384" customWidth="1"/>
    <col min="7676" max="7676" width="16.42578125" style="384" customWidth="1"/>
    <col min="7677" max="7677" width="15.140625" style="384" customWidth="1"/>
    <col min="7678" max="7678" width="14.85546875" style="384" customWidth="1"/>
    <col min="7679" max="7679" width="17.140625" style="384" customWidth="1"/>
    <col min="7680" max="7681" width="15.42578125" style="384" customWidth="1"/>
    <col min="7682" max="7682" width="14.42578125" style="384" customWidth="1"/>
    <col min="7683" max="7683" width="13.42578125" style="384" customWidth="1"/>
    <col min="7684" max="7684" width="13.5703125" style="384" customWidth="1"/>
    <col min="7685" max="7685" width="15.42578125" style="384" customWidth="1"/>
    <col min="7686" max="7686" width="18.42578125" style="384" customWidth="1"/>
    <col min="7687" max="7687" width="26.42578125" style="384" customWidth="1"/>
    <col min="7688" max="7688" width="20.42578125" style="384" customWidth="1"/>
    <col min="7689" max="7927" width="9.140625" style="384"/>
    <col min="7928" max="7928" width="8.85546875" style="384" customWidth="1"/>
    <col min="7929" max="7929" width="33.140625" style="384" customWidth="1"/>
    <col min="7930" max="7930" width="14.42578125" style="384" customWidth="1"/>
    <col min="7931" max="7931" width="19.42578125" style="384" customWidth="1"/>
    <col min="7932" max="7932" width="16.42578125" style="384" customWidth="1"/>
    <col min="7933" max="7933" width="15.140625" style="384" customWidth="1"/>
    <col min="7934" max="7934" width="14.85546875" style="384" customWidth="1"/>
    <col min="7935" max="7935" width="17.140625" style="384" customWidth="1"/>
    <col min="7936" max="7937" width="15.42578125" style="384" customWidth="1"/>
    <col min="7938" max="7938" width="14.42578125" style="384" customWidth="1"/>
    <col min="7939" max="7939" width="13.42578125" style="384" customWidth="1"/>
    <col min="7940" max="7940" width="13.5703125" style="384" customWidth="1"/>
    <col min="7941" max="7941" width="15.42578125" style="384" customWidth="1"/>
    <col min="7942" max="7942" width="18.42578125" style="384" customWidth="1"/>
    <col min="7943" max="7943" width="26.42578125" style="384" customWidth="1"/>
    <col min="7944" max="7944" width="20.42578125" style="384" customWidth="1"/>
    <col min="7945" max="8183" width="9.140625" style="384"/>
    <col min="8184" max="8184" width="8.85546875" style="384" customWidth="1"/>
    <col min="8185" max="8185" width="33.140625" style="384" customWidth="1"/>
    <col min="8186" max="8186" width="14.42578125" style="384" customWidth="1"/>
    <col min="8187" max="8187" width="19.42578125" style="384" customWidth="1"/>
    <col min="8188" max="8188" width="16.42578125" style="384" customWidth="1"/>
    <col min="8189" max="8189" width="15.140625" style="384" customWidth="1"/>
    <col min="8190" max="8190" width="14.85546875" style="384" customWidth="1"/>
    <col min="8191" max="8191" width="17.140625" style="384" customWidth="1"/>
    <col min="8192" max="8193" width="15.42578125" style="384" customWidth="1"/>
    <col min="8194" max="8194" width="14.42578125" style="384" customWidth="1"/>
    <col min="8195" max="8195" width="13.42578125" style="384" customWidth="1"/>
    <col min="8196" max="8196" width="13.5703125" style="384" customWidth="1"/>
    <col min="8197" max="8197" width="15.42578125" style="384" customWidth="1"/>
    <col min="8198" max="8198" width="18.42578125" style="384" customWidth="1"/>
    <col min="8199" max="8199" width="26.42578125" style="384" customWidth="1"/>
    <col min="8200" max="8200" width="20.42578125" style="384" customWidth="1"/>
    <col min="8201" max="8439" width="9.140625" style="384"/>
    <col min="8440" max="8440" width="8.85546875" style="384" customWidth="1"/>
    <col min="8441" max="8441" width="33.140625" style="384" customWidth="1"/>
    <col min="8442" max="8442" width="14.42578125" style="384" customWidth="1"/>
    <col min="8443" max="8443" width="19.42578125" style="384" customWidth="1"/>
    <col min="8444" max="8444" width="16.42578125" style="384" customWidth="1"/>
    <col min="8445" max="8445" width="15.140625" style="384" customWidth="1"/>
    <col min="8446" max="8446" width="14.85546875" style="384" customWidth="1"/>
    <col min="8447" max="8447" width="17.140625" style="384" customWidth="1"/>
    <col min="8448" max="8449" width="15.42578125" style="384" customWidth="1"/>
    <col min="8450" max="8450" width="14.42578125" style="384" customWidth="1"/>
    <col min="8451" max="8451" width="13.42578125" style="384" customWidth="1"/>
    <col min="8452" max="8452" width="13.5703125" style="384" customWidth="1"/>
    <col min="8453" max="8453" width="15.42578125" style="384" customWidth="1"/>
    <col min="8454" max="8454" width="18.42578125" style="384" customWidth="1"/>
    <col min="8455" max="8455" width="26.42578125" style="384" customWidth="1"/>
    <col min="8456" max="8456" width="20.42578125" style="384" customWidth="1"/>
    <col min="8457" max="8695" width="9.140625" style="384"/>
    <col min="8696" max="8696" width="8.85546875" style="384" customWidth="1"/>
    <col min="8697" max="8697" width="33.140625" style="384" customWidth="1"/>
    <col min="8698" max="8698" width="14.42578125" style="384" customWidth="1"/>
    <col min="8699" max="8699" width="19.42578125" style="384" customWidth="1"/>
    <col min="8700" max="8700" width="16.42578125" style="384" customWidth="1"/>
    <col min="8701" max="8701" width="15.140625" style="384" customWidth="1"/>
    <col min="8702" max="8702" width="14.85546875" style="384" customWidth="1"/>
    <col min="8703" max="8703" width="17.140625" style="384" customWidth="1"/>
    <col min="8704" max="8705" width="15.42578125" style="384" customWidth="1"/>
    <col min="8706" max="8706" width="14.42578125" style="384" customWidth="1"/>
    <col min="8707" max="8707" width="13.42578125" style="384" customWidth="1"/>
    <col min="8708" max="8708" width="13.5703125" style="384" customWidth="1"/>
    <col min="8709" max="8709" width="15.42578125" style="384" customWidth="1"/>
    <col min="8710" max="8710" width="18.42578125" style="384" customWidth="1"/>
    <col min="8711" max="8711" width="26.42578125" style="384" customWidth="1"/>
    <col min="8712" max="8712" width="20.42578125" style="384" customWidth="1"/>
    <col min="8713" max="8951" width="9.140625" style="384"/>
    <col min="8952" max="8952" width="8.85546875" style="384" customWidth="1"/>
    <col min="8953" max="8953" width="33.140625" style="384" customWidth="1"/>
    <col min="8954" max="8954" width="14.42578125" style="384" customWidth="1"/>
    <col min="8955" max="8955" width="19.42578125" style="384" customWidth="1"/>
    <col min="8956" max="8956" width="16.42578125" style="384" customWidth="1"/>
    <col min="8957" max="8957" width="15.140625" style="384" customWidth="1"/>
    <col min="8958" max="8958" width="14.85546875" style="384" customWidth="1"/>
    <col min="8959" max="8959" width="17.140625" style="384" customWidth="1"/>
    <col min="8960" max="8961" width="15.42578125" style="384" customWidth="1"/>
    <col min="8962" max="8962" width="14.42578125" style="384" customWidth="1"/>
    <col min="8963" max="8963" width="13.42578125" style="384" customWidth="1"/>
    <col min="8964" max="8964" width="13.5703125" style="384" customWidth="1"/>
    <col min="8965" max="8965" width="15.42578125" style="384" customWidth="1"/>
    <col min="8966" max="8966" width="18.42578125" style="384" customWidth="1"/>
    <col min="8967" max="8967" width="26.42578125" style="384" customWidth="1"/>
    <col min="8968" max="8968" width="20.42578125" style="384" customWidth="1"/>
    <col min="8969" max="9207" width="9.140625" style="384"/>
    <col min="9208" max="9208" width="8.85546875" style="384" customWidth="1"/>
    <col min="9209" max="9209" width="33.140625" style="384" customWidth="1"/>
    <col min="9210" max="9210" width="14.42578125" style="384" customWidth="1"/>
    <col min="9211" max="9211" width="19.42578125" style="384" customWidth="1"/>
    <col min="9212" max="9212" width="16.42578125" style="384" customWidth="1"/>
    <col min="9213" max="9213" width="15.140625" style="384" customWidth="1"/>
    <col min="9214" max="9214" width="14.85546875" style="384" customWidth="1"/>
    <col min="9215" max="9215" width="17.140625" style="384" customWidth="1"/>
    <col min="9216" max="9217" width="15.42578125" style="384" customWidth="1"/>
    <col min="9218" max="9218" width="14.42578125" style="384" customWidth="1"/>
    <col min="9219" max="9219" width="13.42578125" style="384" customWidth="1"/>
    <col min="9220" max="9220" width="13.5703125" style="384" customWidth="1"/>
    <col min="9221" max="9221" width="15.42578125" style="384" customWidth="1"/>
    <col min="9222" max="9222" width="18.42578125" style="384" customWidth="1"/>
    <col min="9223" max="9223" width="26.42578125" style="384" customWidth="1"/>
    <col min="9224" max="9224" width="20.42578125" style="384" customWidth="1"/>
    <col min="9225" max="9463" width="9.140625" style="384"/>
    <col min="9464" max="9464" width="8.85546875" style="384" customWidth="1"/>
    <col min="9465" max="9465" width="33.140625" style="384" customWidth="1"/>
    <col min="9466" max="9466" width="14.42578125" style="384" customWidth="1"/>
    <col min="9467" max="9467" width="19.42578125" style="384" customWidth="1"/>
    <col min="9468" max="9468" width="16.42578125" style="384" customWidth="1"/>
    <col min="9469" max="9469" width="15.140625" style="384" customWidth="1"/>
    <col min="9470" max="9470" width="14.85546875" style="384" customWidth="1"/>
    <col min="9471" max="9471" width="17.140625" style="384" customWidth="1"/>
    <col min="9472" max="9473" width="15.42578125" style="384" customWidth="1"/>
    <col min="9474" max="9474" width="14.42578125" style="384" customWidth="1"/>
    <col min="9475" max="9475" width="13.42578125" style="384" customWidth="1"/>
    <col min="9476" max="9476" width="13.5703125" style="384" customWidth="1"/>
    <col min="9477" max="9477" width="15.42578125" style="384" customWidth="1"/>
    <col min="9478" max="9478" width="18.42578125" style="384" customWidth="1"/>
    <col min="9479" max="9479" width="26.42578125" style="384" customWidth="1"/>
    <col min="9480" max="9480" width="20.42578125" style="384" customWidth="1"/>
    <col min="9481" max="9719" width="9.140625" style="384"/>
    <col min="9720" max="9720" width="8.85546875" style="384" customWidth="1"/>
    <col min="9721" max="9721" width="33.140625" style="384" customWidth="1"/>
    <col min="9722" max="9722" width="14.42578125" style="384" customWidth="1"/>
    <col min="9723" max="9723" width="19.42578125" style="384" customWidth="1"/>
    <col min="9724" max="9724" width="16.42578125" style="384" customWidth="1"/>
    <col min="9725" max="9725" width="15.140625" style="384" customWidth="1"/>
    <col min="9726" max="9726" width="14.85546875" style="384" customWidth="1"/>
    <col min="9727" max="9727" width="17.140625" style="384" customWidth="1"/>
    <col min="9728" max="9729" width="15.42578125" style="384" customWidth="1"/>
    <col min="9730" max="9730" width="14.42578125" style="384" customWidth="1"/>
    <col min="9731" max="9731" width="13.42578125" style="384" customWidth="1"/>
    <col min="9732" max="9732" width="13.5703125" style="384" customWidth="1"/>
    <col min="9733" max="9733" width="15.42578125" style="384" customWidth="1"/>
    <col min="9734" max="9734" width="18.42578125" style="384" customWidth="1"/>
    <col min="9735" max="9735" width="26.42578125" style="384" customWidth="1"/>
    <col min="9736" max="9736" width="20.42578125" style="384" customWidth="1"/>
    <col min="9737" max="9975" width="9.140625" style="384"/>
    <col min="9976" max="9976" width="8.85546875" style="384" customWidth="1"/>
    <col min="9977" max="9977" width="33.140625" style="384" customWidth="1"/>
    <col min="9978" max="9978" width="14.42578125" style="384" customWidth="1"/>
    <col min="9979" max="9979" width="19.42578125" style="384" customWidth="1"/>
    <col min="9980" max="9980" width="16.42578125" style="384" customWidth="1"/>
    <col min="9981" max="9981" width="15.140625" style="384" customWidth="1"/>
    <col min="9982" max="9982" width="14.85546875" style="384" customWidth="1"/>
    <col min="9983" max="9983" width="17.140625" style="384" customWidth="1"/>
    <col min="9984" max="9985" width="15.42578125" style="384" customWidth="1"/>
    <col min="9986" max="9986" width="14.42578125" style="384" customWidth="1"/>
    <col min="9987" max="9987" width="13.42578125" style="384" customWidth="1"/>
    <col min="9988" max="9988" width="13.5703125" style="384" customWidth="1"/>
    <col min="9989" max="9989" width="15.42578125" style="384" customWidth="1"/>
    <col min="9990" max="9990" width="18.42578125" style="384" customWidth="1"/>
    <col min="9991" max="9991" width="26.42578125" style="384" customWidth="1"/>
    <col min="9992" max="9992" width="20.42578125" style="384" customWidth="1"/>
    <col min="9993" max="10231" width="9.140625" style="384"/>
    <col min="10232" max="10232" width="8.85546875" style="384" customWidth="1"/>
    <col min="10233" max="10233" width="33.140625" style="384" customWidth="1"/>
    <col min="10234" max="10234" width="14.42578125" style="384" customWidth="1"/>
    <col min="10235" max="10235" width="19.42578125" style="384" customWidth="1"/>
    <col min="10236" max="10236" width="16.42578125" style="384" customWidth="1"/>
    <col min="10237" max="10237" width="15.140625" style="384" customWidth="1"/>
    <col min="10238" max="10238" width="14.85546875" style="384" customWidth="1"/>
    <col min="10239" max="10239" width="17.140625" style="384" customWidth="1"/>
    <col min="10240" max="10241" width="15.42578125" style="384" customWidth="1"/>
    <col min="10242" max="10242" width="14.42578125" style="384" customWidth="1"/>
    <col min="10243" max="10243" width="13.42578125" style="384" customWidth="1"/>
    <col min="10244" max="10244" width="13.5703125" style="384" customWidth="1"/>
    <col min="10245" max="10245" width="15.42578125" style="384" customWidth="1"/>
    <col min="10246" max="10246" width="18.42578125" style="384" customWidth="1"/>
    <col min="10247" max="10247" width="26.42578125" style="384" customWidth="1"/>
    <col min="10248" max="10248" width="20.42578125" style="384" customWidth="1"/>
    <col min="10249" max="10487" width="9.140625" style="384"/>
    <col min="10488" max="10488" width="8.85546875" style="384" customWidth="1"/>
    <col min="10489" max="10489" width="33.140625" style="384" customWidth="1"/>
    <col min="10490" max="10490" width="14.42578125" style="384" customWidth="1"/>
    <col min="10491" max="10491" width="19.42578125" style="384" customWidth="1"/>
    <col min="10492" max="10492" width="16.42578125" style="384" customWidth="1"/>
    <col min="10493" max="10493" width="15.140625" style="384" customWidth="1"/>
    <col min="10494" max="10494" width="14.85546875" style="384" customWidth="1"/>
    <col min="10495" max="10495" width="17.140625" style="384" customWidth="1"/>
    <col min="10496" max="10497" width="15.42578125" style="384" customWidth="1"/>
    <col min="10498" max="10498" width="14.42578125" style="384" customWidth="1"/>
    <col min="10499" max="10499" width="13.42578125" style="384" customWidth="1"/>
    <col min="10500" max="10500" width="13.5703125" style="384" customWidth="1"/>
    <col min="10501" max="10501" width="15.42578125" style="384" customWidth="1"/>
    <col min="10502" max="10502" width="18.42578125" style="384" customWidth="1"/>
    <col min="10503" max="10503" width="26.42578125" style="384" customWidth="1"/>
    <col min="10504" max="10504" width="20.42578125" style="384" customWidth="1"/>
    <col min="10505" max="10743" width="9.140625" style="384"/>
    <col min="10744" max="10744" width="8.85546875" style="384" customWidth="1"/>
    <col min="10745" max="10745" width="33.140625" style="384" customWidth="1"/>
    <col min="10746" max="10746" width="14.42578125" style="384" customWidth="1"/>
    <col min="10747" max="10747" width="19.42578125" style="384" customWidth="1"/>
    <col min="10748" max="10748" width="16.42578125" style="384" customWidth="1"/>
    <col min="10749" max="10749" width="15.140625" style="384" customWidth="1"/>
    <col min="10750" max="10750" width="14.85546875" style="384" customWidth="1"/>
    <col min="10751" max="10751" width="17.140625" style="384" customWidth="1"/>
    <col min="10752" max="10753" width="15.42578125" style="384" customWidth="1"/>
    <col min="10754" max="10754" width="14.42578125" style="384" customWidth="1"/>
    <col min="10755" max="10755" width="13.42578125" style="384" customWidth="1"/>
    <col min="10756" max="10756" width="13.5703125" style="384" customWidth="1"/>
    <col min="10757" max="10757" width="15.42578125" style="384" customWidth="1"/>
    <col min="10758" max="10758" width="18.42578125" style="384" customWidth="1"/>
    <col min="10759" max="10759" width="26.42578125" style="384" customWidth="1"/>
    <col min="10760" max="10760" width="20.42578125" style="384" customWidth="1"/>
    <col min="10761" max="10999" width="9.140625" style="384"/>
    <col min="11000" max="11000" width="8.85546875" style="384" customWidth="1"/>
    <col min="11001" max="11001" width="33.140625" style="384" customWidth="1"/>
    <col min="11002" max="11002" width="14.42578125" style="384" customWidth="1"/>
    <col min="11003" max="11003" width="19.42578125" style="384" customWidth="1"/>
    <col min="11004" max="11004" width="16.42578125" style="384" customWidth="1"/>
    <col min="11005" max="11005" width="15.140625" style="384" customWidth="1"/>
    <col min="11006" max="11006" width="14.85546875" style="384" customWidth="1"/>
    <col min="11007" max="11007" width="17.140625" style="384" customWidth="1"/>
    <col min="11008" max="11009" width="15.42578125" style="384" customWidth="1"/>
    <col min="11010" max="11010" width="14.42578125" style="384" customWidth="1"/>
    <col min="11011" max="11011" width="13.42578125" style="384" customWidth="1"/>
    <col min="11012" max="11012" width="13.5703125" style="384" customWidth="1"/>
    <col min="11013" max="11013" width="15.42578125" style="384" customWidth="1"/>
    <col min="11014" max="11014" width="18.42578125" style="384" customWidth="1"/>
    <col min="11015" max="11015" width="26.42578125" style="384" customWidth="1"/>
    <col min="11016" max="11016" width="20.42578125" style="384" customWidth="1"/>
    <col min="11017" max="11255" width="9.140625" style="384"/>
    <col min="11256" max="11256" width="8.85546875" style="384" customWidth="1"/>
    <col min="11257" max="11257" width="33.140625" style="384" customWidth="1"/>
    <col min="11258" max="11258" width="14.42578125" style="384" customWidth="1"/>
    <col min="11259" max="11259" width="19.42578125" style="384" customWidth="1"/>
    <col min="11260" max="11260" width="16.42578125" style="384" customWidth="1"/>
    <col min="11261" max="11261" width="15.140625" style="384" customWidth="1"/>
    <col min="11262" max="11262" width="14.85546875" style="384" customWidth="1"/>
    <col min="11263" max="11263" width="17.140625" style="384" customWidth="1"/>
    <col min="11264" max="11265" width="15.42578125" style="384" customWidth="1"/>
    <col min="11266" max="11266" width="14.42578125" style="384" customWidth="1"/>
    <col min="11267" max="11267" width="13.42578125" style="384" customWidth="1"/>
    <col min="11268" max="11268" width="13.5703125" style="384" customWidth="1"/>
    <col min="11269" max="11269" width="15.42578125" style="384" customWidth="1"/>
    <col min="11270" max="11270" width="18.42578125" style="384" customWidth="1"/>
    <col min="11271" max="11271" width="26.42578125" style="384" customWidth="1"/>
    <col min="11272" max="11272" width="20.42578125" style="384" customWidth="1"/>
    <col min="11273" max="11511" width="9.140625" style="384"/>
    <col min="11512" max="11512" width="8.85546875" style="384" customWidth="1"/>
    <col min="11513" max="11513" width="33.140625" style="384" customWidth="1"/>
    <col min="11514" max="11514" width="14.42578125" style="384" customWidth="1"/>
    <col min="11515" max="11515" width="19.42578125" style="384" customWidth="1"/>
    <col min="11516" max="11516" width="16.42578125" style="384" customWidth="1"/>
    <col min="11517" max="11517" width="15.140625" style="384" customWidth="1"/>
    <col min="11518" max="11518" width="14.85546875" style="384" customWidth="1"/>
    <col min="11519" max="11519" width="17.140625" style="384" customWidth="1"/>
    <col min="11520" max="11521" width="15.42578125" style="384" customWidth="1"/>
    <col min="11522" max="11522" width="14.42578125" style="384" customWidth="1"/>
    <col min="11523" max="11523" width="13.42578125" style="384" customWidth="1"/>
    <col min="11524" max="11524" width="13.5703125" style="384" customWidth="1"/>
    <col min="11525" max="11525" width="15.42578125" style="384" customWidth="1"/>
    <col min="11526" max="11526" width="18.42578125" style="384" customWidth="1"/>
    <col min="11527" max="11527" width="26.42578125" style="384" customWidth="1"/>
    <col min="11528" max="11528" width="20.42578125" style="384" customWidth="1"/>
    <col min="11529" max="11767" width="9.140625" style="384"/>
    <col min="11768" max="11768" width="8.85546875" style="384" customWidth="1"/>
    <col min="11769" max="11769" width="33.140625" style="384" customWidth="1"/>
    <col min="11770" max="11770" width="14.42578125" style="384" customWidth="1"/>
    <col min="11771" max="11771" width="19.42578125" style="384" customWidth="1"/>
    <col min="11772" max="11772" width="16.42578125" style="384" customWidth="1"/>
    <col min="11773" max="11773" width="15.140625" style="384" customWidth="1"/>
    <col min="11774" max="11774" width="14.85546875" style="384" customWidth="1"/>
    <col min="11775" max="11775" width="17.140625" style="384" customWidth="1"/>
    <col min="11776" max="11777" width="15.42578125" style="384" customWidth="1"/>
    <col min="11778" max="11778" width="14.42578125" style="384" customWidth="1"/>
    <col min="11779" max="11779" width="13.42578125" style="384" customWidth="1"/>
    <col min="11780" max="11780" width="13.5703125" style="384" customWidth="1"/>
    <col min="11781" max="11781" width="15.42578125" style="384" customWidth="1"/>
    <col min="11782" max="11782" width="18.42578125" style="384" customWidth="1"/>
    <col min="11783" max="11783" width="26.42578125" style="384" customWidth="1"/>
    <col min="11784" max="11784" width="20.42578125" style="384" customWidth="1"/>
    <col min="11785" max="12023" width="9.140625" style="384"/>
    <col min="12024" max="12024" width="8.85546875" style="384" customWidth="1"/>
    <col min="12025" max="12025" width="33.140625" style="384" customWidth="1"/>
    <col min="12026" max="12026" width="14.42578125" style="384" customWidth="1"/>
    <col min="12027" max="12027" width="19.42578125" style="384" customWidth="1"/>
    <col min="12028" max="12028" width="16.42578125" style="384" customWidth="1"/>
    <col min="12029" max="12029" width="15.140625" style="384" customWidth="1"/>
    <col min="12030" max="12030" width="14.85546875" style="384" customWidth="1"/>
    <col min="12031" max="12031" width="17.140625" style="384" customWidth="1"/>
    <col min="12032" max="12033" width="15.42578125" style="384" customWidth="1"/>
    <col min="12034" max="12034" width="14.42578125" style="384" customWidth="1"/>
    <col min="12035" max="12035" width="13.42578125" style="384" customWidth="1"/>
    <col min="12036" max="12036" width="13.5703125" style="384" customWidth="1"/>
    <col min="12037" max="12037" width="15.42578125" style="384" customWidth="1"/>
    <col min="12038" max="12038" width="18.42578125" style="384" customWidth="1"/>
    <col min="12039" max="12039" width="26.42578125" style="384" customWidth="1"/>
    <col min="12040" max="12040" width="20.42578125" style="384" customWidth="1"/>
    <col min="12041" max="12279" width="9.140625" style="384"/>
    <col min="12280" max="12280" width="8.85546875" style="384" customWidth="1"/>
    <col min="12281" max="12281" width="33.140625" style="384" customWidth="1"/>
    <col min="12282" max="12282" width="14.42578125" style="384" customWidth="1"/>
    <col min="12283" max="12283" width="19.42578125" style="384" customWidth="1"/>
    <col min="12284" max="12284" width="16.42578125" style="384" customWidth="1"/>
    <col min="12285" max="12285" width="15.140625" style="384" customWidth="1"/>
    <col min="12286" max="12286" width="14.85546875" style="384" customWidth="1"/>
    <col min="12287" max="12287" width="17.140625" style="384" customWidth="1"/>
    <col min="12288" max="12289" width="15.42578125" style="384" customWidth="1"/>
    <col min="12290" max="12290" width="14.42578125" style="384" customWidth="1"/>
    <col min="12291" max="12291" width="13.42578125" style="384" customWidth="1"/>
    <col min="12292" max="12292" width="13.5703125" style="384" customWidth="1"/>
    <col min="12293" max="12293" width="15.42578125" style="384" customWidth="1"/>
    <col min="12294" max="12294" width="18.42578125" style="384" customWidth="1"/>
    <col min="12295" max="12295" width="26.42578125" style="384" customWidth="1"/>
    <col min="12296" max="12296" width="20.42578125" style="384" customWidth="1"/>
    <col min="12297" max="12535" width="9.140625" style="384"/>
    <col min="12536" max="12536" width="8.85546875" style="384" customWidth="1"/>
    <col min="12537" max="12537" width="33.140625" style="384" customWidth="1"/>
    <col min="12538" max="12538" width="14.42578125" style="384" customWidth="1"/>
    <col min="12539" max="12539" width="19.42578125" style="384" customWidth="1"/>
    <col min="12540" max="12540" width="16.42578125" style="384" customWidth="1"/>
    <col min="12541" max="12541" width="15.140625" style="384" customWidth="1"/>
    <col min="12542" max="12542" width="14.85546875" style="384" customWidth="1"/>
    <col min="12543" max="12543" width="17.140625" style="384" customWidth="1"/>
    <col min="12544" max="12545" width="15.42578125" style="384" customWidth="1"/>
    <col min="12546" max="12546" width="14.42578125" style="384" customWidth="1"/>
    <col min="12547" max="12547" width="13.42578125" style="384" customWidth="1"/>
    <col min="12548" max="12548" width="13.5703125" style="384" customWidth="1"/>
    <col min="12549" max="12549" width="15.42578125" style="384" customWidth="1"/>
    <col min="12550" max="12550" width="18.42578125" style="384" customWidth="1"/>
    <col min="12551" max="12551" width="26.42578125" style="384" customWidth="1"/>
    <col min="12552" max="12552" width="20.42578125" style="384" customWidth="1"/>
    <col min="12553" max="12791" width="9.140625" style="384"/>
    <col min="12792" max="12792" width="8.85546875" style="384" customWidth="1"/>
    <col min="12793" max="12793" width="33.140625" style="384" customWidth="1"/>
    <col min="12794" max="12794" width="14.42578125" style="384" customWidth="1"/>
    <col min="12795" max="12795" width="19.42578125" style="384" customWidth="1"/>
    <col min="12796" max="12796" width="16.42578125" style="384" customWidth="1"/>
    <col min="12797" max="12797" width="15.140625" style="384" customWidth="1"/>
    <col min="12798" max="12798" width="14.85546875" style="384" customWidth="1"/>
    <col min="12799" max="12799" width="17.140625" style="384" customWidth="1"/>
    <col min="12800" max="12801" width="15.42578125" style="384" customWidth="1"/>
    <col min="12802" max="12802" width="14.42578125" style="384" customWidth="1"/>
    <col min="12803" max="12803" width="13.42578125" style="384" customWidth="1"/>
    <col min="12804" max="12804" width="13.5703125" style="384" customWidth="1"/>
    <col min="12805" max="12805" width="15.42578125" style="384" customWidth="1"/>
    <col min="12806" max="12806" width="18.42578125" style="384" customWidth="1"/>
    <col min="12807" max="12807" width="26.42578125" style="384" customWidth="1"/>
    <col min="12808" max="12808" width="20.42578125" style="384" customWidth="1"/>
    <col min="12809" max="13047" width="9.140625" style="384"/>
    <col min="13048" max="13048" width="8.85546875" style="384" customWidth="1"/>
    <col min="13049" max="13049" width="33.140625" style="384" customWidth="1"/>
    <col min="13050" max="13050" width="14.42578125" style="384" customWidth="1"/>
    <col min="13051" max="13051" width="19.42578125" style="384" customWidth="1"/>
    <col min="13052" max="13052" width="16.42578125" style="384" customWidth="1"/>
    <col min="13053" max="13053" width="15.140625" style="384" customWidth="1"/>
    <col min="13054" max="13054" width="14.85546875" style="384" customWidth="1"/>
    <col min="13055" max="13055" width="17.140625" style="384" customWidth="1"/>
    <col min="13056" max="13057" width="15.42578125" style="384" customWidth="1"/>
    <col min="13058" max="13058" width="14.42578125" style="384" customWidth="1"/>
    <col min="13059" max="13059" width="13.42578125" style="384" customWidth="1"/>
    <col min="13060" max="13060" width="13.5703125" style="384" customWidth="1"/>
    <col min="13061" max="13061" width="15.42578125" style="384" customWidth="1"/>
    <col min="13062" max="13062" width="18.42578125" style="384" customWidth="1"/>
    <col min="13063" max="13063" width="26.42578125" style="384" customWidth="1"/>
    <col min="13064" max="13064" width="20.42578125" style="384" customWidth="1"/>
    <col min="13065" max="13303" width="9.140625" style="384"/>
    <col min="13304" max="13304" width="8.85546875" style="384" customWidth="1"/>
    <col min="13305" max="13305" width="33.140625" style="384" customWidth="1"/>
    <col min="13306" max="13306" width="14.42578125" style="384" customWidth="1"/>
    <col min="13307" max="13307" width="19.42578125" style="384" customWidth="1"/>
    <col min="13308" max="13308" width="16.42578125" style="384" customWidth="1"/>
    <col min="13309" max="13309" width="15.140625" style="384" customWidth="1"/>
    <col min="13310" max="13310" width="14.85546875" style="384" customWidth="1"/>
    <col min="13311" max="13311" width="17.140625" style="384" customWidth="1"/>
    <col min="13312" max="13313" width="15.42578125" style="384" customWidth="1"/>
    <col min="13314" max="13314" width="14.42578125" style="384" customWidth="1"/>
    <col min="13315" max="13315" width="13.42578125" style="384" customWidth="1"/>
    <col min="13316" max="13316" width="13.5703125" style="384" customWidth="1"/>
    <col min="13317" max="13317" width="15.42578125" style="384" customWidth="1"/>
    <col min="13318" max="13318" width="18.42578125" style="384" customWidth="1"/>
    <col min="13319" max="13319" width="26.42578125" style="384" customWidth="1"/>
    <col min="13320" max="13320" width="20.42578125" style="384" customWidth="1"/>
    <col min="13321" max="13559" width="9.140625" style="384"/>
    <col min="13560" max="13560" width="8.85546875" style="384" customWidth="1"/>
    <col min="13561" max="13561" width="33.140625" style="384" customWidth="1"/>
    <col min="13562" max="13562" width="14.42578125" style="384" customWidth="1"/>
    <col min="13563" max="13563" width="19.42578125" style="384" customWidth="1"/>
    <col min="13564" max="13564" width="16.42578125" style="384" customWidth="1"/>
    <col min="13565" max="13565" width="15.140625" style="384" customWidth="1"/>
    <col min="13566" max="13566" width="14.85546875" style="384" customWidth="1"/>
    <col min="13567" max="13567" width="17.140625" style="384" customWidth="1"/>
    <col min="13568" max="13569" width="15.42578125" style="384" customWidth="1"/>
    <col min="13570" max="13570" width="14.42578125" style="384" customWidth="1"/>
    <col min="13571" max="13571" width="13.42578125" style="384" customWidth="1"/>
    <col min="13572" max="13572" width="13.5703125" style="384" customWidth="1"/>
    <col min="13573" max="13573" width="15.42578125" style="384" customWidth="1"/>
    <col min="13574" max="13574" width="18.42578125" style="384" customWidth="1"/>
    <col min="13575" max="13575" width="26.42578125" style="384" customWidth="1"/>
    <col min="13576" max="13576" width="20.42578125" style="384" customWidth="1"/>
    <col min="13577" max="13815" width="9.140625" style="384"/>
    <col min="13816" max="13816" width="8.85546875" style="384" customWidth="1"/>
    <col min="13817" max="13817" width="33.140625" style="384" customWidth="1"/>
    <col min="13818" max="13818" width="14.42578125" style="384" customWidth="1"/>
    <col min="13819" max="13819" width="19.42578125" style="384" customWidth="1"/>
    <col min="13820" max="13820" width="16.42578125" style="384" customWidth="1"/>
    <col min="13821" max="13821" width="15.140625" style="384" customWidth="1"/>
    <col min="13822" max="13822" width="14.85546875" style="384" customWidth="1"/>
    <col min="13823" max="13823" width="17.140625" style="384" customWidth="1"/>
    <col min="13824" max="13825" width="15.42578125" style="384" customWidth="1"/>
    <col min="13826" max="13826" width="14.42578125" style="384" customWidth="1"/>
    <col min="13827" max="13827" width="13.42578125" style="384" customWidth="1"/>
    <col min="13828" max="13828" width="13.5703125" style="384" customWidth="1"/>
    <col min="13829" max="13829" width="15.42578125" style="384" customWidth="1"/>
    <col min="13830" max="13830" width="18.42578125" style="384" customWidth="1"/>
    <col min="13831" max="13831" width="26.42578125" style="384" customWidth="1"/>
    <col min="13832" max="13832" width="20.42578125" style="384" customWidth="1"/>
    <col min="13833" max="14071" width="9.140625" style="384"/>
    <col min="14072" max="14072" width="8.85546875" style="384" customWidth="1"/>
    <col min="14073" max="14073" width="33.140625" style="384" customWidth="1"/>
    <col min="14074" max="14074" width="14.42578125" style="384" customWidth="1"/>
    <col min="14075" max="14075" width="19.42578125" style="384" customWidth="1"/>
    <col min="14076" max="14076" width="16.42578125" style="384" customWidth="1"/>
    <col min="14077" max="14077" width="15.140625" style="384" customWidth="1"/>
    <col min="14078" max="14078" width="14.85546875" style="384" customWidth="1"/>
    <col min="14079" max="14079" width="17.140625" style="384" customWidth="1"/>
    <col min="14080" max="14081" width="15.42578125" style="384" customWidth="1"/>
    <col min="14082" max="14082" width="14.42578125" style="384" customWidth="1"/>
    <col min="14083" max="14083" width="13.42578125" style="384" customWidth="1"/>
    <col min="14084" max="14084" width="13.5703125" style="384" customWidth="1"/>
    <col min="14085" max="14085" width="15.42578125" style="384" customWidth="1"/>
    <col min="14086" max="14086" width="18.42578125" style="384" customWidth="1"/>
    <col min="14087" max="14087" width="26.42578125" style="384" customWidth="1"/>
    <col min="14088" max="14088" width="20.42578125" style="384" customWidth="1"/>
    <col min="14089" max="14327" width="9.140625" style="384"/>
    <col min="14328" max="14328" width="8.85546875" style="384" customWidth="1"/>
    <col min="14329" max="14329" width="33.140625" style="384" customWidth="1"/>
    <col min="14330" max="14330" width="14.42578125" style="384" customWidth="1"/>
    <col min="14331" max="14331" width="19.42578125" style="384" customWidth="1"/>
    <col min="14332" max="14332" width="16.42578125" style="384" customWidth="1"/>
    <col min="14333" max="14333" width="15.140625" style="384" customWidth="1"/>
    <col min="14334" max="14334" width="14.85546875" style="384" customWidth="1"/>
    <col min="14335" max="14335" width="17.140625" style="384" customWidth="1"/>
    <col min="14336" max="14337" width="15.42578125" style="384" customWidth="1"/>
    <col min="14338" max="14338" width="14.42578125" style="384" customWidth="1"/>
    <col min="14339" max="14339" width="13.42578125" style="384" customWidth="1"/>
    <col min="14340" max="14340" width="13.5703125" style="384" customWidth="1"/>
    <col min="14341" max="14341" width="15.42578125" style="384" customWidth="1"/>
    <col min="14342" max="14342" width="18.42578125" style="384" customWidth="1"/>
    <col min="14343" max="14343" width="26.42578125" style="384" customWidth="1"/>
    <col min="14344" max="14344" width="20.42578125" style="384" customWidth="1"/>
    <col min="14345" max="14583" width="9.140625" style="384"/>
    <col min="14584" max="14584" width="8.85546875" style="384" customWidth="1"/>
    <col min="14585" max="14585" width="33.140625" style="384" customWidth="1"/>
    <col min="14586" max="14586" width="14.42578125" style="384" customWidth="1"/>
    <col min="14587" max="14587" width="19.42578125" style="384" customWidth="1"/>
    <col min="14588" max="14588" width="16.42578125" style="384" customWidth="1"/>
    <col min="14589" max="14589" width="15.140625" style="384" customWidth="1"/>
    <col min="14590" max="14590" width="14.85546875" style="384" customWidth="1"/>
    <col min="14591" max="14591" width="17.140625" style="384" customWidth="1"/>
    <col min="14592" max="14593" width="15.42578125" style="384" customWidth="1"/>
    <col min="14594" max="14594" width="14.42578125" style="384" customWidth="1"/>
    <col min="14595" max="14595" width="13.42578125" style="384" customWidth="1"/>
    <col min="14596" max="14596" width="13.5703125" style="384" customWidth="1"/>
    <col min="14597" max="14597" width="15.42578125" style="384" customWidth="1"/>
    <col min="14598" max="14598" width="18.42578125" style="384" customWidth="1"/>
    <col min="14599" max="14599" width="26.42578125" style="384" customWidth="1"/>
    <col min="14600" max="14600" width="20.42578125" style="384" customWidth="1"/>
    <col min="14601" max="14839" width="9.140625" style="384"/>
    <col min="14840" max="14840" width="8.85546875" style="384" customWidth="1"/>
    <col min="14841" max="14841" width="33.140625" style="384" customWidth="1"/>
    <col min="14842" max="14842" width="14.42578125" style="384" customWidth="1"/>
    <col min="14843" max="14843" width="19.42578125" style="384" customWidth="1"/>
    <col min="14844" max="14844" width="16.42578125" style="384" customWidth="1"/>
    <col min="14845" max="14845" width="15.140625" style="384" customWidth="1"/>
    <col min="14846" max="14846" width="14.85546875" style="384" customWidth="1"/>
    <col min="14847" max="14847" width="17.140625" style="384" customWidth="1"/>
    <col min="14848" max="14849" width="15.42578125" style="384" customWidth="1"/>
    <col min="14850" max="14850" width="14.42578125" style="384" customWidth="1"/>
    <col min="14851" max="14851" width="13.42578125" style="384" customWidth="1"/>
    <col min="14852" max="14852" width="13.5703125" style="384" customWidth="1"/>
    <col min="14853" max="14853" width="15.42578125" style="384" customWidth="1"/>
    <col min="14854" max="14854" width="18.42578125" style="384" customWidth="1"/>
    <col min="14855" max="14855" width="26.42578125" style="384" customWidth="1"/>
    <col min="14856" max="14856" width="20.42578125" style="384" customWidth="1"/>
    <col min="14857" max="15095" width="9.140625" style="384"/>
    <col min="15096" max="15096" width="8.85546875" style="384" customWidth="1"/>
    <col min="15097" max="15097" width="33.140625" style="384" customWidth="1"/>
    <col min="15098" max="15098" width="14.42578125" style="384" customWidth="1"/>
    <col min="15099" max="15099" width="19.42578125" style="384" customWidth="1"/>
    <col min="15100" max="15100" width="16.42578125" style="384" customWidth="1"/>
    <col min="15101" max="15101" width="15.140625" style="384" customWidth="1"/>
    <col min="15102" max="15102" width="14.85546875" style="384" customWidth="1"/>
    <col min="15103" max="15103" width="17.140625" style="384" customWidth="1"/>
    <col min="15104" max="15105" width="15.42578125" style="384" customWidth="1"/>
    <col min="15106" max="15106" width="14.42578125" style="384" customWidth="1"/>
    <col min="15107" max="15107" width="13.42578125" style="384" customWidth="1"/>
    <col min="15108" max="15108" width="13.5703125" style="384" customWidth="1"/>
    <col min="15109" max="15109" width="15.42578125" style="384" customWidth="1"/>
    <col min="15110" max="15110" width="18.42578125" style="384" customWidth="1"/>
    <col min="15111" max="15111" width="26.42578125" style="384" customWidth="1"/>
    <col min="15112" max="15112" width="20.42578125" style="384" customWidth="1"/>
    <col min="15113" max="15351" width="9.140625" style="384"/>
    <col min="15352" max="15352" width="8.85546875" style="384" customWidth="1"/>
    <col min="15353" max="15353" width="33.140625" style="384" customWidth="1"/>
    <col min="15354" max="15354" width="14.42578125" style="384" customWidth="1"/>
    <col min="15355" max="15355" width="19.42578125" style="384" customWidth="1"/>
    <col min="15356" max="15356" width="16.42578125" style="384" customWidth="1"/>
    <col min="15357" max="15357" width="15.140625" style="384" customWidth="1"/>
    <col min="15358" max="15358" width="14.85546875" style="384" customWidth="1"/>
    <col min="15359" max="15359" width="17.140625" style="384" customWidth="1"/>
    <col min="15360" max="15361" width="15.42578125" style="384" customWidth="1"/>
    <col min="15362" max="15362" width="14.42578125" style="384" customWidth="1"/>
    <col min="15363" max="15363" width="13.42578125" style="384" customWidth="1"/>
    <col min="15364" max="15364" width="13.5703125" style="384" customWidth="1"/>
    <col min="15365" max="15365" width="15.42578125" style="384" customWidth="1"/>
    <col min="15366" max="15366" width="18.42578125" style="384" customWidth="1"/>
    <col min="15367" max="15367" width="26.42578125" style="384" customWidth="1"/>
    <col min="15368" max="15368" width="20.42578125" style="384" customWidth="1"/>
    <col min="15369" max="15607" width="9.140625" style="384"/>
    <col min="15608" max="15608" width="8.85546875" style="384" customWidth="1"/>
    <col min="15609" max="15609" width="33.140625" style="384" customWidth="1"/>
    <col min="15610" max="15610" width="14.42578125" style="384" customWidth="1"/>
    <col min="15611" max="15611" width="19.42578125" style="384" customWidth="1"/>
    <col min="15612" max="15612" width="16.42578125" style="384" customWidth="1"/>
    <col min="15613" max="15613" width="15.140625" style="384" customWidth="1"/>
    <col min="15614" max="15614" width="14.85546875" style="384" customWidth="1"/>
    <col min="15615" max="15615" width="17.140625" style="384" customWidth="1"/>
    <col min="15616" max="15617" width="15.42578125" style="384" customWidth="1"/>
    <col min="15618" max="15618" width="14.42578125" style="384" customWidth="1"/>
    <col min="15619" max="15619" width="13.42578125" style="384" customWidth="1"/>
    <col min="15620" max="15620" width="13.5703125" style="384" customWidth="1"/>
    <col min="15621" max="15621" width="15.42578125" style="384" customWidth="1"/>
    <col min="15622" max="15622" width="18.42578125" style="384" customWidth="1"/>
    <col min="15623" max="15623" width="26.42578125" style="384" customWidth="1"/>
    <col min="15624" max="15624" width="20.42578125" style="384" customWidth="1"/>
    <col min="15625" max="15863" width="9.140625" style="384"/>
    <col min="15864" max="15864" width="8.85546875" style="384" customWidth="1"/>
    <col min="15865" max="15865" width="33.140625" style="384" customWidth="1"/>
    <col min="15866" max="15866" width="14.42578125" style="384" customWidth="1"/>
    <col min="15867" max="15867" width="19.42578125" style="384" customWidth="1"/>
    <col min="15868" max="15868" width="16.42578125" style="384" customWidth="1"/>
    <col min="15869" max="15869" width="15.140625" style="384" customWidth="1"/>
    <col min="15870" max="15870" width="14.85546875" style="384" customWidth="1"/>
    <col min="15871" max="15871" width="17.140625" style="384" customWidth="1"/>
    <col min="15872" max="15873" width="15.42578125" style="384" customWidth="1"/>
    <col min="15874" max="15874" width="14.42578125" style="384" customWidth="1"/>
    <col min="15875" max="15875" width="13.42578125" style="384" customWidth="1"/>
    <col min="15876" max="15876" width="13.5703125" style="384" customWidth="1"/>
    <col min="15877" max="15877" width="15.42578125" style="384" customWidth="1"/>
    <col min="15878" max="15878" width="18.42578125" style="384" customWidth="1"/>
    <col min="15879" max="15879" width="26.42578125" style="384" customWidth="1"/>
    <col min="15880" max="15880" width="20.42578125" style="384" customWidth="1"/>
    <col min="15881" max="16119" width="9.140625" style="384"/>
    <col min="16120" max="16120" width="8.85546875" style="384" customWidth="1"/>
    <col min="16121" max="16121" width="33.140625" style="384" customWidth="1"/>
    <col min="16122" max="16122" width="14.42578125" style="384" customWidth="1"/>
    <col min="16123" max="16123" width="19.42578125" style="384" customWidth="1"/>
    <col min="16124" max="16124" width="16.42578125" style="384" customWidth="1"/>
    <col min="16125" max="16125" width="15.140625" style="384" customWidth="1"/>
    <col min="16126" max="16126" width="14.85546875" style="384" customWidth="1"/>
    <col min="16127" max="16127" width="17.140625" style="384" customWidth="1"/>
    <col min="16128" max="16129" width="15.42578125" style="384" customWidth="1"/>
    <col min="16130" max="16130" width="14.42578125" style="384" customWidth="1"/>
    <col min="16131" max="16131" width="13.42578125" style="384" customWidth="1"/>
    <col min="16132" max="16132" width="13.5703125" style="384" customWidth="1"/>
    <col min="16133" max="16133" width="15.42578125" style="384" customWidth="1"/>
    <col min="16134" max="16134" width="18.42578125" style="384" customWidth="1"/>
    <col min="16135" max="16135" width="26.42578125" style="384" customWidth="1"/>
    <col min="16136" max="16136" width="20.42578125" style="384" customWidth="1"/>
    <col min="16137" max="16375" width="9.140625" style="384"/>
    <col min="16376" max="16383" width="9" style="384" customWidth="1"/>
    <col min="16384" max="16384" width="9.140625" style="384"/>
  </cols>
  <sheetData>
    <row r="1" spans="1:22" ht="20.25" x14ac:dyDescent="0.25">
      <c r="A1" s="752" t="s">
        <v>1196</v>
      </c>
      <c r="B1" s="752"/>
      <c r="C1" s="752"/>
      <c r="D1" s="752"/>
      <c r="E1" s="752"/>
      <c r="F1" s="752"/>
      <c r="G1" s="752"/>
      <c r="H1" s="752"/>
      <c r="I1" s="752"/>
      <c r="J1" s="752"/>
      <c r="K1" s="752"/>
      <c r="L1" s="752"/>
      <c r="M1" s="752"/>
      <c r="N1" s="752"/>
      <c r="O1" s="752"/>
      <c r="P1" s="752"/>
      <c r="Q1" s="752"/>
      <c r="R1" s="752"/>
      <c r="S1" s="752"/>
    </row>
    <row r="2" spans="1:22" ht="20.25" x14ac:dyDescent="0.25">
      <c r="A2" s="753" t="str">
        <f>+'PL14. Tien dat'!A2:T2</f>
        <v>(Kèm theo Báo cáo số               /BC-UBND ngày        tháng      năm 2023 của Ủy ban nhân dân tỉnh)</v>
      </c>
      <c r="B2" s="753"/>
      <c r="C2" s="753"/>
      <c r="D2" s="753"/>
      <c r="E2" s="753"/>
      <c r="F2" s="753"/>
      <c r="G2" s="753"/>
      <c r="H2" s="753"/>
      <c r="I2" s="753"/>
      <c r="J2" s="753"/>
      <c r="K2" s="753"/>
      <c r="L2" s="753"/>
      <c r="M2" s="753"/>
      <c r="N2" s="753"/>
      <c r="O2" s="753"/>
      <c r="P2" s="753"/>
      <c r="Q2" s="753"/>
      <c r="R2" s="753"/>
      <c r="S2" s="753"/>
    </row>
    <row r="3" spans="1:22" ht="31.7" customHeight="1" x14ac:dyDescent="0.25">
      <c r="A3" s="790" t="s">
        <v>1</v>
      </c>
      <c r="B3" s="790"/>
      <c r="C3" s="790"/>
      <c r="D3" s="790"/>
      <c r="E3" s="790"/>
      <c r="F3" s="790"/>
      <c r="G3" s="790"/>
      <c r="H3" s="790"/>
      <c r="I3" s="790"/>
      <c r="J3" s="790"/>
      <c r="K3" s="790"/>
      <c r="L3" s="790"/>
      <c r="M3" s="790"/>
      <c r="N3" s="790"/>
      <c r="O3" s="790"/>
      <c r="P3" s="790"/>
      <c r="Q3" s="790"/>
      <c r="R3" s="790"/>
      <c r="S3" s="790"/>
    </row>
    <row r="4" spans="1:22" s="268" customFormat="1" ht="63.75" customHeight="1" x14ac:dyDescent="0.25">
      <c r="A4" s="733" t="s">
        <v>8</v>
      </c>
      <c r="B4" s="733" t="s">
        <v>806</v>
      </c>
      <c r="C4" s="740" t="s">
        <v>807</v>
      </c>
      <c r="D4" s="733" t="s">
        <v>1197</v>
      </c>
      <c r="E4" s="733"/>
      <c r="F4" s="733"/>
      <c r="G4" s="733"/>
      <c r="H4" s="733"/>
      <c r="I4" s="736" t="s">
        <v>1198</v>
      </c>
      <c r="J4" s="739"/>
      <c r="K4" s="737"/>
      <c r="L4" s="733" t="s">
        <v>1199</v>
      </c>
      <c r="M4" s="733"/>
      <c r="N4" s="733"/>
      <c r="O4" s="733"/>
      <c r="P4" s="729" t="s">
        <v>1200</v>
      </c>
      <c r="Q4" s="729" t="s">
        <v>1201</v>
      </c>
      <c r="R4" s="729" t="s">
        <v>825</v>
      </c>
      <c r="S4" s="729" t="s">
        <v>826</v>
      </c>
    </row>
    <row r="5" spans="1:22" s="268" customFormat="1" ht="29.25" customHeight="1" x14ac:dyDescent="0.25">
      <c r="A5" s="733"/>
      <c r="B5" s="733"/>
      <c r="C5" s="741"/>
      <c r="D5" s="733" t="s">
        <v>1049</v>
      </c>
      <c r="E5" s="733" t="s">
        <v>828</v>
      </c>
      <c r="F5" s="733"/>
      <c r="G5" s="733"/>
      <c r="H5" s="733"/>
      <c r="I5" s="733" t="s">
        <v>10</v>
      </c>
      <c r="J5" s="787" t="s">
        <v>11</v>
      </c>
      <c r="K5" s="788"/>
      <c r="L5" s="733" t="s">
        <v>10</v>
      </c>
      <c r="M5" s="787" t="s">
        <v>11</v>
      </c>
      <c r="N5" s="789"/>
      <c r="O5" s="788"/>
      <c r="P5" s="738"/>
      <c r="Q5" s="738"/>
      <c r="R5" s="738"/>
      <c r="S5" s="738"/>
    </row>
    <row r="6" spans="1:22" s="268" customFormat="1" ht="21" customHeight="1" x14ac:dyDescent="0.25">
      <c r="A6" s="733"/>
      <c r="B6" s="733"/>
      <c r="C6" s="741"/>
      <c r="D6" s="733"/>
      <c r="E6" s="733" t="s">
        <v>832</v>
      </c>
      <c r="F6" s="787" t="s">
        <v>1055</v>
      </c>
      <c r="G6" s="789"/>
      <c r="H6" s="788"/>
      <c r="I6" s="733"/>
      <c r="J6" s="729" t="s">
        <v>1202</v>
      </c>
      <c r="K6" s="729" t="s">
        <v>1203</v>
      </c>
      <c r="L6" s="733"/>
      <c r="M6" s="733" t="s">
        <v>1174</v>
      </c>
      <c r="N6" s="733" t="s">
        <v>1175</v>
      </c>
      <c r="O6" s="733" t="s">
        <v>1176</v>
      </c>
      <c r="P6" s="738"/>
      <c r="Q6" s="738"/>
      <c r="R6" s="738"/>
      <c r="S6" s="738"/>
    </row>
    <row r="7" spans="1:22" s="268" customFormat="1" ht="21" customHeight="1" x14ac:dyDescent="0.25">
      <c r="A7" s="733"/>
      <c r="B7" s="733"/>
      <c r="C7" s="741"/>
      <c r="D7" s="733"/>
      <c r="E7" s="733"/>
      <c r="F7" s="733" t="s">
        <v>1056</v>
      </c>
      <c r="G7" s="733"/>
      <c r="H7" s="729" t="s">
        <v>1057</v>
      </c>
      <c r="I7" s="733"/>
      <c r="J7" s="738"/>
      <c r="K7" s="738"/>
      <c r="L7" s="733"/>
      <c r="M7" s="733"/>
      <c r="N7" s="733"/>
      <c r="O7" s="733"/>
      <c r="P7" s="738"/>
      <c r="Q7" s="738"/>
      <c r="R7" s="738"/>
      <c r="S7" s="738"/>
    </row>
    <row r="8" spans="1:22" s="268" customFormat="1" ht="24.75" customHeight="1" x14ac:dyDescent="0.25">
      <c r="A8" s="733"/>
      <c r="B8" s="733"/>
      <c r="C8" s="741"/>
      <c r="D8" s="733"/>
      <c r="E8" s="733"/>
      <c r="F8" s="733" t="s">
        <v>10</v>
      </c>
      <c r="G8" s="757" t="s">
        <v>1204</v>
      </c>
      <c r="H8" s="738"/>
      <c r="I8" s="733"/>
      <c r="J8" s="738"/>
      <c r="K8" s="738"/>
      <c r="L8" s="733"/>
      <c r="M8" s="733"/>
      <c r="N8" s="733"/>
      <c r="O8" s="733"/>
      <c r="P8" s="738"/>
      <c r="Q8" s="738"/>
      <c r="R8" s="738"/>
      <c r="S8" s="738"/>
    </row>
    <row r="9" spans="1:22" s="268" customFormat="1" ht="39.75" customHeight="1" x14ac:dyDescent="0.25">
      <c r="A9" s="733"/>
      <c r="B9" s="733"/>
      <c r="C9" s="742"/>
      <c r="D9" s="733"/>
      <c r="E9" s="733"/>
      <c r="F9" s="733"/>
      <c r="G9" s="766"/>
      <c r="H9" s="730"/>
      <c r="I9" s="733"/>
      <c r="J9" s="730"/>
      <c r="K9" s="730"/>
      <c r="L9" s="733"/>
      <c r="M9" s="733"/>
      <c r="N9" s="733"/>
      <c r="O9" s="733"/>
      <c r="P9" s="730"/>
      <c r="Q9" s="730"/>
      <c r="R9" s="730"/>
      <c r="S9" s="730"/>
      <c r="V9" s="268">
        <f>O10+'PL16. NSTT'!Z10</f>
        <v>505221</v>
      </c>
    </row>
    <row r="10" spans="1:22" s="401" customFormat="1" ht="39.75" customHeight="1" x14ac:dyDescent="0.25">
      <c r="A10" s="393"/>
      <c r="B10" s="358" t="s">
        <v>840</v>
      </c>
      <c r="C10" s="519"/>
      <c r="D10" s="393"/>
      <c r="E10" s="520">
        <f>E11</f>
        <v>4928078.0609050002</v>
      </c>
      <c r="F10" s="520">
        <f t="shared" ref="F10:R10" si="0">F11</f>
        <v>1142791.446</v>
      </c>
      <c r="G10" s="520">
        <f t="shared" si="0"/>
        <v>634364.17300000007</v>
      </c>
      <c r="H10" s="520">
        <f t="shared" si="0"/>
        <v>3785286</v>
      </c>
      <c r="I10" s="520">
        <f t="shared" si="0"/>
        <v>53500</v>
      </c>
      <c r="J10" s="520">
        <f t="shared" si="0"/>
        <v>31000</v>
      </c>
      <c r="K10" s="520">
        <f t="shared" si="0"/>
        <v>42500</v>
      </c>
      <c r="L10" s="520">
        <f t="shared" si="0"/>
        <v>191000</v>
      </c>
      <c r="M10" s="520">
        <f t="shared" si="0"/>
        <v>20500</v>
      </c>
      <c r="N10" s="520">
        <f t="shared" si="0"/>
        <v>40500</v>
      </c>
      <c r="O10" s="520">
        <f t="shared" si="0"/>
        <v>46302</v>
      </c>
      <c r="P10" s="520">
        <f t="shared" si="0"/>
        <v>76500</v>
      </c>
      <c r="Q10" s="520">
        <f t="shared" si="0"/>
        <v>75000</v>
      </c>
      <c r="R10" s="520">
        <f t="shared" si="0"/>
        <v>0</v>
      </c>
      <c r="S10" s="520"/>
      <c r="T10" s="395">
        <f t="shared" ref="T10:T31" si="1">L10-M10-N10-O10</f>
        <v>83698</v>
      </c>
      <c r="U10" s="395">
        <f>T10-Q10</f>
        <v>8698</v>
      </c>
    </row>
    <row r="11" spans="1:22" s="401" customFormat="1" ht="79.7" customHeight="1" x14ac:dyDescent="0.25">
      <c r="A11" s="397" t="s">
        <v>7</v>
      </c>
      <c r="B11" s="492" t="s">
        <v>1070</v>
      </c>
      <c r="C11" s="363"/>
      <c r="D11" s="397"/>
      <c r="E11" s="521">
        <f>+SUBTOTAL(109,E12:E31)</f>
        <v>4928078.0609050002</v>
      </c>
      <c r="F11" s="521">
        <f t="shared" ref="F11:S11" si="2">+SUBTOTAL(109,F12:F31)</f>
        <v>1142791.446</v>
      </c>
      <c r="G11" s="521">
        <f t="shared" si="2"/>
        <v>634364.17300000007</v>
      </c>
      <c r="H11" s="521">
        <f t="shared" si="2"/>
        <v>3785286</v>
      </c>
      <c r="I11" s="521">
        <f t="shared" si="2"/>
        <v>53500</v>
      </c>
      <c r="J11" s="521">
        <f t="shared" si="2"/>
        <v>31000</v>
      </c>
      <c r="K11" s="521">
        <f t="shared" si="2"/>
        <v>42500</v>
      </c>
      <c r="L11" s="521">
        <f t="shared" si="2"/>
        <v>191000</v>
      </c>
      <c r="M11" s="521">
        <f t="shared" si="2"/>
        <v>20500</v>
      </c>
      <c r="N11" s="521">
        <f t="shared" si="2"/>
        <v>40500</v>
      </c>
      <c r="O11" s="521">
        <f t="shared" si="2"/>
        <v>46302</v>
      </c>
      <c r="P11" s="521">
        <f t="shared" si="2"/>
        <v>76500</v>
      </c>
      <c r="Q11" s="521">
        <f t="shared" si="2"/>
        <v>75000</v>
      </c>
      <c r="R11" s="521">
        <f t="shared" si="2"/>
        <v>0</v>
      </c>
      <c r="S11" s="521">
        <f t="shared" si="2"/>
        <v>0</v>
      </c>
      <c r="T11" s="395">
        <f t="shared" si="1"/>
        <v>83698</v>
      </c>
      <c r="U11" s="395">
        <f t="shared" ref="U11:U31" si="3">T11-Q11</f>
        <v>8698</v>
      </c>
    </row>
    <row r="12" spans="1:22" s="401" customFormat="1" ht="38.25" customHeight="1" x14ac:dyDescent="0.25">
      <c r="A12" s="402" t="s">
        <v>17</v>
      </c>
      <c r="B12" s="522" t="s">
        <v>1071</v>
      </c>
      <c r="C12" s="497"/>
      <c r="D12" s="523"/>
      <c r="E12" s="524">
        <f>+SUBTOTAL(109,E13:E16)</f>
        <v>2800270.5460000001</v>
      </c>
      <c r="F12" s="524">
        <f t="shared" ref="F12:S12" si="4">+SUBTOTAL(109,F13:F16)</f>
        <v>590624.44600000011</v>
      </c>
      <c r="G12" s="524">
        <f t="shared" si="4"/>
        <v>382720.17300000007</v>
      </c>
      <c r="H12" s="524">
        <f t="shared" si="4"/>
        <v>2209647</v>
      </c>
      <c r="I12" s="524">
        <f t="shared" si="4"/>
        <v>33000</v>
      </c>
      <c r="J12" s="524">
        <f t="shared" si="4"/>
        <v>22000</v>
      </c>
      <c r="K12" s="524">
        <f t="shared" si="4"/>
        <v>22000</v>
      </c>
      <c r="L12" s="524">
        <f t="shared" si="4"/>
        <v>105000</v>
      </c>
      <c r="M12" s="524">
        <f t="shared" si="4"/>
        <v>10000</v>
      </c>
      <c r="N12" s="524">
        <f t="shared" si="4"/>
        <v>29500</v>
      </c>
      <c r="O12" s="524">
        <f t="shared" si="4"/>
        <v>33000</v>
      </c>
      <c r="P12" s="524">
        <f t="shared" si="4"/>
        <v>32500</v>
      </c>
      <c r="Q12" s="524">
        <f t="shared" si="4"/>
        <v>32500</v>
      </c>
      <c r="R12" s="524">
        <f t="shared" si="4"/>
        <v>0</v>
      </c>
      <c r="S12" s="524">
        <f t="shared" si="4"/>
        <v>0</v>
      </c>
      <c r="T12" s="395">
        <f t="shared" si="1"/>
        <v>32500</v>
      </c>
      <c r="U12" s="395">
        <f t="shared" si="3"/>
        <v>0</v>
      </c>
    </row>
    <row r="13" spans="1:22" s="401" customFormat="1" ht="58.7" customHeight="1" x14ac:dyDescent="0.25">
      <c r="A13" s="409" t="s">
        <v>567</v>
      </c>
      <c r="B13" s="410" t="s">
        <v>1205</v>
      </c>
      <c r="C13" s="419"/>
      <c r="D13" s="370"/>
      <c r="E13" s="525"/>
      <c r="F13" s="525"/>
      <c r="G13" s="525"/>
      <c r="H13" s="526"/>
      <c r="I13" s="526"/>
      <c r="J13" s="526"/>
      <c r="K13" s="525"/>
      <c r="L13" s="525"/>
      <c r="M13" s="525"/>
      <c r="N13" s="525"/>
      <c r="O13" s="525"/>
      <c r="P13" s="525"/>
      <c r="Q13" s="525"/>
      <c r="R13" s="504"/>
      <c r="S13" s="527"/>
      <c r="T13" s="395">
        <f t="shared" si="1"/>
        <v>0</v>
      </c>
      <c r="U13" s="395">
        <f t="shared" si="3"/>
        <v>0</v>
      </c>
    </row>
    <row r="14" spans="1:22" ht="72.599999999999994" customHeight="1" x14ac:dyDescent="0.25">
      <c r="A14" s="417" t="s">
        <v>1072</v>
      </c>
      <c r="B14" s="427" t="s">
        <v>1073</v>
      </c>
      <c r="C14" s="419">
        <v>7816361</v>
      </c>
      <c r="D14" s="421" t="s">
        <v>1077</v>
      </c>
      <c r="E14" s="528">
        <v>1239118.5460000001</v>
      </c>
      <c r="F14" s="529">
        <v>283078.54600000009</v>
      </c>
      <c r="G14" s="529">
        <v>141539.27300000004</v>
      </c>
      <c r="H14" s="528">
        <v>956040</v>
      </c>
      <c r="I14" s="525">
        <v>13000</v>
      </c>
      <c r="J14" s="530">
        <v>13000</v>
      </c>
      <c r="K14" s="531">
        <v>13000</v>
      </c>
      <c r="L14" s="529">
        <v>40000</v>
      </c>
      <c r="M14" s="529">
        <v>5000</v>
      </c>
      <c r="N14" s="529">
        <v>11500</v>
      </c>
      <c r="O14" s="529">
        <v>13000</v>
      </c>
      <c r="P14" s="529">
        <v>10500</v>
      </c>
      <c r="Q14" s="529">
        <v>10500</v>
      </c>
      <c r="R14" s="441" t="s">
        <v>1206</v>
      </c>
      <c r="S14" s="527"/>
      <c r="T14" s="395">
        <f t="shared" si="1"/>
        <v>10500</v>
      </c>
      <c r="U14" s="395">
        <f t="shared" si="3"/>
        <v>0</v>
      </c>
    </row>
    <row r="15" spans="1:22" s="401" customFormat="1" ht="153.4" customHeight="1" x14ac:dyDescent="0.25">
      <c r="A15" s="417" t="s">
        <v>1079</v>
      </c>
      <c r="B15" s="427" t="s">
        <v>1080</v>
      </c>
      <c r="C15" s="420">
        <v>7786649</v>
      </c>
      <c r="D15" s="370" t="s">
        <v>1084</v>
      </c>
      <c r="E15" s="525">
        <v>851897</v>
      </c>
      <c r="F15" s="525">
        <v>178047</v>
      </c>
      <c r="G15" s="525">
        <v>124632.9</v>
      </c>
      <c r="H15" s="525">
        <v>673850</v>
      </c>
      <c r="I15" s="525">
        <v>11000</v>
      </c>
      <c r="J15" s="530"/>
      <c r="K15" s="531"/>
      <c r="L15" s="525">
        <v>35000</v>
      </c>
      <c r="M15" s="525">
        <v>3000</v>
      </c>
      <c r="N15" s="525">
        <v>10000</v>
      </c>
      <c r="O15" s="525">
        <v>11000</v>
      </c>
      <c r="P15" s="529">
        <v>11000</v>
      </c>
      <c r="Q15" s="525">
        <v>11000</v>
      </c>
      <c r="R15" s="532" t="s">
        <v>957</v>
      </c>
      <c r="S15" s="527"/>
      <c r="T15" s="395">
        <f t="shared" si="1"/>
        <v>11000</v>
      </c>
      <c r="U15" s="395">
        <f t="shared" si="3"/>
        <v>0</v>
      </c>
    </row>
    <row r="16" spans="1:22" s="395" customFormat="1" ht="157.69999999999999" customHeight="1" x14ac:dyDescent="0.25">
      <c r="A16" s="432" t="s">
        <v>1085</v>
      </c>
      <c r="B16" s="427" t="s">
        <v>1086</v>
      </c>
      <c r="C16" s="533" t="s">
        <v>1207</v>
      </c>
      <c r="D16" s="435" t="s">
        <v>1089</v>
      </c>
      <c r="E16" s="525">
        <v>709255</v>
      </c>
      <c r="F16" s="525">
        <v>129498.9</v>
      </c>
      <c r="G16" s="534">
        <v>116548</v>
      </c>
      <c r="H16" s="535">
        <v>579757</v>
      </c>
      <c r="I16" s="525">
        <v>9000</v>
      </c>
      <c r="J16" s="530">
        <v>9000</v>
      </c>
      <c r="K16" s="531">
        <v>9000</v>
      </c>
      <c r="L16" s="535">
        <v>30000</v>
      </c>
      <c r="M16" s="534">
        <v>2000</v>
      </c>
      <c r="N16" s="534">
        <v>8000</v>
      </c>
      <c r="O16" s="534">
        <v>9000</v>
      </c>
      <c r="P16" s="529">
        <v>11000</v>
      </c>
      <c r="Q16" s="534">
        <v>11000</v>
      </c>
      <c r="R16" s="532" t="s">
        <v>937</v>
      </c>
      <c r="S16" s="527"/>
      <c r="T16" s="395">
        <f t="shared" si="1"/>
        <v>11000</v>
      </c>
      <c r="U16" s="395">
        <f t="shared" si="3"/>
        <v>0</v>
      </c>
    </row>
    <row r="17" spans="1:21" s="401" customFormat="1" ht="37.5" hidden="1" customHeight="1" x14ac:dyDescent="0.25">
      <c r="A17" s="402" t="s">
        <v>29</v>
      </c>
      <c r="B17" s="404" t="s">
        <v>1091</v>
      </c>
      <c r="C17" s="497"/>
      <c r="D17" s="523"/>
      <c r="E17" s="524">
        <f>+SUBTOTAL(109,E18:E19)</f>
        <v>0</v>
      </c>
      <c r="F17" s="524">
        <f t="shared" ref="F17:S17" si="5">+SUBTOTAL(109,F18:F19)</f>
        <v>0</v>
      </c>
      <c r="G17" s="524">
        <f t="shared" si="5"/>
        <v>0</v>
      </c>
      <c r="H17" s="524">
        <f t="shared" si="5"/>
        <v>0</v>
      </c>
      <c r="I17" s="524">
        <f t="shared" si="5"/>
        <v>0</v>
      </c>
      <c r="J17" s="524">
        <f t="shared" si="5"/>
        <v>0</v>
      </c>
      <c r="K17" s="524">
        <f t="shared" si="5"/>
        <v>0</v>
      </c>
      <c r="L17" s="524">
        <f t="shared" si="5"/>
        <v>0</v>
      </c>
      <c r="M17" s="524">
        <f t="shared" si="5"/>
        <v>0</v>
      </c>
      <c r="N17" s="524">
        <f t="shared" si="5"/>
        <v>0</v>
      </c>
      <c r="O17" s="524">
        <f t="shared" si="5"/>
        <v>0</v>
      </c>
      <c r="P17" s="524">
        <f t="shared" si="5"/>
        <v>0</v>
      </c>
      <c r="Q17" s="524">
        <f t="shared" si="5"/>
        <v>0</v>
      </c>
      <c r="R17" s="524">
        <f t="shared" si="5"/>
        <v>0</v>
      </c>
      <c r="S17" s="524">
        <f t="shared" si="5"/>
        <v>0</v>
      </c>
      <c r="T17" s="395">
        <f t="shared" si="1"/>
        <v>0</v>
      </c>
      <c r="U17" s="395">
        <f t="shared" si="3"/>
        <v>0</v>
      </c>
    </row>
    <row r="18" spans="1:21" s="395" customFormat="1" ht="58.5" hidden="1" x14ac:dyDescent="0.25">
      <c r="A18" s="409" t="s">
        <v>567</v>
      </c>
      <c r="B18" s="410" t="s">
        <v>872</v>
      </c>
      <c r="C18" s="419"/>
      <c r="D18" s="421"/>
      <c r="E18" s="531"/>
      <c r="F18" s="525"/>
      <c r="G18" s="525"/>
      <c r="H18" s="531"/>
      <c r="I18" s="531"/>
      <c r="J18" s="531"/>
      <c r="K18" s="531"/>
      <c r="L18" s="525"/>
      <c r="M18" s="525"/>
      <c r="N18" s="525"/>
      <c r="O18" s="525"/>
      <c r="P18" s="525"/>
      <c r="Q18" s="525"/>
      <c r="R18" s="420"/>
      <c r="S18" s="527"/>
      <c r="T18" s="395">
        <f t="shared" si="1"/>
        <v>0</v>
      </c>
      <c r="U18" s="395">
        <f t="shared" si="3"/>
        <v>0</v>
      </c>
    </row>
    <row r="19" spans="1:21" s="401" customFormat="1" ht="131.25" hidden="1" x14ac:dyDescent="0.25">
      <c r="A19" s="417" t="s">
        <v>1072</v>
      </c>
      <c r="B19" s="438" t="s">
        <v>1092</v>
      </c>
      <c r="C19" s="369">
        <v>7749219</v>
      </c>
      <c r="D19" s="420" t="s">
        <v>1095</v>
      </c>
      <c r="E19" s="530">
        <v>181253.5</v>
      </c>
      <c r="F19" s="530">
        <v>28144.6</v>
      </c>
      <c r="G19" s="536">
        <v>28144.6</v>
      </c>
      <c r="H19" s="530">
        <v>153108.9</v>
      </c>
      <c r="I19" s="525">
        <v>5000</v>
      </c>
      <c r="J19" s="530">
        <v>5000</v>
      </c>
      <c r="K19" s="531">
        <v>5000</v>
      </c>
      <c r="L19" s="531">
        <v>18000</v>
      </c>
      <c r="M19" s="531">
        <v>3000</v>
      </c>
      <c r="N19" s="531">
        <v>5500</v>
      </c>
      <c r="O19" s="531">
        <f>5000+4500</f>
        <v>9500</v>
      </c>
      <c r="P19" s="529">
        <v>4500</v>
      </c>
      <c r="Q19" s="531">
        <v>0</v>
      </c>
      <c r="R19" s="504" t="s">
        <v>1208</v>
      </c>
      <c r="S19" s="527"/>
      <c r="T19" s="395">
        <f t="shared" si="1"/>
        <v>0</v>
      </c>
      <c r="U19" s="395">
        <f t="shared" si="3"/>
        <v>0</v>
      </c>
    </row>
    <row r="20" spans="1:21" s="401" customFormat="1" ht="56.25" x14ac:dyDescent="0.25">
      <c r="A20" s="402" t="s">
        <v>29</v>
      </c>
      <c r="B20" s="403" t="s">
        <v>1098</v>
      </c>
      <c r="C20" s="497"/>
      <c r="D20" s="496"/>
      <c r="E20" s="537">
        <f>+SUBTOTAL(109,E21:E24)</f>
        <v>479294.51490500005</v>
      </c>
      <c r="F20" s="537">
        <f t="shared" ref="F20:S20" si="6">+SUBTOTAL(109,F21:F24)</f>
        <v>107988</v>
      </c>
      <c r="G20" s="537">
        <f t="shared" si="6"/>
        <v>86281</v>
      </c>
      <c r="H20" s="537">
        <f t="shared" si="6"/>
        <v>371306</v>
      </c>
      <c r="I20" s="537">
        <f t="shared" si="6"/>
        <v>6500</v>
      </c>
      <c r="J20" s="537">
        <f t="shared" si="6"/>
        <v>4000</v>
      </c>
      <c r="K20" s="537">
        <f t="shared" si="6"/>
        <v>6500</v>
      </c>
      <c r="L20" s="537">
        <f t="shared" si="6"/>
        <v>25000</v>
      </c>
      <c r="M20" s="537">
        <f t="shared" si="6"/>
        <v>2500</v>
      </c>
      <c r="N20" s="537">
        <f t="shared" si="6"/>
        <v>4000</v>
      </c>
      <c r="O20" s="537">
        <f t="shared" si="6"/>
        <v>6500</v>
      </c>
      <c r="P20" s="537">
        <f t="shared" si="6"/>
        <v>12000</v>
      </c>
      <c r="Q20" s="537">
        <f t="shared" si="6"/>
        <v>12000</v>
      </c>
      <c r="R20" s="537">
        <f t="shared" si="6"/>
        <v>0</v>
      </c>
      <c r="S20" s="537">
        <f t="shared" si="6"/>
        <v>0</v>
      </c>
      <c r="T20" s="395">
        <f t="shared" si="1"/>
        <v>12000</v>
      </c>
      <c r="U20" s="395">
        <f t="shared" si="3"/>
        <v>0</v>
      </c>
    </row>
    <row r="21" spans="1:21" s="401" customFormat="1" ht="39" x14ac:dyDescent="0.25">
      <c r="A21" s="409" t="s">
        <v>567</v>
      </c>
      <c r="B21" s="410" t="s">
        <v>1209</v>
      </c>
      <c r="C21" s="497"/>
      <c r="D21" s="377"/>
      <c r="E21" s="538"/>
      <c r="F21" s="538"/>
      <c r="G21" s="538"/>
      <c r="H21" s="538"/>
      <c r="I21" s="538"/>
      <c r="J21" s="538"/>
      <c r="K21" s="538"/>
      <c r="L21" s="538"/>
      <c r="M21" s="538"/>
      <c r="N21" s="538"/>
      <c r="O21" s="538"/>
      <c r="P21" s="538"/>
      <c r="Q21" s="538"/>
      <c r="R21" s="539"/>
      <c r="S21" s="527"/>
      <c r="T21" s="395">
        <f t="shared" si="1"/>
        <v>0</v>
      </c>
      <c r="U21" s="395">
        <f t="shared" si="3"/>
        <v>0</v>
      </c>
    </row>
    <row r="22" spans="1:21" s="395" customFormat="1" ht="225" hidden="1" x14ac:dyDescent="0.25">
      <c r="A22" s="417" t="s">
        <v>1072</v>
      </c>
      <c r="B22" s="369" t="s">
        <v>1210</v>
      </c>
      <c r="C22" s="505">
        <v>7501924</v>
      </c>
      <c r="D22" s="420" t="s">
        <v>1211</v>
      </c>
      <c r="E22" s="540">
        <v>667800</v>
      </c>
      <c r="F22" s="541">
        <v>333900</v>
      </c>
      <c r="G22" s="536">
        <v>60102</v>
      </c>
      <c r="H22" s="540">
        <v>333900</v>
      </c>
      <c r="I22" s="525">
        <v>6000</v>
      </c>
      <c r="J22" s="530">
        <v>6000</v>
      </c>
      <c r="K22" s="531">
        <v>6000</v>
      </c>
      <c r="L22" s="525">
        <v>25000</v>
      </c>
      <c r="M22" s="525">
        <v>6000</v>
      </c>
      <c r="N22" s="525">
        <v>13000</v>
      </c>
      <c r="O22" s="525">
        <v>6000</v>
      </c>
      <c r="P22" s="529">
        <v>0</v>
      </c>
      <c r="Q22" s="525"/>
      <c r="R22" s="504" t="s">
        <v>1193</v>
      </c>
      <c r="S22" s="527"/>
      <c r="T22" s="395">
        <f t="shared" si="1"/>
        <v>0</v>
      </c>
      <c r="U22" s="395">
        <f t="shared" si="3"/>
        <v>0</v>
      </c>
    </row>
    <row r="23" spans="1:21" s="401" customFormat="1" ht="93.75" hidden="1" x14ac:dyDescent="0.25">
      <c r="A23" s="417" t="s">
        <v>1079</v>
      </c>
      <c r="B23" s="369" t="s">
        <v>1099</v>
      </c>
      <c r="C23" s="420">
        <v>7523419</v>
      </c>
      <c r="D23" s="421" t="s">
        <v>1102</v>
      </c>
      <c r="E23" s="530">
        <v>484300</v>
      </c>
      <c r="F23" s="530">
        <v>25425</v>
      </c>
      <c r="G23" s="536">
        <v>25425</v>
      </c>
      <c r="H23" s="530">
        <v>458875</v>
      </c>
      <c r="I23" s="525">
        <v>500</v>
      </c>
      <c r="J23" s="530">
        <v>500</v>
      </c>
      <c r="K23" s="531">
        <v>500</v>
      </c>
      <c r="L23" s="542">
        <v>7000</v>
      </c>
      <c r="M23" s="542">
        <v>2500</v>
      </c>
      <c r="N23" s="542">
        <v>4000</v>
      </c>
      <c r="O23" s="542">
        <v>500</v>
      </c>
      <c r="P23" s="529">
        <v>0</v>
      </c>
      <c r="Q23" s="542"/>
      <c r="R23" s="504" t="s">
        <v>1212</v>
      </c>
      <c r="S23" s="527"/>
      <c r="T23" s="395">
        <f t="shared" si="1"/>
        <v>0</v>
      </c>
      <c r="U23" s="395">
        <f t="shared" si="3"/>
        <v>0</v>
      </c>
    </row>
    <row r="24" spans="1:21" s="395" customFormat="1" ht="87" customHeight="1" x14ac:dyDescent="0.25">
      <c r="A24" s="417" t="s">
        <v>1072</v>
      </c>
      <c r="B24" s="369" t="s">
        <v>1103</v>
      </c>
      <c r="C24" s="420">
        <v>7760648</v>
      </c>
      <c r="D24" s="504" t="s">
        <v>1106</v>
      </c>
      <c r="E24" s="543">
        <v>479294.51490500005</v>
      </c>
      <c r="F24" s="543">
        <v>107988</v>
      </c>
      <c r="G24" s="544">
        <v>86281</v>
      </c>
      <c r="H24" s="544">
        <v>371306</v>
      </c>
      <c r="I24" s="525">
        <v>6500</v>
      </c>
      <c r="J24" s="530">
        <v>4000</v>
      </c>
      <c r="K24" s="531">
        <v>6500</v>
      </c>
      <c r="L24" s="544">
        <v>25000</v>
      </c>
      <c r="M24" s="544">
        <v>2500</v>
      </c>
      <c r="N24" s="544">
        <v>4000</v>
      </c>
      <c r="O24" s="544">
        <v>6500</v>
      </c>
      <c r="P24" s="529">
        <v>12000</v>
      </c>
      <c r="Q24" s="544">
        <v>12000</v>
      </c>
      <c r="R24" s="504" t="s">
        <v>1212</v>
      </c>
      <c r="S24" s="527"/>
      <c r="T24" s="395">
        <f t="shared" si="1"/>
        <v>12000</v>
      </c>
      <c r="U24" s="395">
        <f t="shared" si="3"/>
        <v>0</v>
      </c>
    </row>
    <row r="25" spans="1:21" s="401" customFormat="1" ht="41.25" customHeight="1" x14ac:dyDescent="0.25">
      <c r="A25" s="402" t="s">
        <v>47</v>
      </c>
      <c r="B25" s="403" t="s">
        <v>932</v>
      </c>
      <c r="C25" s="404"/>
      <c r="D25" s="545"/>
      <c r="E25" s="546">
        <f>+SUBTOTAL(109,E26:E27)</f>
        <v>1378583</v>
      </c>
      <c r="F25" s="546">
        <f t="shared" ref="F25:R25" si="7">+SUBTOTAL(109,F26:F27)</f>
        <v>391011</v>
      </c>
      <c r="G25" s="546">
        <f t="shared" si="7"/>
        <v>114474</v>
      </c>
      <c r="H25" s="546">
        <f t="shared" si="7"/>
        <v>987571</v>
      </c>
      <c r="I25" s="546">
        <f t="shared" si="7"/>
        <v>10000</v>
      </c>
      <c r="J25" s="546">
        <f t="shared" si="7"/>
        <v>5000</v>
      </c>
      <c r="K25" s="546">
        <f t="shared" si="7"/>
        <v>10000</v>
      </c>
      <c r="L25" s="546">
        <f t="shared" si="7"/>
        <v>40000</v>
      </c>
      <c r="M25" s="546">
        <f t="shared" si="7"/>
        <v>6000</v>
      </c>
      <c r="N25" s="546">
        <f t="shared" si="7"/>
        <v>7000</v>
      </c>
      <c r="O25" s="546">
        <f t="shared" si="7"/>
        <v>2802</v>
      </c>
      <c r="P25" s="546">
        <f t="shared" si="7"/>
        <v>17000</v>
      </c>
      <c r="Q25" s="546">
        <f t="shared" si="7"/>
        <v>15500</v>
      </c>
      <c r="R25" s="546">
        <f t="shared" si="7"/>
        <v>0</v>
      </c>
      <c r="S25" s="546"/>
      <c r="T25" s="395">
        <f t="shared" si="1"/>
        <v>24198</v>
      </c>
      <c r="U25" s="395">
        <f t="shared" si="3"/>
        <v>8698</v>
      </c>
    </row>
    <row r="26" spans="1:21" s="401" customFormat="1" ht="41.65" customHeight="1" x14ac:dyDescent="0.25">
      <c r="A26" s="409" t="s">
        <v>567</v>
      </c>
      <c r="B26" s="410" t="s">
        <v>1205</v>
      </c>
      <c r="C26" s="410"/>
      <c r="D26" s="504"/>
      <c r="E26" s="540"/>
      <c r="F26" s="540"/>
      <c r="G26" s="525"/>
      <c r="H26" s="525"/>
      <c r="I26" s="525"/>
      <c r="J26" s="525"/>
      <c r="K26" s="525"/>
      <c r="L26" s="525"/>
      <c r="M26" s="525"/>
      <c r="N26" s="525"/>
      <c r="O26" s="525"/>
      <c r="P26" s="529">
        <v>0</v>
      </c>
      <c r="Q26" s="525"/>
      <c r="R26" s="504"/>
      <c r="S26" s="527"/>
      <c r="T26" s="395">
        <f t="shared" si="1"/>
        <v>0</v>
      </c>
      <c r="U26" s="395">
        <f t="shared" si="3"/>
        <v>0</v>
      </c>
    </row>
    <row r="27" spans="1:21" s="395" customFormat="1" ht="213.75" customHeight="1" x14ac:dyDescent="0.25">
      <c r="A27" s="417" t="s">
        <v>1072</v>
      </c>
      <c r="B27" s="369" t="s">
        <v>1107</v>
      </c>
      <c r="C27" s="448">
        <v>7544621</v>
      </c>
      <c r="D27" s="420" t="s">
        <v>1213</v>
      </c>
      <c r="E27" s="547">
        <v>1378583</v>
      </c>
      <c r="F27" s="548">
        <v>391011</v>
      </c>
      <c r="G27" s="547">
        <v>114474</v>
      </c>
      <c r="H27" s="548">
        <v>987571</v>
      </c>
      <c r="I27" s="525">
        <v>10000</v>
      </c>
      <c r="J27" s="530">
        <v>5000</v>
      </c>
      <c r="K27" s="531">
        <v>10000</v>
      </c>
      <c r="L27" s="525">
        <v>40000</v>
      </c>
      <c r="M27" s="525">
        <v>6000</v>
      </c>
      <c r="N27" s="525">
        <v>7000</v>
      </c>
      <c r="O27" s="525">
        <f>10000-7198</f>
        <v>2802</v>
      </c>
      <c r="P27" s="529">
        <v>17000</v>
      </c>
      <c r="Q27" s="525">
        <v>15500</v>
      </c>
      <c r="R27" s="504" t="s">
        <v>1193</v>
      </c>
      <c r="S27" s="527"/>
      <c r="T27" s="395">
        <f t="shared" si="1"/>
        <v>24198</v>
      </c>
      <c r="U27" s="395">
        <f t="shared" si="3"/>
        <v>8698</v>
      </c>
    </row>
    <row r="28" spans="1:21" s="401" customFormat="1" ht="39" customHeight="1" x14ac:dyDescent="0.25">
      <c r="A28" s="402" t="s">
        <v>48</v>
      </c>
      <c r="B28" s="522" t="s">
        <v>1113</v>
      </c>
      <c r="C28" s="404"/>
      <c r="D28" s="437"/>
      <c r="E28" s="538">
        <f>+SUBTOTAL(109,E29:E31)</f>
        <v>269930</v>
      </c>
      <c r="F28" s="538">
        <f t="shared" ref="F28:S28" si="8">+SUBTOTAL(109,F29:F31)</f>
        <v>53168</v>
      </c>
      <c r="G28" s="538">
        <f t="shared" si="8"/>
        <v>50889</v>
      </c>
      <c r="H28" s="538">
        <f t="shared" si="8"/>
        <v>216762</v>
      </c>
      <c r="I28" s="538">
        <f t="shared" si="8"/>
        <v>4000</v>
      </c>
      <c r="J28" s="538">
        <f t="shared" si="8"/>
        <v>0</v>
      </c>
      <c r="K28" s="538">
        <f t="shared" si="8"/>
        <v>4000</v>
      </c>
      <c r="L28" s="538">
        <f t="shared" si="8"/>
        <v>21000</v>
      </c>
      <c r="M28" s="538">
        <f t="shared" si="8"/>
        <v>2000</v>
      </c>
      <c r="N28" s="538">
        <f t="shared" si="8"/>
        <v>0</v>
      </c>
      <c r="O28" s="538">
        <f t="shared" si="8"/>
        <v>4000</v>
      </c>
      <c r="P28" s="538">
        <f t="shared" si="8"/>
        <v>15000</v>
      </c>
      <c r="Q28" s="538">
        <f t="shared" si="8"/>
        <v>15000</v>
      </c>
      <c r="R28" s="538">
        <f t="shared" si="8"/>
        <v>0</v>
      </c>
      <c r="S28" s="538">
        <f t="shared" si="8"/>
        <v>0</v>
      </c>
      <c r="T28" s="395">
        <f t="shared" si="1"/>
        <v>15000</v>
      </c>
      <c r="U28" s="395">
        <f t="shared" si="3"/>
        <v>0</v>
      </c>
    </row>
    <row r="29" spans="1:21" s="401" customFormat="1" ht="39" x14ac:dyDescent="0.25">
      <c r="A29" s="409" t="s">
        <v>567</v>
      </c>
      <c r="B29" s="410" t="s">
        <v>1209</v>
      </c>
      <c r="C29" s="410"/>
      <c r="D29" s="377"/>
      <c r="E29" s="538"/>
      <c r="F29" s="538"/>
      <c r="G29" s="538"/>
      <c r="H29" s="538"/>
      <c r="I29" s="538"/>
      <c r="J29" s="538"/>
      <c r="K29" s="538"/>
      <c r="L29" s="538"/>
      <c r="M29" s="538"/>
      <c r="N29" s="538"/>
      <c r="O29" s="538"/>
      <c r="P29" s="529">
        <v>0</v>
      </c>
      <c r="Q29" s="538"/>
      <c r="R29" s="539"/>
      <c r="S29" s="527"/>
      <c r="T29" s="395">
        <f t="shared" si="1"/>
        <v>0</v>
      </c>
      <c r="U29" s="395">
        <f t="shared" si="3"/>
        <v>0</v>
      </c>
    </row>
    <row r="30" spans="1:21" s="395" customFormat="1" ht="225" x14ac:dyDescent="0.25">
      <c r="A30" s="417" t="s">
        <v>1072</v>
      </c>
      <c r="B30" s="451" t="s">
        <v>1114</v>
      </c>
      <c r="C30" s="452">
        <v>7840762</v>
      </c>
      <c r="D30" s="370" t="s">
        <v>1214</v>
      </c>
      <c r="E30" s="525">
        <v>76429</v>
      </c>
      <c r="F30" s="536">
        <v>9667</v>
      </c>
      <c r="G30" s="549">
        <v>7388</v>
      </c>
      <c r="H30" s="525">
        <v>66762</v>
      </c>
      <c r="I30" s="525">
        <v>4000</v>
      </c>
      <c r="J30" s="530"/>
      <c r="K30" s="531">
        <v>4000</v>
      </c>
      <c r="L30" s="532">
        <v>7388</v>
      </c>
      <c r="M30" s="532">
        <v>0</v>
      </c>
      <c r="N30" s="532">
        <v>0</v>
      </c>
      <c r="O30" s="532">
        <v>4000</v>
      </c>
      <c r="P30" s="529">
        <v>3388</v>
      </c>
      <c r="Q30" s="525">
        <f>+T30</f>
        <v>3388</v>
      </c>
      <c r="R30" s="504" t="s">
        <v>1215</v>
      </c>
      <c r="S30" s="504"/>
      <c r="T30" s="395">
        <f t="shared" si="1"/>
        <v>3388</v>
      </c>
      <c r="U30" s="395">
        <f t="shared" si="3"/>
        <v>0</v>
      </c>
    </row>
    <row r="31" spans="1:21" s="395" customFormat="1" ht="69.75" customHeight="1" x14ac:dyDescent="0.25">
      <c r="A31" s="417" t="s">
        <v>1079</v>
      </c>
      <c r="B31" s="550" t="s">
        <v>1216</v>
      </c>
      <c r="C31" s="551"/>
      <c r="D31" s="552" t="s">
        <v>1217</v>
      </c>
      <c r="E31" s="553">
        <v>193501</v>
      </c>
      <c r="F31" s="554">
        <v>43501</v>
      </c>
      <c r="G31" s="555">
        <v>43501</v>
      </c>
      <c r="H31" s="553">
        <v>150000</v>
      </c>
      <c r="I31" s="553">
        <v>0</v>
      </c>
      <c r="J31" s="553">
        <v>0</v>
      </c>
      <c r="K31" s="556">
        <v>0</v>
      </c>
      <c r="L31" s="557">
        <v>13612</v>
      </c>
      <c r="M31" s="557">
        <v>2000</v>
      </c>
      <c r="N31" s="557"/>
      <c r="O31" s="557"/>
      <c r="P31" s="529">
        <v>11612</v>
      </c>
      <c r="Q31" s="553">
        <f>+L31-M31</f>
        <v>11612</v>
      </c>
      <c r="R31" s="558"/>
      <c r="S31" s="558"/>
      <c r="T31" s="395">
        <f t="shared" si="1"/>
        <v>11612</v>
      </c>
      <c r="U31" s="395">
        <f t="shared" si="3"/>
        <v>0</v>
      </c>
    </row>
    <row r="32" spans="1:21" ht="6.75" customHeight="1" x14ac:dyDescent="0.25">
      <c r="A32" s="512"/>
      <c r="B32" s="559"/>
      <c r="C32" s="560"/>
      <c r="D32" s="515"/>
      <c r="E32" s="516"/>
      <c r="F32" s="516"/>
      <c r="G32" s="516"/>
      <c r="H32" s="512"/>
      <c r="I32" s="512"/>
      <c r="J32" s="512"/>
      <c r="K32" s="456"/>
      <c r="L32" s="456"/>
      <c r="M32" s="456"/>
      <c r="N32" s="456"/>
      <c r="O32" s="456"/>
      <c r="P32" s="456"/>
      <c r="Q32" s="512"/>
      <c r="R32" s="456"/>
      <c r="S32" s="456"/>
    </row>
    <row r="33" spans="2:19" ht="27" customHeight="1" x14ac:dyDescent="0.25">
      <c r="B33" s="561"/>
      <c r="C33" s="562"/>
      <c r="O33" s="461" t="s">
        <v>798</v>
      </c>
      <c r="P33" s="459"/>
      <c r="R33" s="459"/>
      <c r="S33" s="459"/>
    </row>
    <row r="34" spans="2:19" x14ac:dyDescent="0.25">
      <c r="B34" s="561"/>
      <c r="C34" s="562"/>
      <c r="O34" s="459"/>
      <c r="P34" s="459"/>
      <c r="R34" s="459"/>
      <c r="S34" s="459"/>
    </row>
    <row r="35" spans="2:19" x14ac:dyDescent="0.25">
      <c r="B35" s="561"/>
      <c r="C35" s="562"/>
    </row>
    <row r="36" spans="2:19" x14ac:dyDescent="0.25">
      <c r="B36" s="561"/>
      <c r="C36" s="562"/>
    </row>
    <row r="37" spans="2:19" x14ac:dyDescent="0.25">
      <c r="B37" s="561"/>
      <c r="C37" s="562"/>
    </row>
    <row r="38" spans="2:19" x14ac:dyDescent="0.25">
      <c r="B38" s="561"/>
      <c r="C38" s="562"/>
    </row>
    <row r="39" spans="2:19" x14ac:dyDescent="0.25">
      <c r="B39" s="561"/>
      <c r="C39" s="562"/>
    </row>
  </sheetData>
  <mergeCells count="30">
    <mergeCell ref="A1:S1"/>
    <mergeCell ref="A2:S2"/>
    <mergeCell ref="A3:S3"/>
    <mergeCell ref="A4:A9"/>
    <mergeCell ref="B4:B9"/>
    <mergeCell ref="C4:C9"/>
    <mergeCell ref="D4:H4"/>
    <mergeCell ref="I4:K4"/>
    <mergeCell ref="L4:O4"/>
    <mergeCell ref="P4:P9"/>
    <mergeCell ref="Q4:Q9"/>
    <mergeCell ref="R4:R9"/>
    <mergeCell ref="S4:S9"/>
    <mergeCell ref="D5:D9"/>
    <mergeCell ref="E5:H5"/>
    <mergeCell ref="I5:I9"/>
    <mergeCell ref="J5:K5"/>
    <mergeCell ref="L5:L9"/>
    <mergeCell ref="M5:O5"/>
    <mergeCell ref="E6:E9"/>
    <mergeCell ref="O6:O9"/>
    <mergeCell ref="F7:G7"/>
    <mergeCell ref="H7:H9"/>
    <mergeCell ref="F8:F9"/>
    <mergeCell ref="G8:G9"/>
    <mergeCell ref="F6:H6"/>
    <mergeCell ref="J6:J9"/>
    <mergeCell ref="K6:K9"/>
    <mergeCell ref="M6:M9"/>
    <mergeCell ref="N6:N9"/>
  </mergeCells>
  <printOptions horizontalCentered="1"/>
  <pageMargins left="0.5" right="0.5" top="0.5" bottom="0" header="0.25" footer="0.25"/>
  <pageSetup paperSize="9" scale="67" fitToHeight="0" orientation="landscape"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S84"/>
  <sheetViews>
    <sheetView topLeftCell="B1" zoomScale="70" zoomScaleNormal="70" workbookViewId="0">
      <selection activeCell="B3" sqref="B3:AJ3"/>
    </sheetView>
  </sheetViews>
  <sheetFormatPr defaultColWidth="8.5703125" defaultRowHeight="18.75" x14ac:dyDescent="0.25"/>
  <cols>
    <col min="1" max="1" width="6.42578125" style="355" hidden="1" customWidth="1"/>
    <col min="2" max="2" width="7.42578125" style="630" customWidth="1"/>
    <col min="3" max="3" width="53.85546875" style="355" customWidth="1"/>
    <col min="4" max="4" width="13.5703125" style="630" hidden="1" customWidth="1"/>
    <col min="5" max="5" width="10.42578125" style="630" hidden="1" customWidth="1"/>
    <col min="6" max="6" width="15.140625" style="355" hidden="1" customWidth="1"/>
    <col min="7" max="8" width="14.140625" style="355" hidden="1" customWidth="1"/>
    <col min="9" max="12" width="13.42578125" style="355" hidden="1" customWidth="1"/>
    <col min="13" max="13" width="13.42578125" style="630" customWidth="1"/>
    <col min="14" max="14" width="14" style="355" customWidth="1"/>
    <col min="15" max="15" width="7.42578125" style="355" hidden="1" customWidth="1"/>
    <col min="16" max="16" width="14.42578125" style="355" customWidth="1"/>
    <col min="17" max="17" width="15.5703125" style="355" hidden="1" customWidth="1"/>
    <col min="18" max="18" width="15.5703125" style="631" hidden="1" customWidth="1"/>
    <col min="19" max="20" width="13.85546875" style="355" hidden="1" customWidth="1"/>
    <col min="21" max="21" width="12.7109375" style="355" customWidth="1"/>
    <col min="22" max="23" width="13.85546875" style="355" customWidth="1"/>
    <col min="24" max="26" width="11.85546875" style="355" customWidth="1"/>
    <col min="27" max="27" width="13.85546875" style="355" hidden="1" customWidth="1"/>
    <col min="28" max="29" width="13.140625" style="355" hidden="1" customWidth="1"/>
    <col min="30" max="30" width="13.85546875" style="355" hidden="1" customWidth="1"/>
    <col min="31" max="31" width="12.85546875" style="632" customWidth="1"/>
    <col min="32" max="32" width="31.42578125" style="633" hidden="1" customWidth="1"/>
    <col min="33" max="33" width="17.5703125" style="630" customWidth="1"/>
    <col min="34" max="34" width="15.140625" style="355" hidden="1" customWidth="1"/>
    <col min="35" max="35" width="14.5703125" style="355" hidden="1" customWidth="1"/>
    <col min="36" max="36" width="15.5703125" style="355" hidden="1" customWidth="1"/>
    <col min="37" max="37" width="16.85546875" style="565" hidden="1" customWidth="1"/>
    <col min="38" max="39" width="10" style="566" hidden="1" customWidth="1"/>
    <col min="40" max="40" width="8.7109375" style="566" hidden="1" customWidth="1"/>
    <col min="41" max="45" width="8.5703125" style="355" hidden="1" customWidth="1"/>
    <col min="46" max="46" width="0" style="355" hidden="1" customWidth="1"/>
    <col min="47" max="16384" width="8.5703125" style="355"/>
  </cols>
  <sheetData>
    <row r="1" spans="1:42" ht="24" customHeight="1" x14ac:dyDescent="0.25">
      <c r="B1" s="798" t="s">
        <v>1218</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row>
    <row r="2" spans="1:42" ht="20.25" x14ac:dyDescent="0.25">
      <c r="B2" s="799" t="str">
        <f>PL09.Chinhsach!A3</f>
        <v>(Ban hành kèm theo Báo cáo số         /BC-UBND ngày      /12/2023 của Uỷ ban nhân dân tỉnh)</v>
      </c>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567"/>
      <c r="AI2" s="567"/>
      <c r="AJ2" s="567"/>
    </row>
    <row r="3" spans="1:42" ht="27.75" customHeight="1" x14ac:dyDescent="0.3">
      <c r="B3" s="801" t="s">
        <v>1219</v>
      </c>
      <c r="C3" s="801"/>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c r="AF3" s="801"/>
      <c r="AG3" s="801"/>
      <c r="AH3" s="801"/>
      <c r="AI3" s="801"/>
      <c r="AJ3" s="801"/>
    </row>
    <row r="5" spans="1:42" ht="46.5" customHeight="1" x14ac:dyDescent="0.25">
      <c r="B5" s="733" t="s">
        <v>63</v>
      </c>
      <c r="C5" s="733" t="s">
        <v>806</v>
      </c>
      <c r="D5" s="748" t="s">
        <v>1043</v>
      </c>
      <c r="E5" s="748" t="s">
        <v>1016</v>
      </c>
      <c r="F5" s="756" t="s">
        <v>808</v>
      </c>
      <c r="G5" s="733" t="s">
        <v>810</v>
      </c>
      <c r="H5" s="733" t="s">
        <v>811</v>
      </c>
      <c r="I5" s="733" t="s">
        <v>812</v>
      </c>
      <c r="J5" s="736" t="s">
        <v>815</v>
      </c>
      <c r="K5" s="739"/>
      <c r="L5" s="737"/>
      <c r="M5" s="733" t="s">
        <v>814</v>
      </c>
      <c r="N5" s="733"/>
      <c r="O5" s="733"/>
      <c r="P5" s="733"/>
      <c r="Q5" s="733"/>
      <c r="R5" s="740" t="s">
        <v>816</v>
      </c>
      <c r="S5" s="733" t="s">
        <v>1220</v>
      </c>
      <c r="T5" s="733" t="s">
        <v>1221</v>
      </c>
      <c r="U5" s="733" t="s">
        <v>1222</v>
      </c>
      <c r="V5" s="733" t="s">
        <v>1223</v>
      </c>
      <c r="W5" s="733"/>
      <c r="X5" s="733"/>
      <c r="Y5" s="733"/>
      <c r="Z5" s="733"/>
      <c r="AA5" s="733"/>
      <c r="AB5" s="733"/>
      <c r="AC5" s="729" t="s">
        <v>1224</v>
      </c>
      <c r="AD5" s="729" t="s">
        <v>1225</v>
      </c>
      <c r="AE5" s="793" t="s">
        <v>1048</v>
      </c>
      <c r="AF5" s="796" t="s">
        <v>825</v>
      </c>
      <c r="AG5" s="733" t="s">
        <v>826</v>
      </c>
      <c r="AH5" s="782" t="s">
        <v>1226</v>
      </c>
      <c r="AI5" s="782"/>
      <c r="AJ5" s="269" t="s">
        <v>1227</v>
      </c>
      <c r="AN5" s="566">
        <v>367195</v>
      </c>
    </row>
    <row r="6" spans="1:42" ht="27.75" customHeight="1" x14ac:dyDescent="0.25">
      <c r="B6" s="733"/>
      <c r="C6" s="733"/>
      <c r="D6" s="748"/>
      <c r="E6" s="748"/>
      <c r="F6" s="756"/>
      <c r="G6" s="733"/>
      <c r="H6" s="733"/>
      <c r="I6" s="733"/>
      <c r="J6" s="733" t="s">
        <v>827</v>
      </c>
      <c r="K6" s="733" t="s">
        <v>828</v>
      </c>
      <c r="L6" s="733"/>
      <c r="M6" s="733" t="s">
        <v>1172</v>
      </c>
      <c r="N6" s="736" t="s">
        <v>1228</v>
      </c>
      <c r="O6" s="739"/>
      <c r="P6" s="737"/>
      <c r="Q6" s="270"/>
      <c r="R6" s="741"/>
      <c r="S6" s="733"/>
      <c r="T6" s="733"/>
      <c r="U6" s="733"/>
      <c r="V6" s="733" t="s">
        <v>832</v>
      </c>
      <c r="W6" s="791" t="s">
        <v>1229</v>
      </c>
      <c r="X6" s="791"/>
      <c r="Y6" s="791"/>
      <c r="Z6" s="791"/>
      <c r="AA6" s="791"/>
      <c r="AB6" s="784" t="s">
        <v>1230</v>
      </c>
      <c r="AC6" s="738"/>
      <c r="AD6" s="738"/>
      <c r="AE6" s="794"/>
      <c r="AF6" s="796"/>
      <c r="AG6" s="733"/>
      <c r="AH6" s="733" t="s">
        <v>1172</v>
      </c>
      <c r="AI6" s="791" t="s">
        <v>1231</v>
      </c>
      <c r="AJ6" s="733" t="s">
        <v>1232</v>
      </c>
    </row>
    <row r="7" spans="1:42" ht="20.25" customHeight="1" x14ac:dyDescent="0.25">
      <c r="B7" s="733"/>
      <c r="C7" s="733"/>
      <c r="D7" s="748"/>
      <c r="E7" s="748"/>
      <c r="F7" s="756"/>
      <c r="G7" s="733"/>
      <c r="H7" s="733"/>
      <c r="I7" s="733"/>
      <c r="J7" s="733"/>
      <c r="K7" s="733" t="s">
        <v>832</v>
      </c>
      <c r="L7" s="729" t="s">
        <v>1233</v>
      </c>
      <c r="M7" s="733"/>
      <c r="N7" s="729" t="s">
        <v>832</v>
      </c>
      <c r="O7" s="270" t="s">
        <v>1055</v>
      </c>
      <c r="P7" s="729" t="s">
        <v>1204</v>
      </c>
      <c r="Q7" s="270"/>
      <c r="R7" s="741"/>
      <c r="S7" s="733"/>
      <c r="T7" s="733"/>
      <c r="U7" s="733"/>
      <c r="V7" s="733"/>
      <c r="W7" s="791"/>
      <c r="X7" s="791"/>
      <c r="Y7" s="791"/>
      <c r="Z7" s="791"/>
      <c r="AA7" s="791"/>
      <c r="AB7" s="785"/>
      <c r="AC7" s="738"/>
      <c r="AD7" s="738"/>
      <c r="AE7" s="794"/>
      <c r="AF7" s="796"/>
      <c r="AG7" s="733"/>
      <c r="AH7" s="733"/>
      <c r="AI7" s="791"/>
      <c r="AJ7" s="733"/>
    </row>
    <row r="8" spans="1:42" ht="21.75" customHeight="1" x14ac:dyDescent="0.25">
      <c r="B8" s="733"/>
      <c r="C8" s="733"/>
      <c r="D8" s="748"/>
      <c r="E8" s="748"/>
      <c r="F8" s="756"/>
      <c r="G8" s="733"/>
      <c r="H8" s="733"/>
      <c r="I8" s="733"/>
      <c r="J8" s="733"/>
      <c r="K8" s="733"/>
      <c r="L8" s="738"/>
      <c r="M8" s="733"/>
      <c r="N8" s="738"/>
      <c r="O8" s="733" t="s">
        <v>1234</v>
      </c>
      <c r="P8" s="738"/>
      <c r="Q8" s="733" t="s">
        <v>1235</v>
      </c>
      <c r="R8" s="741"/>
      <c r="S8" s="733"/>
      <c r="T8" s="733"/>
      <c r="U8" s="733"/>
      <c r="V8" s="733"/>
      <c r="W8" s="733" t="s">
        <v>10</v>
      </c>
      <c r="X8" s="797" t="s">
        <v>11</v>
      </c>
      <c r="Y8" s="797"/>
      <c r="Z8" s="797"/>
      <c r="AA8" s="797"/>
      <c r="AB8" s="785"/>
      <c r="AC8" s="738"/>
      <c r="AD8" s="738"/>
      <c r="AE8" s="794"/>
      <c r="AF8" s="796"/>
      <c r="AG8" s="733"/>
      <c r="AH8" s="733"/>
      <c r="AI8" s="791"/>
      <c r="AJ8" s="733"/>
    </row>
    <row r="9" spans="1:42" ht="53.45" customHeight="1" x14ac:dyDescent="0.25">
      <c r="B9" s="733"/>
      <c r="C9" s="733"/>
      <c r="D9" s="748"/>
      <c r="E9" s="748"/>
      <c r="F9" s="756"/>
      <c r="G9" s="733"/>
      <c r="H9" s="733"/>
      <c r="I9" s="733"/>
      <c r="J9" s="733"/>
      <c r="K9" s="743"/>
      <c r="L9" s="730"/>
      <c r="M9" s="733"/>
      <c r="N9" s="730"/>
      <c r="O9" s="733"/>
      <c r="P9" s="730"/>
      <c r="Q9" s="733"/>
      <c r="R9" s="742"/>
      <c r="S9" s="733"/>
      <c r="T9" s="733"/>
      <c r="U9" s="733"/>
      <c r="V9" s="733"/>
      <c r="W9" s="733"/>
      <c r="X9" s="568" t="s">
        <v>1236</v>
      </c>
      <c r="Y9" s="568" t="s">
        <v>1237</v>
      </c>
      <c r="Z9" s="568" t="s">
        <v>708</v>
      </c>
      <c r="AA9" s="269" t="s">
        <v>1238</v>
      </c>
      <c r="AB9" s="786"/>
      <c r="AC9" s="730"/>
      <c r="AD9" s="730"/>
      <c r="AE9" s="795"/>
      <c r="AF9" s="796"/>
      <c r="AG9" s="733"/>
      <c r="AH9" s="733"/>
      <c r="AI9" s="791"/>
      <c r="AJ9" s="733"/>
      <c r="AK9" s="569">
        <f>+AP25</f>
        <v>0</v>
      </c>
    </row>
    <row r="10" spans="1:42" ht="30" customHeight="1" x14ac:dyDescent="0.25">
      <c r="A10" s="570" t="s">
        <v>839</v>
      </c>
      <c r="B10" s="571"/>
      <c r="C10" s="572" t="s">
        <v>840</v>
      </c>
      <c r="D10" s="573"/>
      <c r="E10" s="573"/>
      <c r="F10" s="573"/>
      <c r="G10" s="574">
        <v>0</v>
      </c>
      <c r="H10" s="574"/>
      <c r="I10" s="571">
        <v>0</v>
      </c>
      <c r="J10" s="571"/>
      <c r="K10" s="571"/>
      <c r="L10" s="571"/>
      <c r="M10" s="575"/>
      <c r="N10" s="576">
        <f t="shared" ref="N10:AF10" si="0">+SUBTOTAL(109,N11:N81)</f>
        <v>1344488</v>
      </c>
      <c r="O10" s="576">
        <f t="shared" si="0"/>
        <v>0</v>
      </c>
      <c r="P10" s="576">
        <f t="shared" si="0"/>
        <v>1276488</v>
      </c>
      <c r="Q10" s="576">
        <f t="shared" si="0"/>
        <v>14996</v>
      </c>
      <c r="R10" s="576">
        <f t="shared" si="0"/>
        <v>0</v>
      </c>
      <c r="S10" s="576">
        <f t="shared" si="0"/>
        <v>1000</v>
      </c>
      <c r="T10" s="576">
        <f t="shared" si="0"/>
        <v>1287288</v>
      </c>
      <c r="U10" s="576">
        <f t="shared" si="0"/>
        <v>289323</v>
      </c>
      <c r="V10" s="576">
        <f t="shared" si="0"/>
        <v>2329080</v>
      </c>
      <c r="W10" s="576">
        <f t="shared" si="0"/>
        <v>2249080</v>
      </c>
      <c r="X10" s="576">
        <f t="shared" si="0"/>
        <v>239436</v>
      </c>
      <c r="Y10" s="576">
        <f t="shared" si="0"/>
        <v>318436</v>
      </c>
      <c r="Z10" s="576">
        <f t="shared" si="0"/>
        <v>458919</v>
      </c>
      <c r="AA10" s="576">
        <f t="shared" si="0"/>
        <v>708875</v>
      </c>
      <c r="AB10" s="576">
        <f t="shared" si="0"/>
        <v>80000</v>
      </c>
      <c r="AC10" s="576">
        <f t="shared" si="0"/>
        <v>1245487</v>
      </c>
      <c r="AD10" s="576">
        <f t="shared" si="0"/>
        <v>541688</v>
      </c>
      <c r="AE10" s="576">
        <f t="shared" si="0"/>
        <v>536991</v>
      </c>
      <c r="AF10" s="576" t="e">
        <f t="shared" si="0"/>
        <v>#REF!</v>
      </c>
      <c r="AG10" s="576"/>
      <c r="AH10" s="576"/>
      <c r="AI10" s="576"/>
      <c r="AJ10" s="576">
        <v>0</v>
      </c>
      <c r="AK10" s="569">
        <f>+AE10+'PL15. DoiungODA-NSTT'!Q10</f>
        <v>611991</v>
      </c>
      <c r="AL10" s="577"/>
      <c r="AM10" s="577"/>
      <c r="AP10" s="374">
        <v>-102572</v>
      </c>
    </row>
    <row r="11" spans="1:42" ht="42" customHeight="1" x14ac:dyDescent="0.25">
      <c r="A11" s="570" t="s">
        <v>839</v>
      </c>
      <c r="B11" s="578" t="s">
        <v>7</v>
      </c>
      <c r="C11" s="579" t="s">
        <v>1239</v>
      </c>
      <c r="D11" s="580"/>
      <c r="E11" s="580"/>
      <c r="F11" s="580"/>
      <c r="G11" s="581"/>
      <c r="H11" s="581"/>
      <c r="I11" s="578"/>
      <c r="J11" s="578"/>
      <c r="K11" s="578"/>
      <c r="L11" s="578"/>
      <c r="M11" s="582"/>
      <c r="N11" s="583">
        <f>+SUBTOTAL(109,N12:N24)</f>
        <v>0</v>
      </c>
      <c r="O11" s="583">
        <f t="shared" ref="O11:AG11" si="1">+SUBTOTAL(109,O12:O24)</f>
        <v>0</v>
      </c>
      <c r="P11" s="583">
        <f t="shared" si="1"/>
        <v>0</v>
      </c>
      <c r="Q11" s="583">
        <f t="shared" si="1"/>
        <v>0</v>
      </c>
      <c r="R11" s="583">
        <f t="shared" si="1"/>
        <v>0</v>
      </c>
      <c r="S11" s="583">
        <f t="shared" si="1"/>
        <v>0</v>
      </c>
      <c r="T11" s="583">
        <f t="shared" si="1"/>
        <v>0</v>
      </c>
      <c r="U11" s="583">
        <f t="shared" si="1"/>
        <v>0</v>
      </c>
      <c r="V11" s="583">
        <f t="shared" si="1"/>
        <v>1344080</v>
      </c>
      <c r="W11" s="583">
        <f t="shared" si="1"/>
        <v>1344080</v>
      </c>
      <c r="X11" s="583">
        <f t="shared" si="1"/>
        <v>238436</v>
      </c>
      <c r="Y11" s="583">
        <f t="shared" si="1"/>
        <v>238436</v>
      </c>
      <c r="Z11" s="583">
        <f t="shared" si="1"/>
        <v>250596</v>
      </c>
      <c r="AA11" s="583">
        <f t="shared" si="1"/>
        <v>0</v>
      </c>
      <c r="AB11" s="583">
        <f t="shared" si="1"/>
        <v>0</v>
      </c>
      <c r="AC11" s="583">
        <f t="shared" si="1"/>
        <v>616612</v>
      </c>
      <c r="AD11" s="583">
        <f t="shared" si="1"/>
        <v>0</v>
      </c>
      <c r="AE11" s="583">
        <f t="shared" si="1"/>
        <v>244796</v>
      </c>
      <c r="AF11" s="583">
        <f t="shared" si="1"/>
        <v>0</v>
      </c>
      <c r="AG11" s="583">
        <f t="shared" si="1"/>
        <v>0</v>
      </c>
      <c r="AH11" s="584"/>
      <c r="AI11" s="584"/>
      <c r="AJ11" s="584"/>
      <c r="AK11" s="569"/>
      <c r="AL11" s="577">
        <f>W11-X11-Y11-Z11</f>
        <v>616612</v>
      </c>
      <c r="AM11" s="577">
        <f>AL11-AE11</f>
        <v>371816</v>
      </c>
    </row>
    <row r="12" spans="1:42" ht="27.75" customHeight="1" x14ac:dyDescent="0.25">
      <c r="A12" s="570" t="s">
        <v>839</v>
      </c>
      <c r="B12" s="421" t="s">
        <v>567</v>
      </c>
      <c r="C12" s="418" t="s">
        <v>890</v>
      </c>
      <c r="D12" s="421"/>
      <c r="E12" s="421"/>
      <c r="F12" s="585"/>
      <c r="G12" s="586"/>
      <c r="H12" s="586"/>
      <c r="I12" s="585"/>
      <c r="J12" s="585"/>
      <c r="K12" s="585"/>
      <c r="L12" s="585"/>
      <c r="M12" s="421"/>
      <c r="N12" s="587"/>
      <c r="O12" s="587"/>
      <c r="P12" s="587"/>
      <c r="Q12" s="587"/>
      <c r="R12" s="588"/>
      <c r="S12" s="587"/>
      <c r="T12" s="587"/>
      <c r="U12" s="587"/>
      <c r="V12" s="587">
        <v>127291</v>
      </c>
      <c r="W12" s="587">
        <v>127291</v>
      </c>
      <c r="X12" s="587">
        <v>22582</v>
      </c>
      <c r="Y12" s="587">
        <v>22582</v>
      </c>
      <c r="Z12" s="587">
        <v>23732</v>
      </c>
      <c r="AA12" s="587"/>
      <c r="AB12" s="587"/>
      <c r="AC12" s="587">
        <v>58395</v>
      </c>
      <c r="AD12" s="587"/>
      <c r="AE12" s="587">
        <v>23183</v>
      </c>
      <c r="AF12" s="421"/>
      <c r="AG12" s="322"/>
      <c r="AH12" s="421"/>
      <c r="AI12" s="587"/>
      <c r="AJ12" s="421"/>
      <c r="AL12" s="577">
        <f t="shared" ref="AL12:AL75" si="2">W12-X12-Y12-Z12</f>
        <v>58395</v>
      </c>
      <c r="AM12" s="577">
        <f t="shared" ref="AM12:AM75" si="3">AL12-AE12</f>
        <v>35212</v>
      </c>
    </row>
    <row r="13" spans="1:42" ht="27.75" customHeight="1" x14ac:dyDescent="0.25">
      <c r="A13" s="570" t="s">
        <v>839</v>
      </c>
      <c r="B13" s="421" t="s">
        <v>296</v>
      </c>
      <c r="C13" s="418" t="s">
        <v>982</v>
      </c>
      <c r="D13" s="421"/>
      <c r="E13" s="421"/>
      <c r="F13" s="585"/>
      <c r="G13" s="586"/>
      <c r="H13" s="586"/>
      <c r="I13" s="585"/>
      <c r="J13" s="585"/>
      <c r="K13" s="585"/>
      <c r="L13" s="585"/>
      <c r="M13" s="421"/>
      <c r="N13" s="587"/>
      <c r="O13" s="587"/>
      <c r="P13" s="587"/>
      <c r="Q13" s="587"/>
      <c r="R13" s="588"/>
      <c r="S13" s="587"/>
      <c r="T13" s="587"/>
      <c r="U13" s="587"/>
      <c r="V13" s="587">
        <v>101460</v>
      </c>
      <c r="W13" s="587">
        <v>101460</v>
      </c>
      <c r="X13" s="587">
        <v>17999</v>
      </c>
      <c r="Y13" s="587">
        <v>17999</v>
      </c>
      <c r="Z13" s="587">
        <v>18917</v>
      </c>
      <c r="AA13" s="587"/>
      <c r="AB13" s="587"/>
      <c r="AC13" s="587">
        <v>46545</v>
      </c>
      <c r="AD13" s="587"/>
      <c r="AE13" s="587">
        <v>18480</v>
      </c>
      <c r="AF13" s="421"/>
      <c r="AG13" s="322"/>
      <c r="AH13" s="421"/>
      <c r="AI13" s="587"/>
      <c r="AJ13" s="421"/>
      <c r="AL13" s="577">
        <f t="shared" si="2"/>
        <v>46545</v>
      </c>
      <c r="AM13" s="577">
        <f t="shared" si="3"/>
        <v>28065</v>
      </c>
    </row>
    <row r="14" spans="1:42" ht="27.75" customHeight="1" x14ac:dyDescent="0.25">
      <c r="A14" s="570" t="s">
        <v>839</v>
      </c>
      <c r="B14" s="421" t="s">
        <v>297</v>
      </c>
      <c r="C14" s="418" t="s">
        <v>995</v>
      </c>
      <c r="D14" s="421"/>
      <c r="E14" s="421"/>
      <c r="F14" s="585"/>
      <c r="G14" s="586"/>
      <c r="H14" s="586"/>
      <c r="I14" s="585"/>
      <c r="J14" s="585"/>
      <c r="K14" s="585"/>
      <c r="L14" s="585"/>
      <c r="M14" s="421"/>
      <c r="N14" s="587"/>
      <c r="O14" s="587"/>
      <c r="P14" s="587"/>
      <c r="Q14" s="587"/>
      <c r="R14" s="588"/>
      <c r="S14" s="587"/>
      <c r="T14" s="587"/>
      <c r="U14" s="587"/>
      <c r="V14" s="587">
        <v>90551</v>
      </c>
      <c r="W14" s="587">
        <v>90551</v>
      </c>
      <c r="X14" s="587">
        <v>16063</v>
      </c>
      <c r="Y14" s="587">
        <v>16063</v>
      </c>
      <c r="Z14" s="587">
        <v>16883</v>
      </c>
      <c r="AA14" s="587"/>
      <c r="AB14" s="587"/>
      <c r="AC14" s="587">
        <v>41542</v>
      </c>
      <c r="AD14" s="587"/>
      <c r="AE14" s="587">
        <v>16492</v>
      </c>
      <c r="AF14" s="421"/>
      <c r="AG14" s="322"/>
      <c r="AH14" s="421"/>
      <c r="AI14" s="587"/>
      <c r="AJ14" s="421"/>
      <c r="AL14" s="577">
        <f t="shared" si="2"/>
        <v>41542</v>
      </c>
      <c r="AM14" s="577">
        <f t="shared" si="3"/>
        <v>25050</v>
      </c>
    </row>
    <row r="15" spans="1:42" ht="27.75" customHeight="1" x14ac:dyDescent="0.25">
      <c r="A15" s="570" t="s">
        <v>839</v>
      </c>
      <c r="B15" s="421" t="s">
        <v>298</v>
      </c>
      <c r="C15" s="418" t="s">
        <v>1240</v>
      </c>
      <c r="D15" s="421"/>
      <c r="E15" s="421"/>
      <c r="F15" s="585"/>
      <c r="G15" s="586"/>
      <c r="H15" s="586"/>
      <c r="I15" s="585"/>
      <c r="J15" s="585"/>
      <c r="K15" s="585"/>
      <c r="L15" s="585"/>
      <c r="M15" s="421"/>
      <c r="N15" s="587"/>
      <c r="O15" s="587"/>
      <c r="P15" s="587"/>
      <c r="Q15" s="587"/>
      <c r="R15" s="588"/>
      <c r="S15" s="587"/>
      <c r="T15" s="587"/>
      <c r="U15" s="587"/>
      <c r="V15" s="587">
        <v>95175</v>
      </c>
      <c r="W15" s="587">
        <v>95175</v>
      </c>
      <c r="X15" s="587">
        <v>16884</v>
      </c>
      <c r="Y15" s="587">
        <v>16884</v>
      </c>
      <c r="Z15" s="587">
        <v>17745</v>
      </c>
      <c r="AA15" s="587"/>
      <c r="AB15" s="587"/>
      <c r="AC15" s="587">
        <v>43662</v>
      </c>
      <c r="AD15" s="587"/>
      <c r="AE15" s="587">
        <v>17334</v>
      </c>
      <c r="AF15" s="421"/>
      <c r="AG15" s="322"/>
      <c r="AH15" s="421"/>
      <c r="AI15" s="587"/>
      <c r="AJ15" s="421"/>
      <c r="AL15" s="577">
        <f t="shared" si="2"/>
        <v>43662</v>
      </c>
      <c r="AM15" s="577">
        <f t="shared" si="3"/>
        <v>26328</v>
      </c>
    </row>
    <row r="16" spans="1:42" ht="27.75" customHeight="1" x14ac:dyDescent="0.25">
      <c r="A16" s="570" t="s">
        <v>839</v>
      </c>
      <c r="B16" s="421" t="s">
        <v>545</v>
      </c>
      <c r="C16" s="418" t="s">
        <v>880</v>
      </c>
      <c r="D16" s="421"/>
      <c r="E16" s="421"/>
      <c r="F16" s="585"/>
      <c r="G16" s="586"/>
      <c r="H16" s="586"/>
      <c r="I16" s="585"/>
      <c r="J16" s="585"/>
      <c r="K16" s="585"/>
      <c r="L16" s="585"/>
      <c r="M16" s="421"/>
      <c r="N16" s="587"/>
      <c r="O16" s="587"/>
      <c r="P16" s="587"/>
      <c r="Q16" s="587"/>
      <c r="R16" s="588"/>
      <c r="S16" s="587"/>
      <c r="T16" s="587"/>
      <c r="U16" s="587"/>
      <c r="V16" s="587">
        <v>82125</v>
      </c>
      <c r="W16" s="587">
        <v>82125</v>
      </c>
      <c r="X16" s="587">
        <v>14569</v>
      </c>
      <c r="Y16" s="587">
        <v>14569</v>
      </c>
      <c r="Z16" s="587">
        <v>15312</v>
      </c>
      <c r="AA16" s="587"/>
      <c r="AB16" s="587"/>
      <c r="AC16" s="587">
        <v>37675</v>
      </c>
      <c r="AD16" s="587"/>
      <c r="AE16" s="587">
        <v>14957</v>
      </c>
      <c r="AF16" s="421"/>
      <c r="AG16" s="322"/>
      <c r="AH16" s="421"/>
      <c r="AI16" s="587"/>
      <c r="AJ16" s="421"/>
      <c r="AL16" s="577">
        <f t="shared" si="2"/>
        <v>37675</v>
      </c>
      <c r="AM16" s="577">
        <f t="shared" si="3"/>
        <v>22718</v>
      </c>
    </row>
    <row r="17" spans="1:42" ht="27.75" customHeight="1" x14ac:dyDescent="0.25">
      <c r="A17" s="570" t="s">
        <v>839</v>
      </c>
      <c r="B17" s="421" t="s">
        <v>499</v>
      </c>
      <c r="C17" s="418" t="s">
        <v>874</v>
      </c>
      <c r="D17" s="421"/>
      <c r="E17" s="421"/>
      <c r="F17" s="585"/>
      <c r="G17" s="586"/>
      <c r="H17" s="586"/>
      <c r="I17" s="585"/>
      <c r="J17" s="585"/>
      <c r="K17" s="585"/>
      <c r="L17" s="585"/>
      <c r="M17" s="421"/>
      <c r="N17" s="587"/>
      <c r="O17" s="587"/>
      <c r="P17" s="587"/>
      <c r="Q17" s="587"/>
      <c r="R17" s="588"/>
      <c r="S17" s="587"/>
      <c r="T17" s="587"/>
      <c r="U17" s="587"/>
      <c r="V17" s="587">
        <v>110956</v>
      </c>
      <c r="W17" s="587">
        <v>110956</v>
      </c>
      <c r="X17" s="587">
        <v>19683</v>
      </c>
      <c r="Y17" s="587">
        <v>19683</v>
      </c>
      <c r="Z17" s="587">
        <v>20687</v>
      </c>
      <c r="AA17" s="587"/>
      <c r="AB17" s="587"/>
      <c r="AC17" s="587">
        <v>50903</v>
      </c>
      <c r="AD17" s="587"/>
      <c r="AE17" s="587">
        <v>20208</v>
      </c>
      <c r="AF17" s="421"/>
      <c r="AG17" s="322"/>
      <c r="AH17" s="421"/>
      <c r="AI17" s="587"/>
      <c r="AJ17" s="421"/>
      <c r="AL17" s="577">
        <f t="shared" si="2"/>
        <v>50903</v>
      </c>
      <c r="AM17" s="577">
        <f t="shared" si="3"/>
        <v>30695</v>
      </c>
    </row>
    <row r="18" spans="1:42" ht="27.75" customHeight="1" x14ac:dyDescent="0.25">
      <c r="A18" s="570" t="s">
        <v>839</v>
      </c>
      <c r="B18" s="421" t="s">
        <v>313</v>
      </c>
      <c r="C18" s="418" t="s">
        <v>896</v>
      </c>
      <c r="D18" s="421"/>
      <c r="E18" s="421"/>
      <c r="F18" s="585"/>
      <c r="G18" s="586"/>
      <c r="H18" s="586"/>
      <c r="I18" s="585"/>
      <c r="J18" s="585"/>
      <c r="K18" s="585"/>
      <c r="L18" s="585"/>
      <c r="M18" s="421"/>
      <c r="N18" s="587"/>
      <c r="O18" s="587"/>
      <c r="P18" s="587"/>
      <c r="Q18" s="587"/>
      <c r="R18" s="588"/>
      <c r="S18" s="587"/>
      <c r="T18" s="587"/>
      <c r="U18" s="587"/>
      <c r="V18" s="587">
        <v>90502</v>
      </c>
      <c r="W18" s="587">
        <v>90502</v>
      </c>
      <c r="X18" s="587">
        <v>16055</v>
      </c>
      <c r="Y18" s="587">
        <v>16055</v>
      </c>
      <c r="Z18" s="587">
        <v>16874</v>
      </c>
      <c r="AA18" s="587"/>
      <c r="AB18" s="587"/>
      <c r="AC18" s="587">
        <v>41518</v>
      </c>
      <c r="AD18" s="587"/>
      <c r="AE18" s="587">
        <v>16483</v>
      </c>
      <c r="AF18" s="421"/>
      <c r="AG18" s="322"/>
      <c r="AH18" s="421"/>
      <c r="AI18" s="587"/>
      <c r="AJ18" s="421"/>
      <c r="AL18" s="577">
        <f t="shared" si="2"/>
        <v>41518</v>
      </c>
      <c r="AM18" s="577">
        <f t="shared" si="3"/>
        <v>25035</v>
      </c>
    </row>
    <row r="19" spans="1:42" ht="27.75" customHeight="1" x14ac:dyDescent="0.25">
      <c r="A19" s="570" t="s">
        <v>839</v>
      </c>
      <c r="B19" s="421" t="s">
        <v>314</v>
      </c>
      <c r="C19" s="418" t="s">
        <v>964</v>
      </c>
      <c r="D19" s="421"/>
      <c r="E19" s="421"/>
      <c r="F19" s="585"/>
      <c r="G19" s="586"/>
      <c r="H19" s="586"/>
      <c r="I19" s="585"/>
      <c r="J19" s="585"/>
      <c r="K19" s="585"/>
      <c r="L19" s="585"/>
      <c r="M19" s="421"/>
      <c r="N19" s="587"/>
      <c r="O19" s="587"/>
      <c r="P19" s="587"/>
      <c r="Q19" s="587"/>
      <c r="R19" s="588"/>
      <c r="S19" s="587"/>
      <c r="T19" s="587"/>
      <c r="U19" s="587"/>
      <c r="V19" s="587">
        <v>120173</v>
      </c>
      <c r="W19" s="587">
        <v>120173</v>
      </c>
      <c r="X19" s="587">
        <v>21318</v>
      </c>
      <c r="Y19" s="587">
        <v>21318</v>
      </c>
      <c r="Z19" s="587">
        <v>22406</v>
      </c>
      <c r="AA19" s="587"/>
      <c r="AB19" s="587"/>
      <c r="AC19" s="587">
        <v>55131</v>
      </c>
      <c r="AD19" s="587"/>
      <c r="AE19" s="587">
        <v>21887</v>
      </c>
      <c r="AF19" s="421"/>
      <c r="AG19" s="322"/>
      <c r="AH19" s="421"/>
      <c r="AI19" s="587"/>
      <c r="AJ19" s="421"/>
      <c r="AL19" s="577">
        <f t="shared" si="2"/>
        <v>55131</v>
      </c>
      <c r="AM19" s="577">
        <f t="shared" si="3"/>
        <v>33244</v>
      </c>
    </row>
    <row r="20" spans="1:42" ht="27.75" customHeight="1" x14ac:dyDescent="0.25">
      <c r="A20" s="570" t="s">
        <v>839</v>
      </c>
      <c r="B20" s="421" t="s">
        <v>315</v>
      </c>
      <c r="C20" s="418" t="s">
        <v>1241</v>
      </c>
      <c r="D20" s="421"/>
      <c r="E20" s="421"/>
      <c r="F20" s="585"/>
      <c r="G20" s="586"/>
      <c r="H20" s="586"/>
      <c r="I20" s="585"/>
      <c r="J20" s="585"/>
      <c r="K20" s="585"/>
      <c r="L20" s="585"/>
      <c r="M20" s="421"/>
      <c r="N20" s="587"/>
      <c r="O20" s="587"/>
      <c r="P20" s="587"/>
      <c r="Q20" s="587"/>
      <c r="R20" s="588"/>
      <c r="S20" s="587"/>
      <c r="T20" s="587"/>
      <c r="U20" s="587"/>
      <c r="V20" s="587">
        <v>91744</v>
      </c>
      <c r="W20" s="587">
        <v>91744</v>
      </c>
      <c r="X20" s="587">
        <v>16275</v>
      </c>
      <c r="Y20" s="587">
        <v>16275</v>
      </c>
      <c r="Z20" s="587">
        <v>17105</v>
      </c>
      <c r="AA20" s="587"/>
      <c r="AB20" s="587"/>
      <c r="AC20" s="587">
        <v>42089</v>
      </c>
      <c r="AD20" s="587"/>
      <c r="AE20" s="587">
        <v>16709</v>
      </c>
      <c r="AF20" s="421"/>
      <c r="AG20" s="322"/>
      <c r="AH20" s="421"/>
      <c r="AI20" s="587"/>
      <c r="AJ20" s="421"/>
      <c r="AL20" s="577">
        <f t="shared" si="2"/>
        <v>42089</v>
      </c>
      <c r="AM20" s="577">
        <f t="shared" si="3"/>
        <v>25380</v>
      </c>
    </row>
    <row r="21" spans="1:42" ht="27.75" customHeight="1" x14ac:dyDescent="0.25">
      <c r="A21" s="570" t="s">
        <v>839</v>
      </c>
      <c r="B21" s="421" t="s">
        <v>551</v>
      </c>
      <c r="C21" s="418" t="s">
        <v>935</v>
      </c>
      <c r="D21" s="421"/>
      <c r="E21" s="421"/>
      <c r="F21" s="585"/>
      <c r="G21" s="586"/>
      <c r="H21" s="586"/>
      <c r="I21" s="585"/>
      <c r="J21" s="585"/>
      <c r="K21" s="585"/>
      <c r="L21" s="585"/>
      <c r="M21" s="421"/>
      <c r="N21" s="587"/>
      <c r="O21" s="587"/>
      <c r="P21" s="587"/>
      <c r="Q21" s="587"/>
      <c r="R21" s="588"/>
      <c r="S21" s="587"/>
      <c r="T21" s="587"/>
      <c r="U21" s="587"/>
      <c r="V21" s="587">
        <v>138606</v>
      </c>
      <c r="W21" s="587">
        <v>138606</v>
      </c>
      <c r="X21" s="587">
        <v>24588</v>
      </c>
      <c r="Y21" s="587">
        <v>24588</v>
      </c>
      <c r="Z21" s="587">
        <v>25842</v>
      </c>
      <c r="AA21" s="587"/>
      <c r="AB21" s="587"/>
      <c r="AC21" s="587">
        <v>63588</v>
      </c>
      <c r="AD21" s="587"/>
      <c r="AE21" s="587">
        <v>25244</v>
      </c>
      <c r="AF21" s="421"/>
      <c r="AG21" s="322"/>
      <c r="AH21" s="421"/>
      <c r="AI21" s="587"/>
      <c r="AJ21" s="421"/>
      <c r="AL21" s="577">
        <f t="shared" si="2"/>
        <v>63588</v>
      </c>
      <c r="AM21" s="577">
        <f t="shared" si="3"/>
        <v>38344</v>
      </c>
    </row>
    <row r="22" spans="1:42" ht="27.75" customHeight="1" x14ac:dyDescent="0.25">
      <c r="A22" s="570" t="s">
        <v>839</v>
      </c>
      <c r="B22" s="421" t="s">
        <v>504</v>
      </c>
      <c r="C22" s="418" t="s">
        <v>232</v>
      </c>
      <c r="D22" s="421"/>
      <c r="E22" s="421"/>
      <c r="F22" s="585"/>
      <c r="G22" s="586"/>
      <c r="H22" s="586"/>
      <c r="I22" s="585"/>
      <c r="J22" s="585"/>
      <c r="K22" s="585"/>
      <c r="L22" s="585"/>
      <c r="M22" s="421"/>
      <c r="N22" s="587"/>
      <c r="O22" s="587"/>
      <c r="P22" s="587"/>
      <c r="Q22" s="587"/>
      <c r="R22" s="588"/>
      <c r="S22" s="587"/>
      <c r="T22" s="587"/>
      <c r="U22" s="587"/>
      <c r="V22" s="587">
        <v>85459</v>
      </c>
      <c r="W22" s="587">
        <v>85459</v>
      </c>
      <c r="X22" s="587">
        <v>15160</v>
      </c>
      <c r="Y22" s="587">
        <v>15160</v>
      </c>
      <c r="Z22" s="587">
        <v>15933</v>
      </c>
      <c r="AA22" s="587"/>
      <c r="AB22" s="587"/>
      <c r="AC22" s="587">
        <v>39206</v>
      </c>
      <c r="AD22" s="587"/>
      <c r="AE22" s="587">
        <v>15565</v>
      </c>
      <c r="AF22" s="421"/>
      <c r="AG22" s="322"/>
      <c r="AH22" s="421"/>
      <c r="AI22" s="587"/>
      <c r="AJ22" s="421"/>
      <c r="AL22" s="577">
        <f t="shared" si="2"/>
        <v>39206</v>
      </c>
      <c r="AM22" s="577">
        <f t="shared" si="3"/>
        <v>23641</v>
      </c>
    </row>
    <row r="23" spans="1:42" ht="27.75" customHeight="1" x14ac:dyDescent="0.25">
      <c r="A23" s="570" t="s">
        <v>839</v>
      </c>
      <c r="B23" s="421" t="s">
        <v>508</v>
      </c>
      <c r="C23" s="418" t="s">
        <v>230</v>
      </c>
      <c r="D23" s="421"/>
      <c r="E23" s="421"/>
      <c r="F23" s="585"/>
      <c r="G23" s="586"/>
      <c r="H23" s="586"/>
      <c r="I23" s="585"/>
      <c r="J23" s="585"/>
      <c r="K23" s="585"/>
      <c r="L23" s="585"/>
      <c r="M23" s="421"/>
      <c r="N23" s="587"/>
      <c r="O23" s="587"/>
      <c r="P23" s="587"/>
      <c r="Q23" s="587"/>
      <c r="R23" s="588"/>
      <c r="S23" s="587"/>
      <c r="T23" s="587"/>
      <c r="U23" s="587"/>
      <c r="V23" s="587">
        <v>112362</v>
      </c>
      <c r="W23" s="587">
        <v>112362</v>
      </c>
      <c r="X23" s="587">
        <v>19933</v>
      </c>
      <c r="Y23" s="587">
        <v>19933</v>
      </c>
      <c r="Z23" s="587">
        <v>20949</v>
      </c>
      <c r="AA23" s="587"/>
      <c r="AB23" s="587"/>
      <c r="AC23" s="587">
        <v>51547</v>
      </c>
      <c r="AD23" s="587"/>
      <c r="AE23" s="587">
        <v>20464</v>
      </c>
      <c r="AF23" s="421"/>
      <c r="AG23" s="322"/>
      <c r="AH23" s="421"/>
      <c r="AI23" s="587"/>
      <c r="AJ23" s="421"/>
      <c r="AL23" s="577">
        <f t="shared" si="2"/>
        <v>51547</v>
      </c>
      <c r="AM23" s="577">
        <f t="shared" si="3"/>
        <v>31083</v>
      </c>
    </row>
    <row r="24" spans="1:42" ht="27.75" customHeight="1" x14ac:dyDescent="0.25">
      <c r="A24" s="570" t="s">
        <v>839</v>
      </c>
      <c r="B24" s="421" t="s">
        <v>555</v>
      </c>
      <c r="C24" s="418" t="s">
        <v>239</v>
      </c>
      <c r="D24" s="421"/>
      <c r="E24" s="421"/>
      <c r="F24" s="585"/>
      <c r="G24" s="586"/>
      <c r="H24" s="586"/>
      <c r="I24" s="585"/>
      <c r="J24" s="585"/>
      <c r="K24" s="585"/>
      <c r="L24" s="585"/>
      <c r="M24" s="421"/>
      <c r="N24" s="587"/>
      <c r="O24" s="587"/>
      <c r="P24" s="587"/>
      <c r="Q24" s="587"/>
      <c r="R24" s="588"/>
      <c r="S24" s="587"/>
      <c r="T24" s="587"/>
      <c r="U24" s="587"/>
      <c r="V24" s="587">
        <v>97676</v>
      </c>
      <c r="W24" s="587">
        <v>97676</v>
      </c>
      <c r="X24" s="587">
        <v>17327</v>
      </c>
      <c r="Y24" s="587">
        <v>17327</v>
      </c>
      <c r="Z24" s="587">
        <v>18211</v>
      </c>
      <c r="AA24" s="587"/>
      <c r="AB24" s="587"/>
      <c r="AC24" s="587">
        <v>44811</v>
      </c>
      <c r="AD24" s="587"/>
      <c r="AE24" s="587">
        <v>17790</v>
      </c>
      <c r="AF24" s="421"/>
      <c r="AG24" s="322"/>
      <c r="AH24" s="421"/>
      <c r="AI24" s="587"/>
      <c r="AJ24" s="421"/>
      <c r="AL24" s="577">
        <f t="shared" si="2"/>
        <v>44811</v>
      </c>
      <c r="AM24" s="577">
        <f t="shared" si="3"/>
        <v>27021</v>
      </c>
    </row>
    <row r="25" spans="1:42" ht="37.5" customHeight="1" x14ac:dyDescent="0.25">
      <c r="A25" s="570" t="s">
        <v>839</v>
      </c>
      <c r="B25" s="589" t="s">
        <v>62</v>
      </c>
      <c r="C25" s="590" t="s">
        <v>1242</v>
      </c>
      <c r="D25" s="591"/>
      <c r="E25" s="591"/>
      <c r="F25" s="591"/>
      <c r="G25" s="592"/>
      <c r="H25" s="592"/>
      <c r="I25" s="589"/>
      <c r="J25" s="589"/>
      <c r="K25" s="589"/>
      <c r="L25" s="589"/>
      <c r="M25" s="593"/>
      <c r="N25" s="594">
        <f t="shared" ref="N25:AE25" si="4">+SUBTOTAL(109,N26:N81)</f>
        <v>1344488</v>
      </c>
      <c r="O25" s="594">
        <f t="shared" si="4"/>
        <v>0</v>
      </c>
      <c r="P25" s="594">
        <f t="shared" si="4"/>
        <v>1276488</v>
      </c>
      <c r="Q25" s="594">
        <f t="shared" si="4"/>
        <v>14996</v>
      </c>
      <c r="R25" s="594">
        <f t="shared" si="4"/>
        <v>0</v>
      </c>
      <c r="S25" s="594">
        <f t="shared" si="4"/>
        <v>1000</v>
      </c>
      <c r="T25" s="594">
        <f t="shared" si="4"/>
        <v>1287288</v>
      </c>
      <c r="U25" s="594">
        <f t="shared" si="4"/>
        <v>289323</v>
      </c>
      <c r="V25" s="594">
        <f t="shared" si="4"/>
        <v>985000</v>
      </c>
      <c r="W25" s="594">
        <f t="shared" si="4"/>
        <v>905000</v>
      </c>
      <c r="X25" s="594">
        <f t="shared" si="4"/>
        <v>1000</v>
      </c>
      <c r="Y25" s="594">
        <f t="shared" si="4"/>
        <v>80000</v>
      </c>
      <c r="Z25" s="594">
        <f t="shared" si="4"/>
        <v>208323</v>
      </c>
      <c r="AA25" s="594">
        <f t="shared" si="4"/>
        <v>708875</v>
      </c>
      <c r="AB25" s="594">
        <f t="shared" si="4"/>
        <v>80000</v>
      </c>
      <c r="AC25" s="594">
        <f t="shared" si="4"/>
        <v>628875</v>
      </c>
      <c r="AD25" s="594">
        <f t="shared" si="4"/>
        <v>541688</v>
      </c>
      <c r="AE25" s="594">
        <f t="shared" si="4"/>
        <v>292195</v>
      </c>
      <c r="AF25" s="595" t="e">
        <v>#REF!</v>
      </c>
      <c r="AG25" s="594"/>
      <c r="AH25" s="584"/>
      <c r="AI25" s="584"/>
      <c r="AJ25" s="584"/>
      <c r="AL25" s="577">
        <f t="shared" si="2"/>
        <v>615677</v>
      </c>
      <c r="AM25" s="577">
        <f t="shared" si="3"/>
        <v>323482</v>
      </c>
      <c r="AO25" s="355">
        <v>367195</v>
      </c>
      <c r="AP25" s="374">
        <f>+AO25-AE25-'PL15. DoiungODA-NSTT'!Q10</f>
        <v>0</v>
      </c>
    </row>
    <row r="26" spans="1:42" ht="60.75" hidden="1" customHeight="1" x14ac:dyDescent="0.25">
      <c r="A26" s="570"/>
      <c r="B26" s="589" t="s">
        <v>1243</v>
      </c>
      <c r="C26" s="596" t="s">
        <v>1244</v>
      </c>
      <c r="D26" s="591"/>
      <c r="E26" s="591"/>
      <c r="F26" s="591"/>
      <c r="G26" s="592"/>
      <c r="H26" s="592"/>
      <c r="I26" s="589"/>
      <c r="J26" s="589"/>
      <c r="K26" s="589"/>
      <c r="L26" s="589"/>
      <c r="M26" s="593"/>
      <c r="N26" s="594">
        <f>+SUBTOTAL(109,N27:N34)</f>
        <v>0</v>
      </c>
      <c r="O26" s="594">
        <f t="shared" ref="O26:AF26" si="5">+SUBTOTAL(109,O27:O34)</f>
        <v>0</v>
      </c>
      <c r="P26" s="594">
        <f t="shared" si="5"/>
        <v>0</v>
      </c>
      <c r="Q26" s="594">
        <f t="shared" si="5"/>
        <v>0</v>
      </c>
      <c r="R26" s="594">
        <f t="shared" si="5"/>
        <v>0</v>
      </c>
      <c r="S26" s="594">
        <f t="shared" si="5"/>
        <v>0</v>
      </c>
      <c r="T26" s="594">
        <f t="shared" si="5"/>
        <v>0</v>
      </c>
      <c r="U26" s="594">
        <f t="shared" si="5"/>
        <v>0</v>
      </c>
      <c r="V26" s="594">
        <f t="shared" si="5"/>
        <v>0</v>
      </c>
      <c r="W26" s="594">
        <f t="shared" si="5"/>
        <v>0</v>
      </c>
      <c r="X26" s="594">
        <f t="shared" si="5"/>
        <v>0</v>
      </c>
      <c r="Y26" s="594">
        <f t="shared" si="5"/>
        <v>0</v>
      </c>
      <c r="Z26" s="594">
        <f t="shared" si="5"/>
        <v>0</v>
      </c>
      <c r="AA26" s="594">
        <f t="shared" si="5"/>
        <v>0</v>
      </c>
      <c r="AB26" s="594">
        <f t="shared" si="5"/>
        <v>0</v>
      </c>
      <c r="AC26" s="594">
        <f t="shared" si="5"/>
        <v>0</v>
      </c>
      <c r="AD26" s="594">
        <f t="shared" si="5"/>
        <v>0</v>
      </c>
      <c r="AE26" s="594">
        <f t="shared" si="5"/>
        <v>0</v>
      </c>
      <c r="AF26" s="594">
        <f t="shared" si="5"/>
        <v>0</v>
      </c>
      <c r="AG26" s="322"/>
      <c r="AH26" s="583"/>
      <c r="AI26" s="583"/>
      <c r="AJ26" s="583"/>
      <c r="AL26" s="577">
        <f t="shared" si="2"/>
        <v>0</v>
      </c>
      <c r="AM26" s="577">
        <f t="shared" si="3"/>
        <v>0</v>
      </c>
    </row>
    <row r="27" spans="1:42" hidden="1" x14ac:dyDescent="0.25">
      <c r="A27" s="570"/>
      <c r="B27" s="589" t="s">
        <v>20</v>
      </c>
      <c r="C27" s="596" t="s">
        <v>1245</v>
      </c>
      <c r="D27" s="591"/>
      <c r="E27" s="591"/>
      <c r="F27" s="591"/>
      <c r="G27" s="592"/>
      <c r="H27" s="592"/>
      <c r="I27" s="589"/>
      <c r="J27" s="589"/>
      <c r="K27" s="589"/>
      <c r="L27" s="589"/>
      <c r="M27" s="593"/>
      <c r="N27" s="594">
        <f>+SUBTOTAL(109,N28:N31)</f>
        <v>0</v>
      </c>
      <c r="O27" s="594">
        <f t="shared" ref="O27:AE27" si="6">+SUBTOTAL(109,O28:O31)</f>
        <v>0</v>
      </c>
      <c r="P27" s="594">
        <f t="shared" si="6"/>
        <v>0</v>
      </c>
      <c r="Q27" s="594">
        <f t="shared" si="6"/>
        <v>0</v>
      </c>
      <c r="R27" s="594">
        <f t="shared" si="6"/>
        <v>0</v>
      </c>
      <c r="S27" s="594">
        <f t="shared" si="6"/>
        <v>0</v>
      </c>
      <c r="T27" s="594">
        <f t="shared" si="6"/>
        <v>0</v>
      </c>
      <c r="U27" s="594">
        <f t="shared" si="6"/>
        <v>0</v>
      </c>
      <c r="V27" s="594">
        <f t="shared" si="6"/>
        <v>0</v>
      </c>
      <c r="W27" s="594">
        <f t="shared" si="6"/>
        <v>0</v>
      </c>
      <c r="X27" s="594">
        <f t="shared" si="6"/>
        <v>0</v>
      </c>
      <c r="Y27" s="594">
        <f t="shared" si="6"/>
        <v>0</v>
      </c>
      <c r="Z27" s="594">
        <f t="shared" si="6"/>
        <v>0</v>
      </c>
      <c r="AA27" s="594">
        <f t="shared" si="6"/>
        <v>0</v>
      </c>
      <c r="AB27" s="594">
        <f t="shared" si="6"/>
        <v>0</v>
      </c>
      <c r="AC27" s="594">
        <f t="shared" si="6"/>
        <v>0</v>
      </c>
      <c r="AD27" s="594">
        <f t="shared" si="6"/>
        <v>0</v>
      </c>
      <c r="AE27" s="594">
        <f t="shared" si="6"/>
        <v>0</v>
      </c>
      <c r="AF27" s="421"/>
      <c r="AG27" s="322"/>
      <c r="AH27" s="597"/>
      <c r="AI27" s="597"/>
      <c r="AJ27" s="597"/>
      <c r="AL27" s="577">
        <f t="shared" si="2"/>
        <v>0</v>
      </c>
      <c r="AM27" s="577">
        <f t="shared" si="3"/>
        <v>0</v>
      </c>
    </row>
    <row r="28" spans="1:42" ht="75" hidden="1" x14ac:dyDescent="0.25">
      <c r="A28" s="570"/>
      <c r="B28" s="421" t="s">
        <v>567</v>
      </c>
      <c r="C28" s="418" t="s">
        <v>1246</v>
      </c>
      <c r="D28" s="421">
        <v>7961948</v>
      </c>
      <c r="E28" s="421" t="s">
        <v>62</v>
      </c>
      <c r="F28" s="585" t="s">
        <v>1012</v>
      </c>
      <c r="G28" s="586" t="s">
        <v>1026</v>
      </c>
      <c r="H28" s="586">
        <v>2022</v>
      </c>
      <c r="I28" s="585">
        <v>2024</v>
      </c>
      <c r="J28" s="585"/>
      <c r="K28" s="585"/>
      <c r="L28" s="585"/>
      <c r="M28" s="421" t="s">
        <v>1247</v>
      </c>
      <c r="N28" s="587">
        <v>3319</v>
      </c>
      <c r="O28" s="587"/>
      <c r="P28" s="587"/>
      <c r="Q28" s="587"/>
      <c r="R28" s="588"/>
      <c r="S28" s="587"/>
      <c r="T28" s="587"/>
      <c r="U28" s="587">
        <v>1000</v>
      </c>
      <c r="V28" s="587">
        <v>1000</v>
      </c>
      <c r="W28" s="587">
        <v>1000</v>
      </c>
      <c r="X28" s="587"/>
      <c r="Y28" s="587">
        <v>1000</v>
      </c>
      <c r="Z28" s="587"/>
      <c r="AA28" s="587"/>
      <c r="AB28" s="587"/>
      <c r="AC28" s="587">
        <v>0</v>
      </c>
      <c r="AD28" s="587">
        <v>50000</v>
      </c>
      <c r="AE28" s="587">
        <v>0</v>
      </c>
      <c r="AF28" s="421" t="s">
        <v>1248</v>
      </c>
      <c r="AG28" s="322"/>
      <c r="AH28" s="421"/>
      <c r="AI28" s="587"/>
      <c r="AJ28" s="421"/>
      <c r="AL28" s="577">
        <f t="shared" si="2"/>
        <v>0</v>
      </c>
      <c r="AM28" s="577">
        <f t="shared" si="3"/>
        <v>0</v>
      </c>
    </row>
    <row r="29" spans="1:42" ht="75" hidden="1" x14ac:dyDescent="0.25">
      <c r="A29" s="570"/>
      <c r="B29" s="421" t="s">
        <v>296</v>
      </c>
      <c r="C29" s="418" t="s">
        <v>1249</v>
      </c>
      <c r="D29" s="421"/>
      <c r="E29" s="421"/>
      <c r="F29" s="585"/>
      <c r="G29" s="586"/>
      <c r="H29" s="586"/>
      <c r="I29" s="585"/>
      <c r="J29" s="585"/>
      <c r="K29" s="585"/>
      <c r="L29" s="585"/>
      <c r="M29" s="421" t="s">
        <v>1250</v>
      </c>
      <c r="N29" s="587">
        <v>1593</v>
      </c>
      <c r="O29" s="587"/>
      <c r="P29" s="587"/>
      <c r="Q29" s="587"/>
      <c r="R29" s="588"/>
      <c r="S29" s="587"/>
      <c r="T29" s="587"/>
      <c r="U29" s="587">
        <v>500</v>
      </c>
      <c r="V29" s="587">
        <v>500</v>
      </c>
      <c r="W29" s="587">
        <v>500</v>
      </c>
      <c r="X29" s="587"/>
      <c r="Y29" s="587">
        <v>500</v>
      </c>
      <c r="Z29" s="587"/>
      <c r="AA29" s="587"/>
      <c r="AB29" s="587"/>
      <c r="AC29" s="587">
        <v>0</v>
      </c>
      <c r="AD29" s="587"/>
      <c r="AE29" s="587">
        <v>0</v>
      </c>
      <c r="AF29" s="421" t="s">
        <v>893</v>
      </c>
      <c r="AG29" s="322"/>
      <c r="AH29" s="421"/>
      <c r="AI29" s="587"/>
      <c r="AJ29" s="421"/>
      <c r="AL29" s="577">
        <f t="shared" si="2"/>
        <v>0</v>
      </c>
      <c r="AM29" s="577">
        <f t="shared" si="3"/>
        <v>0</v>
      </c>
    </row>
    <row r="30" spans="1:42" ht="62.45" hidden="1" customHeight="1" x14ac:dyDescent="0.25">
      <c r="A30" s="570"/>
      <c r="B30" s="421" t="s">
        <v>297</v>
      </c>
      <c r="C30" s="418" t="s">
        <v>1251</v>
      </c>
      <c r="D30" s="421"/>
      <c r="E30" s="421"/>
      <c r="F30" s="585"/>
      <c r="G30" s="586"/>
      <c r="H30" s="586"/>
      <c r="I30" s="585"/>
      <c r="J30" s="585"/>
      <c r="K30" s="585"/>
      <c r="L30" s="585"/>
      <c r="M30" s="421" t="s">
        <v>1252</v>
      </c>
      <c r="N30" s="587">
        <v>2315</v>
      </c>
      <c r="O30" s="587"/>
      <c r="P30" s="587"/>
      <c r="Q30" s="587"/>
      <c r="R30" s="588"/>
      <c r="S30" s="587"/>
      <c r="T30" s="587"/>
      <c r="U30" s="587">
        <v>1000</v>
      </c>
      <c r="V30" s="587">
        <v>1000</v>
      </c>
      <c r="W30" s="587">
        <v>1000</v>
      </c>
      <c r="X30" s="587"/>
      <c r="Y30" s="587">
        <v>1000</v>
      </c>
      <c r="Z30" s="587"/>
      <c r="AA30" s="587"/>
      <c r="AB30" s="587"/>
      <c r="AC30" s="587">
        <v>0</v>
      </c>
      <c r="AD30" s="587"/>
      <c r="AE30" s="587">
        <v>0</v>
      </c>
      <c r="AF30" s="421" t="s">
        <v>850</v>
      </c>
      <c r="AG30" s="322"/>
      <c r="AH30" s="421"/>
      <c r="AI30" s="587"/>
      <c r="AJ30" s="421"/>
      <c r="AL30" s="577">
        <f t="shared" si="2"/>
        <v>0</v>
      </c>
      <c r="AM30" s="577">
        <f t="shared" si="3"/>
        <v>0</v>
      </c>
    </row>
    <row r="31" spans="1:42" ht="56.25" hidden="1" x14ac:dyDescent="0.25">
      <c r="A31" s="570"/>
      <c r="B31" s="421" t="s">
        <v>298</v>
      </c>
      <c r="C31" s="418" t="s">
        <v>1041</v>
      </c>
      <c r="D31" s="421"/>
      <c r="E31" s="421"/>
      <c r="F31" s="585"/>
      <c r="G31" s="586"/>
      <c r="H31" s="586"/>
      <c r="I31" s="585"/>
      <c r="J31" s="585"/>
      <c r="K31" s="585"/>
      <c r="L31" s="585"/>
      <c r="M31" s="421" t="s">
        <v>1253</v>
      </c>
      <c r="N31" s="587">
        <v>1773</v>
      </c>
      <c r="O31" s="587"/>
      <c r="P31" s="587"/>
      <c r="Q31" s="587"/>
      <c r="R31" s="588"/>
      <c r="S31" s="587"/>
      <c r="T31" s="587"/>
      <c r="U31" s="587">
        <v>500</v>
      </c>
      <c r="V31" s="587">
        <v>500</v>
      </c>
      <c r="W31" s="587">
        <v>500</v>
      </c>
      <c r="X31" s="587"/>
      <c r="Y31" s="587">
        <v>500</v>
      </c>
      <c r="Z31" s="587"/>
      <c r="AA31" s="587"/>
      <c r="AB31" s="587"/>
      <c r="AC31" s="587">
        <v>0</v>
      </c>
      <c r="AD31" s="587"/>
      <c r="AE31" s="587"/>
      <c r="AF31" s="421" t="s">
        <v>850</v>
      </c>
      <c r="AG31" s="322"/>
      <c r="AH31" s="421"/>
      <c r="AI31" s="587"/>
      <c r="AJ31" s="421"/>
      <c r="AL31" s="577">
        <f t="shared" si="2"/>
        <v>0</v>
      </c>
      <c r="AM31" s="577">
        <f t="shared" si="3"/>
        <v>0</v>
      </c>
    </row>
    <row r="32" spans="1:42" ht="23.25" hidden="1" customHeight="1" x14ac:dyDescent="0.25">
      <c r="A32" s="570"/>
      <c r="B32" s="589" t="s">
        <v>1254</v>
      </c>
      <c r="C32" s="596" t="s">
        <v>1255</v>
      </c>
      <c r="D32" s="591"/>
      <c r="E32" s="591"/>
      <c r="F32" s="591"/>
      <c r="G32" s="592"/>
      <c r="H32" s="592"/>
      <c r="I32" s="589"/>
      <c r="J32" s="589"/>
      <c r="K32" s="589"/>
      <c r="L32" s="589"/>
      <c r="M32" s="593"/>
      <c r="N32" s="594">
        <f>+SUBTOTAL(109,N33:N34)</f>
        <v>0</v>
      </c>
      <c r="O32" s="594">
        <f t="shared" ref="O32:AF32" si="7">+SUBTOTAL(109,O33:O34)</f>
        <v>0</v>
      </c>
      <c r="P32" s="594">
        <f t="shared" si="7"/>
        <v>0</v>
      </c>
      <c r="Q32" s="594">
        <f t="shared" si="7"/>
        <v>0</v>
      </c>
      <c r="R32" s="594">
        <f t="shared" si="7"/>
        <v>0</v>
      </c>
      <c r="S32" s="594">
        <f t="shared" si="7"/>
        <v>0</v>
      </c>
      <c r="T32" s="594">
        <f t="shared" si="7"/>
        <v>0</v>
      </c>
      <c r="U32" s="594">
        <f t="shared" si="7"/>
        <v>0</v>
      </c>
      <c r="V32" s="594">
        <f t="shared" si="7"/>
        <v>0</v>
      </c>
      <c r="W32" s="594">
        <f t="shared" si="7"/>
        <v>0</v>
      </c>
      <c r="X32" s="594">
        <f t="shared" si="7"/>
        <v>0</v>
      </c>
      <c r="Y32" s="594">
        <f t="shared" si="7"/>
        <v>0</v>
      </c>
      <c r="Z32" s="594">
        <f t="shared" si="7"/>
        <v>0</v>
      </c>
      <c r="AA32" s="594">
        <f t="shared" si="7"/>
        <v>0</v>
      </c>
      <c r="AB32" s="594">
        <f t="shared" si="7"/>
        <v>0</v>
      </c>
      <c r="AC32" s="594">
        <f t="shared" si="7"/>
        <v>0</v>
      </c>
      <c r="AD32" s="594">
        <f t="shared" si="7"/>
        <v>0</v>
      </c>
      <c r="AE32" s="594">
        <f t="shared" si="7"/>
        <v>0</v>
      </c>
      <c r="AF32" s="594">
        <f t="shared" si="7"/>
        <v>0</v>
      </c>
      <c r="AG32" s="322"/>
      <c r="AH32" s="597"/>
      <c r="AI32" s="597"/>
      <c r="AJ32" s="597"/>
      <c r="AL32" s="577">
        <f t="shared" si="2"/>
        <v>0</v>
      </c>
      <c r="AM32" s="577">
        <f t="shared" si="3"/>
        <v>0</v>
      </c>
    </row>
    <row r="33" spans="1:41" ht="112.5" hidden="1" x14ac:dyDescent="0.25">
      <c r="A33" s="570"/>
      <c r="B33" s="421">
        <v>1</v>
      </c>
      <c r="C33" s="418" t="s">
        <v>1256</v>
      </c>
      <c r="D33" s="421">
        <v>7843249</v>
      </c>
      <c r="E33" s="421"/>
      <c r="F33" s="585"/>
      <c r="G33" s="586"/>
      <c r="H33" s="586"/>
      <c r="I33" s="585"/>
      <c r="J33" s="585"/>
      <c r="K33" s="585"/>
      <c r="L33" s="585"/>
      <c r="M33" s="421" t="s">
        <v>1257</v>
      </c>
      <c r="N33" s="587">
        <v>49270.061000000002</v>
      </c>
      <c r="O33" s="587"/>
      <c r="P33" s="587"/>
      <c r="Q33" s="587"/>
      <c r="R33" s="588"/>
      <c r="S33" s="587"/>
      <c r="T33" s="587"/>
      <c r="U33" s="587">
        <v>31332.136999999999</v>
      </c>
      <c r="V33" s="587">
        <v>17875</v>
      </c>
      <c r="W33" s="587">
        <v>17875</v>
      </c>
      <c r="X33" s="587"/>
      <c r="Y33" s="587">
        <v>600</v>
      </c>
      <c r="Z33" s="587">
        <v>17275</v>
      </c>
      <c r="AA33" s="587"/>
      <c r="AB33" s="587"/>
      <c r="AC33" s="587">
        <v>0</v>
      </c>
      <c r="AD33" s="587"/>
      <c r="AE33" s="587">
        <v>0</v>
      </c>
      <c r="AF33" s="421" t="s">
        <v>1258</v>
      </c>
      <c r="AG33" s="322"/>
      <c r="AH33" s="421"/>
      <c r="AI33" s="587"/>
      <c r="AJ33" s="421"/>
      <c r="AL33" s="577">
        <f t="shared" si="2"/>
        <v>0</v>
      </c>
      <c r="AM33" s="577">
        <f t="shared" si="3"/>
        <v>0</v>
      </c>
    </row>
    <row r="34" spans="1:41" ht="56.25" hidden="1" x14ac:dyDescent="0.25">
      <c r="A34" s="570"/>
      <c r="B34" s="421">
        <v>2</v>
      </c>
      <c r="C34" s="418" t="s">
        <v>1259</v>
      </c>
      <c r="D34" s="421"/>
      <c r="E34" s="421"/>
      <c r="F34" s="585" t="s">
        <v>844</v>
      </c>
      <c r="G34" s="586"/>
      <c r="H34" s="586"/>
      <c r="I34" s="585"/>
      <c r="J34" s="585"/>
      <c r="K34" s="585"/>
      <c r="L34" s="585"/>
      <c r="M34" s="421" t="s">
        <v>1260</v>
      </c>
      <c r="N34" s="587">
        <v>12000</v>
      </c>
      <c r="O34" s="587"/>
      <c r="P34" s="587">
        <v>12000</v>
      </c>
      <c r="Q34" s="587"/>
      <c r="R34" s="588"/>
      <c r="S34" s="587"/>
      <c r="T34" s="587"/>
      <c r="U34" s="587">
        <v>0</v>
      </c>
      <c r="V34" s="587">
        <v>9125</v>
      </c>
      <c r="W34" s="587">
        <v>9125</v>
      </c>
      <c r="X34" s="587"/>
      <c r="Y34" s="587"/>
      <c r="Z34" s="587">
        <v>0</v>
      </c>
      <c r="AA34" s="587"/>
      <c r="AB34" s="587"/>
      <c r="AC34" s="587">
        <v>9125</v>
      </c>
      <c r="AD34" s="587">
        <v>9125</v>
      </c>
      <c r="AE34" s="587">
        <v>0</v>
      </c>
      <c r="AF34" s="421" t="s">
        <v>645</v>
      </c>
      <c r="AG34" s="322"/>
      <c r="AH34" s="421"/>
      <c r="AI34" s="587"/>
      <c r="AJ34" s="421"/>
      <c r="AL34" s="577">
        <f t="shared" si="2"/>
        <v>9125</v>
      </c>
      <c r="AM34" s="577">
        <f t="shared" si="3"/>
        <v>9125</v>
      </c>
    </row>
    <row r="35" spans="1:41" ht="40.700000000000003" customHeight="1" x14ac:dyDescent="0.25">
      <c r="A35" s="570" t="s">
        <v>839</v>
      </c>
      <c r="B35" s="589" t="s">
        <v>1243</v>
      </c>
      <c r="C35" s="596" t="s">
        <v>1261</v>
      </c>
      <c r="D35" s="591"/>
      <c r="E35" s="591"/>
      <c r="F35" s="591"/>
      <c r="G35" s="592"/>
      <c r="H35" s="592"/>
      <c r="I35" s="589"/>
      <c r="J35" s="589"/>
      <c r="K35" s="589"/>
      <c r="L35" s="589"/>
      <c r="M35" s="593"/>
      <c r="N35" s="594">
        <f t="shared" ref="N35:AE35" si="8">+SUBTOTAL(109,N36:N68)</f>
        <v>310988</v>
      </c>
      <c r="O35" s="594">
        <f t="shared" si="8"/>
        <v>0</v>
      </c>
      <c r="P35" s="594">
        <f t="shared" si="8"/>
        <v>310988</v>
      </c>
      <c r="Q35" s="594">
        <f t="shared" si="8"/>
        <v>14996</v>
      </c>
      <c r="R35" s="594">
        <f t="shared" si="8"/>
        <v>0</v>
      </c>
      <c r="S35" s="594">
        <f t="shared" si="8"/>
        <v>0</v>
      </c>
      <c r="T35" s="594">
        <f t="shared" si="8"/>
        <v>254788</v>
      </c>
      <c r="U35" s="594">
        <f t="shared" si="8"/>
        <v>97000</v>
      </c>
      <c r="V35" s="594">
        <f t="shared" si="8"/>
        <v>230400</v>
      </c>
      <c r="W35" s="594">
        <f t="shared" si="8"/>
        <v>230400</v>
      </c>
      <c r="X35" s="594">
        <f t="shared" si="8"/>
        <v>0</v>
      </c>
      <c r="Y35" s="594">
        <f t="shared" si="8"/>
        <v>42000</v>
      </c>
      <c r="Z35" s="594">
        <f t="shared" si="8"/>
        <v>55000</v>
      </c>
      <c r="AA35" s="594">
        <f t="shared" si="8"/>
        <v>175400</v>
      </c>
      <c r="AB35" s="594">
        <f t="shared" si="8"/>
        <v>0</v>
      </c>
      <c r="AC35" s="594">
        <f t="shared" si="8"/>
        <v>133400</v>
      </c>
      <c r="AD35" s="594">
        <f t="shared" si="8"/>
        <v>93988</v>
      </c>
      <c r="AE35" s="594">
        <f t="shared" si="8"/>
        <v>41300</v>
      </c>
      <c r="AF35" s="594">
        <f>AF36+AF39+AF42+AF45+AF48+AF51+AF55+AF60+AF66</f>
        <v>0</v>
      </c>
      <c r="AG35" s="594"/>
      <c r="AH35" s="594">
        <v>0</v>
      </c>
      <c r="AI35" s="594">
        <v>426353.25199999998</v>
      </c>
      <c r="AJ35" s="594">
        <v>0</v>
      </c>
      <c r="AL35" s="577">
        <f t="shared" si="2"/>
        <v>133400</v>
      </c>
      <c r="AM35" s="577">
        <f t="shared" si="3"/>
        <v>92100</v>
      </c>
    </row>
    <row r="36" spans="1:41" ht="25.5" hidden="1" customHeight="1" x14ac:dyDescent="0.25">
      <c r="A36" s="570"/>
      <c r="B36" s="589" t="s">
        <v>17</v>
      </c>
      <c r="C36" s="590" t="s">
        <v>1262</v>
      </c>
      <c r="D36" s="591"/>
      <c r="E36" s="591"/>
      <c r="F36" s="591"/>
      <c r="G36" s="586">
        <v>0</v>
      </c>
      <c r="H36" s="586"/>
      <c r="I36" s="585">
        <v>0</v>
      </c>
      <c r="J36" s="585"/>
      <c r="K36" s="585"/>
      <c r="L36" s="585"/>
      <c r="M36" s="593"/>
      <c r="N36" s="594">
        <f>+SUBTOTAL(109,N37:N38)</f>
        <v>0</v>
      </c>
      <c r="O36" s="594">
        <f t="shared" ref="O36:AE36" si="9">+SUBTOTAL(109,O37:O38)</f>
        <v>0</v>
      </c>
      <c r="P36" s="594">
        <f t="shared" si="9"/>
        <v>0</v>
      </c>
      <c r="Q36" s="594">
        <f t="shared" si="9"/>
        <v>0</v>
      </c>
      <c r="R36" s="594">
        <f t="shared" si="9"/>
        <v>0</v>
      </c>
      <c r="S36" s="594">
        <f t="shared" si="9"/>
        <v>0</v>
      </c>
      <c r="T36" s="594">
        <f t="shared" si="9"/>
        <v>0</v>
      </c>
      <c r="U36" s="594">
        <f t="shared" si="9"/>
        <v>0</v>
      </c>
      <c r="V36" s="594">
        <f t="shared" si="9"/>
        <v>0</v>
      </c>
      <c r="W36" s="594">
        <f t="shared" si="9"/>
        <v>0</v>
      </c>
      <c r="X36" s="594">
        <f t="shared" si="9"/>
        <v>0</v>
      </c>
      <c r="Y36" s="594">
        <f t="shared" si="9"/>
        <v>0</v>
      </c>
      <c r="Z36" s="594">
        <f t="shared" si="9"/>
        <v>0</v>
      </c>
      <c r="AA36" s="594">
        <f t="shared" si="9"/>
        <v>0</v>
      </c>
      <c r="AB36" s="594">
        <f t="shared" si="9"/>
        <v>0</v>
      </c>
      <c r="AC36" s="594">
        <f t="shared" si="9"/>
        <v>0</v>
      </c>
      <c r="AD36" s="594">
        <f t="shared" si="9"/>
        <v>0</v>
      </c>
      <c r="AE36" s="594">
        <f t="shared" si="9"/>
        <v>0</v>
      </c>
      <c r="AF36" s="594">
        <f t="shared" ref="AF36" si="10">SUM(AF38)</f>
        <v>0</v>
      </c>
      <c r="AG36" s="399"/>
      <c r="AH36" s="594">
        <v>0</v>
      </c>
      <c r="AI36" s="594">
        <v>0</v>
      </c>
      <c r="AJ36" s="594">
        <v>0</v>
      </c>
      <c r="AL36" s="577">
        <f t="shared" si="2"/>
        <v>0</v>
      </c>
      <c r="AM36" s="577">
        <f t="shared" si="3"/>
        <v>0</v>
      </c>
    </row>
    <row r="37" spans="1:41" s="609" customFormat="1" ht="29.25" hidden="1" customHeight="1" x14ac:dyDescent="0.25">
      <c r="A37" s="570"/>
      <c r="B37" s="598" t="s">
        <v>20</v>
      </c>
      <c r="C37" s="599" t="s">
        <v>1263</v>
      </c>
      <c r="D37" s="600"/>
      <c r="E37" s="600"/>
      <c r="F37" s="600"/>
      <c r="G37" s="601"/>
      <c r="H37" s="601"/>
      <c r="I37" s="598"/>
      <c r="J37" s="598"/>
      <c r="K37" s="598"/>
      <c r="L37" s="598"/>
      <c r="M37" s="602"/>
      <c r="N37" s="603"/>
      <c r="O37" s="603"/>
      <c r="P37" s="603"/>
      <c r="Q37" s="603"/>
      <c r="R37" s="604"/>
      <c r="S37" s="603"/>
      <c r="T37" s="603"/>
      <c r="U37" s="603"/>
      <c r="V37" s="603"/>
      <c r="W37" s="603"/>
      <c r="X37" s="603"/>
      <c r="Y37" s="603"/>
      <c r="Z37" s="603"/>
      <c r="AA37" s="603"/>
      <c r="AB37" s="603"/>
      <c r="AC37" s="603">
        <v>0</v>
      </c>
      <c r="AD37" s="603"/>
      <c r="AE37" s="603">
        <v>0</v>
      </c>
      <c r="AF37" s="605"/>
      <c r="AG37" s="606"/>
      <c r="AH37" s="603"/>
      <c r="AI37" s="603"/>
      <c r="AJ37" s="603"/>
      <c r="AK37" s="607"/>
      <c r="AL37" s="577">
        <f t="shared" si="2"/>
        <v>0</v>
      </c>
      <c r="AM37" s="577">
        <f t="shared" si="3"/>
        <v>0</v>
      </c>
      <c r="AN37" s="608"/>
    </row>
    <row r="38" spans="1:41" ht="186.75" hidden="1" customHeight="1" x14ac:dyDescent="0.25">
      <c r="A38" s="570"/>
      <c r="B38" s="421">
        <v>1</v>
      </c>
      <c r="C38" s="418" t="s">
        <v>1264</v>
      </c>
      <c r="D38" s="421" t="s">
        <v>1265</v>
      </c>
      <c r="E38" s="421" t="s">
        <v>62</v>
      </c>
      <c r="F38" s="585" t="s">
        <v>935</v>
      </c>
      <c r="G38" s="586" t="s">
        <v>940</v>
      </c>
      <c r="H38" s="586">
        <v>2020</v>
      </c>
      <c r="I38" s="585">
        <v>2023</v>
      </c>
      <c r="J38" s="585" t="s">
        <v>1266</v>
      </c>
      <c r="K38" s="585">
        <v>2148.3290000000002</v>
      </c>
      <c r="L38" s="585">
        <v>2148.3290000000002</v>
      </c>
      <c r="M38" s="421" t="s">
        <v>1267</v>
      </c>
      <c r="N38" s="587">
        <v>143376</v>
      </c>
      <c r="O38" s="587">
        <v>95000</v>
      </c>
      <c r="P38" s="587">
        <v>48376</v>
      </c>
      <c r="Q38" s="587"/>
      <c r="R38" s="588" t="s">
        <v>1090</v>
      </c>
      <c r="S38" s="587">
        <v>26000</v>
      </c>
      <c r="T38" s="587">
        <v>23309</v>
      </c>
      <c r="U38" s="587">
        <v>123000</v>
      </c>
      <c r="V38" s="587">
        <v>28000</v>
      </c>
      <c r="W38" s="587">
        <v>28000</v>
      </c>
      <c r="X38" s="587">
        <v>9000</v>
      </c>
      <c r="Y38" s="587">
        <v>10000</v>
      </c>
      <c r="Z38" s="587">
        <v>9000</v>
      </c>
      <c r="AA38" s="587">
        <v>10000</v>
      </c>
      <c r="AB38" s="587"/>
      <c r="AC38" s="587">
        <v>0</v>
      </c>
      <c r="AD38" s="587"/>
      <c r="AE38" s="587">
        <v>0</v>
      </c>
      <c r="AF38" s="421" t="s">
        <v>944</v>
      </c>
      <c r="AG38" s="322"/>
      <c r="AH38" s="421"/>
      <c r="AI38" s="587"/>
      <c r="AJ38" s="421" t="s">
        <v>1268</v>
      </c>
      <c r="AL38" s="577">
        <f t="shared" si="2"/>
        <v>0</v>
      </c>
      <c r="AM38" s="577">
        <f t="shared" si="3"/>
        <v>0</v>
      </c>
    </row>
    <row r="39" spans="1:41" ht="33.75" customHeight="1" x14ac:dyDescent="0.25">
      <c r="A39" s="570" t="s">
        <v>839</v>
      </c>
      <c r="B39" s="589" t="s">
        <v>17</v>
      </c>
      <c r="C39" s="590" t="s">
        <v>1269</v>
      </c>
      <c r="D39" s="591"/>
      <c r="E39" s="591"/>
      <c r="F39" s="591"/>
      <c r="G39" s="586">
        <v>0</v>
      </c>
      <c r="H39" s="586"/>
      <c r="I39" s="585">
        <v>0</v>
      </c>
      <c r="J39" s="585"/>
      <c r="K39" s="585"/>
      <c r="L39" s="585"/>
      <c r="M39" s="593"/>
      <c r="N39" s="594">
        <f>+SUBTOTAL(109,N40:N41)</f>
        <v>26000</v>
      </c>
      <c r="O39" s="594">
        <f t="shared" ref="O39:AE39" si="11">+SUBTOTAL(109,O40:O41)</f>
        <v>0</v>
      </c>
      <c r="P39" s="594">
        <f t="shared" si="11"/>
        <v>26000</v>
      </c>
      <c r="Q39" s="594">
        <f t="shared" si="11"/>
        <v>0</v>
      </c>
      <c r="R39" s="594">
        <f t="shared" si="11"/>
        <v>0</v>
      </c>
      <c r="S39" s="594">
        <f t="shared" si="11"/>
        <v>0</v>
      </c>
      <c r="T39" s="594">
        <f t="shared" si="11"/>
        <v>26000</v>
      </c>
      <c r="U39" s="594">
        <f t="shared" si="11"/>
        <v>20000</v>
      </c>
      <c r="V39" s="594">
        <f t="shared" si="11"/>
        <v>23400</v>
      </c>
      <c r="W39" s="594">
        <f t="shared" si="11"/>
        <v>23400</v>
      </c>
      <c r="X39" s="594">
        <f t="shared" si="11"/>
        <v>0</v>
      </c>
      <c r="Y39" s="594">
        <f t="shared" si="11"/>
        <v>10000</v>
      </c>
      <c r="Z39" s="594">
        <f t="shared" si="11"/>
        <v>10000</v>
      </c>
      <c r="AA39" s="594">
        <f t="shared" si="11"/>
        <v>13400</v>
      </c>
      <c r="AB39" s="594">
        <f t="shared" si="11"/>
        <v>0</v>
      </c>
      <c r="AC39" s="594">
        <f t="shared" si="11"/>
        <v>3400</v>
      </c>
      <c r="AD39" s="594">
        <f t="shared" si="11"/>
        <v>6000</v>
      </c>
      <c r="AE39" s="594">
        <f t="shared" si="11"/>
        <v>2800</v>
      </c>
      <c r="AF39" s="421"/>
      <c r="AG39" s="399"/>
      <c r="AH39" s="594">
        <v>0</v>
      </c>
      <c r="AI39" s="594">
        <v>0</v>
      </c>
      <c r="AJ39" s="594">
        <v>0</v>
      </c>
      <c r="AL39" s="577">
        <f t="shared" si="2"/>
        <v>3400</v>
      </c>
      <c r="AM39" s="577">
        <f t="shared" si="3"/>
        <v>600</v>
      </c>
    </row>
    <row r="40" spans="1:41" s="609" customFormat="1" ht="24" customHeight="1" x14ac:dyDescent="0.25">
      <c r="A40" s="570" t="s">
        <v>839</v>
      </c>
      <c r="B40" s="598" t="s">
        <v>20</v>
      </c>
      <c r="C40" s="599" t="s">
        <v>1263</v>
      </c>
      <c r="D40" s="600"/>
      <c r="E40" s="600"/>
      <c r="F40" s="600"/>
      <c r="G40" s="601"/>
      <c r="H40" s="601"/>
      <c r="I40" s="598"/>
      <c r="J40" s="598"/>
      <c r="K40" s="598"/>
      <c r="L40" s="598"/>
      <c r="M40" s="602"/>
      <c r="N40" s="603"/>
      <c r="O40" s="603"/>
      <c r="P40" s="603"/>
      <c r="Q40" s="603"/>
      <c r="R40" s="604"/>
      <c r="S40" s="603"/>
      <c r="T40" s="603"/>
      <c r="U40" s="603"/>
      <c r="V40" s="603"/>
      <c r="W40" s="603"/>
      <c r="X40" s="603"/>
      <c r="Y40" s="603"/>
      <c r="Z40" s="603"/>
      <c r="AA40" s="603"/>
      <c r="AB40" s="603"/>
      <c r="AC40" s="603">
        <v>0</v>
      </c>
      <c r="AD40" s="603"/>
      <c r="AE40" s="603">
        <v>0</v>
      </c>
      <c r="AF40" s="605"/>
      <c r="AG40" s="606"/>
      <c r="AH40" s="603"/>
      <c r="AI40" s="603"/>
      <c r="AJ40" s="603"/>
      <c r="AK40" s="607"/>
      <c r="AL40" s="577">
        <f t="shared" si="2"/>
        <v>0</v>
      </c>
      <c r="AM40" s="577">
        <f t="shared" si="3"/>
        <v>0</v>
      </c>
      <c r="AN40" s="608"/>
    </row>
    <row r="41" spans="1:41" ht="56.25" x14ac:dyDescent="0.25">
      <c r="A41" s="570" t="s">
        <v>839</v>
      </c>
      <c r="B41" s="421">
        <v>1</v>
      </c>
      <c r="C41" s="418" t="s">
        <v>1270</v>
      </c>
      <c r="D41" s="585">
        <v>7004892</v>
      </c>
      <c r="E41" s="585" t="s">
        <v>666</v>
      </c>
      <c r="F41" s="585" t="s">
        <v>964</v>
      </c>
      <c r="G41" s="586"/>
      <c r="H41" s="586">
        <v>2022</v>
      </c>
      <c r="I41" s="585">
        <v>2023</v>
      </c>
      <c r="J41" s="585"/>
      <c r="K41" s="585"/>
      <c r="L41" s="585"/>
      <c r="M41" s="421" t="s">
        <v>1271</v>
      </c>
      <c r="N41" s="587">
        <v>26000</v>
      </c>
      <c r="O41" s="587"/>
      <c r="P41" s="587">
        <v>26000</v>
      </c>
      <c r="Q41" s="587"/>
      <c r="R41" s="588" t="s">
        <v>856</v>
      </c>
      <c r="S41" s="587">
        <v>0</v>
      </c>
      <c r="T41" s="587">
        <v>26000</v>
      </c>
      <c r="U41" s="587">
        <v>20000</v>
      </c>
      <c r="V41" s="587">
        <v>23400</v>
      </c>
      <c r="W41" s="587">
        <v>23400</v>
      </c>
      <c r="X41" s="587"/>
      <c r="Y41" s="587">
        <v>10000</v>
      </c>
      <c r="Z41" s="587">
        <v>10000</v>
      </c>
      <c r="AA41" s="587">
        <v>13400</v>
      </c>
      <c r="AB41" s="587"/>
      <c r="AC41" s="587">
        <v>3400</v>
      </c>
      <c r="AD41" s="587">
        <v>6000</v>
      </c>
      <c r="AE41" s="587">
        <v>2800</v>
      </c>
      <c r="AF41" s="421" t="s">
        <v>1272</v>
      </c>
      <c r="AG41" s="322"/>
      <c r="AH41" s="421"/>
      <c r="AI41" s="587"/>
      <c r="AJ41" s="421" t="s">
        <v>1273</v>
      </c>
      <c r="AK41" s="569">
        <f>+AE41-2800</f>
        <v>0</v>
      </c>
      <c r="AL41" s="577">
        <f t="shared" si="2"/>
        <v>3400</v>
      </c>
      <c r="AM41" s="577">
        <f t="shared" si="3"/>
        <v>600</v>
      </c>
      <c r="AO41" s="355" t="s">
        <v>866</v>
      </c>
    </row>
    <row r="42" spans="1:41" ht="24" customHeight="1" x14ac:dyDescent="0.25">
      <c r="A42" s="570" t="s">
        <v>839</v>
      </c>
      <c r="B42" s="589" t="s">
        <v>29</v>
      </c>
      <c r="C42" s="590" t="s">
        <v>859</v>
      </c>
      <c r="D42" s="591"/>
      <c r="E42" s="591"/>
      <c r="F42" s="591"/>
      <c r="G42" s="586">
        <v>0</v>
      </c>
      <c r="H42" s="586"/>
      <c r="I42" s="585">
        <v>0</v>
      </c>
      <c r="J42" s="585"/>
      <c r="K42" s="585"/>
      <c r="L42" s="585"/>
      <c r="M42" s="593"/>
      <c r="N42" s="594">
        <f t="shared" ref="N42:AG42" si="12">+SUBTOTAL(109,N43:N44)</f>
        <v>150000</v>
      </c>
      <c r="O42" s="594">
        <f t="shared" si="12"/>
        <v>0</v>
      </c>
      <c r="P42" s="594">
        <f t="shared" si="12"/>
        <v>150000</v>
      </c>
      <c r="Q42" s="594">
        <f t="shared" si="12"/>
        <v>14996</v>
      </c>
      <c r="R42" s="594">
        <f t="shared" si="12"/>
        <v>0</v>
      </c>
      <c r="S42" s="594">
        <f t="shared" si="12"/>
        <v>0</v>
      </c>
      <c r="T42" s="594">
        <f t="shared" si="12"/>
        <v>93800</v>
      </c>
      <c r="U42" s="594">
        <f t="shared" si="12"/>
        <v>0</v>
      </c>
      <c r="V42" s="594">
        <f t="shared" si="12"/>
        <v>85000</v>
      </c>
      <c r="W42" s="594">
        <f t="shared" si="12"/>
        <v>85000</v>
      </c>
      <c r="X42" s="594">
        <f t="shared" si="12"/>
        <v>0</v>
      </c>
      <c r="Y42" s="594">
        <f t="shared" si="12"/>
        <v>0</v>
      </c>
      <c r="Z42" s="594">
        <f t="shared" si="12"/>
        <v>0</v>
      </c>
      <c r="AA42" s="594">
        <f t="shared" si="12"/>
        <v>85000</v>
      </c>
      <c r="AB42" s="594">
        <f t="shared" si="12"/>
        <v>0</v>
      </c>
      <c r="AC42" s="594">
        <f t="shared" si="12"/>
        <v>85000</v>
      </c>
      <c r="AD42" s="594">
        <f t="shared" si="12"/>
        <v>50000</v>
      </c>
      <c r="AE42" s="594">
        <f t="shared" si="12"/>
        <v>15000</v>
      </c>
      <c r="AF42" s="594">
        <f t="shared" si="12"/>
        <v>0</v>
      </c>
      <c r="AG42" s="594">
        <f t="shared" si="12"/>
        <v>0</v>
      </c>
      <c r="AH42" s="594">
        <v>0</v>
      </c>
      <c r="AI42" s="594">
        <v>0</v>
      </c>
      <c r="AJ42" s="594">
        <v>0</v>
      </c>
      <c r="AL42" s="577">
        <f t="shared" si="2"/>
        <v>85000</v>
      </c>
      <c r="AM42" s="577">
        <f t="shared" si="3"/>
        <v>70000</v>
      </c>
    </row>
    <row r="43" spans="1:41" s="609" customFormat="1" ht="27.75" customHeight="1" x14ac:dyDescent="0.25">
      <c r="A43" s="570" t="s">
        <v>839</v>
      </c>
      <c r="B43" s="598" t="s">
        <v>20</v>
      </c>
      <c r="C43" s="599" t="s">
        <v>1274</v>
      </c>
      <c r="D43" s="600"/>
      <c r="E43" s="600"/>
      <c r="F43" s="600"/>
      <c r="G43" s="601"/>
      <c r="H43" s="601"/>
      <c r="I43" s="598"/>
      <c r="J43" s="598"/>
      <c r="K43" s="598"/>
      <c r="L43" s="598"/>
      <c r="M43" s="602"/>
      <c r="N43" s="603"/>
      <c r="O43" s="603"/>
      <c r="P43" s="603"/>
      <c r="Q43" s="603"/>
      <c r="R43" s="604"/>
      <c r="S43" s="603"/>
      <c r="T43" s="603"/>
      <c r="U43" s="603"/>
      <c r="V43" s="603"/>
      <c r="W43" s="603"/>
      <c r="X43" s="603"/>
      <c r="Y43" s="603"/>
      <c r="Z43" s="603"/>
      <c r="AA43" s="603"/>
      <c r="AB43" s="603"/>
      <c r="AC43" s="603">
        <v>0</v>
      </c>
      <c r="AD43" s="603"/>
      <c r="AE43" s="603">
        <v>0</v>
      </c>
      <c r="AF43" s="605"/>
      <c r="AG43" s="606"/>
      <c r="AH43" s="603"/>
      <c r="AI43" s="603"/>
      <c r="AJ43" s="603"/>
      <c r="AK43" s="607"/>
      <c r="AL43" s="577">
        <f t="shared" si="2"/>
        <v>0</v>
      </c>
      <c r="AM43" s="577">
        <f t="shared" si="3"/>
        <v>0</v>
      </c>
      <c r="AN43" s="608"/>
    </row>
    <row r="44" spans="1:41" ht="131.25" x14ac:dyDescent="0.25">
      <c r="A44" s="570" t="s">
        <v>839</v>
      </c>
      <c r="B44" s="421">
        <v>1</v>
      </c>
      <c r="C44" s="418" t="s">
        <v>1275</v>
      </c>
      <c r="D44" s="585">
        <v>7946312</v>
      </c>
      <c r="E44" s="585" t="s">
        <v>62</v>
      </c>
      <c r="F44" s="585" t="s">
        <v>982</v>
      </c>
      <c r="G44" s="586" t="s">
        <v>29</v>
      </c>
      <c r="H44" s="586">
        <v>2021</v>
      </c>
      <c r="I44" s="585">
        <v>2025</v>
      </c>
      <c r="J44" s="585"/>
      <c r="K44" s="585"/>
      <c r="L44" s="585"/>
      <c r="M44" s="421" t="s">
        <v>1276</v>
      </c>
      <c r="N44" s="587">
        <v>150000</v>
      </c>
      <c r="O44" s="587"/>
      <c r="P44" s="587">
        <v>150000</v>
      </c>
      <c r="Q44" s="587">
        <v>14996</v>
      </c>
      <c r="R44" s="588" t="s">
        <v>849</v>
      </c>
      <c r="S44" s="587">
        <v>0</v>
      </c>
      <c r="T44" s="587">
        <v>93800</v>
      </c>
      <c r="U44" s="587">
        <v>0</v>
      </c>
      <c r="V44" s="587">
        <v>85000</v>
      </c>
      <c r="W44" s="587">
        <v>85000</v>
      </c>
      <c r="X44" s="587"/>
      <c r="Y44" s="587">
        <v>0</v>
      </c>
      <c r="Z44" s="587">
        <v>0</v>
      </c>
      <c r="AA44" s="587">
        <v>85000</v>
      </c>
      <c r="AB44" s="587"/>
      <c r="AC44" s="587">
        <v>85000</v>
      </c>
      <c r="AD44" s="587">
        <v>50000</v>
      </c>
      <c r="AE44" s="587">
        <v>15000</v>
      </c>
      <c r="AF44" s="421" t="s">
        <v>850</v>
      </c>
      <c r="AG44" s="322" t="s">
        <v>894</v>
      </c>
      <c r="AH44" s="421"/>
      <c r="AI44" s="587"/>
      <c r="AJ44" s="421" t="s">
        <v>1273</v>
      </c>
      <c r="AL44" s="577">
        <f t="shared" si="2"/>
        <v>85000</v>
      </c>
      <c r="AM44" s="577">
        <f t="shared" si="3"/>
        <v>70000</v>
      </c>
      <c r="AO44" s="355" t="s">
        <v>851</v>
      </c>
    </row>
    <row r="45" spans="1:41" ht="25.5" hidden="1" customHeight="1" x14ac:dyDescent="0.25">
      <c r="A45" s="570"/>
      <c r="B45" s="589" t="s">
        <v>48</v>
      </c>
      <c r="C45" s="590" t="s">
        <v>1277</v>
      </c>
      <c r="D45" s="591"/>
      <c r="E45" s="591"/>
      <c r="F45" s="591"/>
      <c r="G45" s="586">
        <v>0</v>
      </c>
      <c r="H45" s="586"/>
      <c r="I45" s="585">
        <v>2015</v>
      </c>
      <c r="J45" s="585"/>
      <c r="K45" s="585"/>
      <c r="L45" s="585"/>
      <c r="M45" s="593"/>
      <c r="N45" s="594">
        <f>+SUBTOTAL(109,N46:N47)</f>
        <v>0</v>
      </c>
      <c r="O45" s="594">
        <f t="shared" ref="O45:AG45" si="13">+SUBTOTAL(109,O46:O47)</f>
        <v>0</v>
      </c>
      <c r="P45" s="594">
        <f t="shared" si="13"/>
        <v>0</v>
      </c>
      <c r="Q45" s="594">
        <f t="shared" si="13"/>
        <v>0</v>
      </c>
      <c r="R45" s="594">
        <f t="shared" si="13"/>
        <v>0</v>
      </c>
      <c r="S45" s="594">
        <f t="shared" si="13"/>
        <v>0</v>
      </c>
      <c r="T45" s="594">
        <f t="shared" si="13"/>
        <v>0</v>
      </c>
      <c r="U45" s="594">
        <f t="shared" si="13"/>
        <v>0</v>
      </c>
      <c r="V45" s="594">
        <f t="shared" si="13"/>
        <v>0</v>
      </c>
      <c r="W45" s="594">
        <f t="shared" si="13"/>
        <v>0</v>
      </c>
      <c r="X45" s="594">
        <f t="shared" si="13"/>
        <v>0</v>
      </c>
      <c r="Y45" s="594">
        <f t="shared" si="13"/>
        <v>0</v>
      </c>
      <c r="Z45" s="594">
        <f t="shared" si="13"/>
        <v>0</v>
      </c>
      <c r="AA45" s="594">
        <f t="shared" si="13"/>
        <v>0</v>
      </c>
      <c r="AB45" s="594">
        <f t="shared" si="13"/>
        <v>0</v>
      </c>
      <c r="AC45" s="594">
        <f t="shared" si="13"/>
        <v>0</v>
      </c>
      <c r="AD45" s="594">
        <f t="shared" si="13"/>
        <v>0</v>
      </c>
      <c r="AE45" s="594">
        <f t="shared" si="13"/>
        <v>0</v>
      </c>
      <c r="AF45" s="594">
        <f t="shared" si="13"/>
        <v>0</v>
      </c>
      <c r="AG45" s="594">
        <f t="shared" si="13"/>
        <v>0</v>
      </c>
      <c r="AH45" s="594">
        <v>0</v>
      </c>
      <c r="AI45" s="594">
        <v>0</v>
      </c>
      <c r="AJ45" s="594">
        <v>0</v>
      </c>
      <c r="AL45" s="577">
        <f t="shared" si="2"/>
        <v>0</v>
      </c>
      <c r="AM45" s="577">
        <f t="shared" si="3"/>
        <v>0</v>
      </c>
    </row>
    <row r="46" spans="1:41" s="609" customFormat="1" ht="25.5" hidden="1" customHeight="1" x14ac:dyDescent="0.25">
      <c r="A46" s="570"/>
      <c r="B46" s="598" t="s">
        <v>20</v>
      </c>
      <c r="C46" s="599" t="s">
        <v>1278</v>
      </c>
      <c r="D46" s="600"/>
      <c r="E46" s="600"/>
      <c r="F46" s="600"/>
      <c r="G46" s="601"/>
      <c r="H46" s="601"/>
      <c r="I46" s="598"/>
      <c r="J46" s="598"/>
      <c r="K46" s="598"/>
      <c r="L46" s="598"/>
      <c r="M46" s="602"/>
      <c r="N46" s="603"/>
      <c r="O46" s="603"/>
      <c r="P46" s="603"/>
      <c r="Q46" s="603"/>
      <c r="R46" s="604"/>
      <c r="S46" s="603"/>
      <c r="T46" s="603"/>
      <c r="U46" s="603"/>
      <c r="V46" s="603"/>
      <c r="W46" s="603"/>
      <c r="X46" s="603"/>
      <c r="Y46" s="603"/>
      <c r="Z46" s="603"/>
      <c r="AA46" s="603"/>
      <c r="AB46" s="603"/>
      <c r="AC46" s="603">
        <v>0</v>
      </c>
      <c r="AD46" s="603"/>
      <c r="AE46" s="603">
        <v>0</v>
      </c>
      <c r="AF46" s="605"/>
      <c r="AG46" s="606"/>
      <c r="AH46" s="603"/>
      <c r="AI46" s="603"/>
      <c r="AJ46" s="603"/>
      <c r="AK46" s="607"/>
      <c r="AL46" s="577">
        <f t="shared" si="2"/>
        <v>0</v>
      </c>
      <c r="AM46" s="577">
        <f t="shared" si="3"/>
        <v>0</v>
      </c>
      <c r="AN46" s="608"/>
    </row>
    <row r="47" spans="1:41" ht="48" hidden="1" customHeight="1" x14ac:dyDescent="0.25">
      <c r="A47" s="570"/>
      <c r="B47" s="421">
        <v>1</v>
      </c>
      <c r="C47" s="418" t="s">
        <v>1279</v>
      </c>
      <c r="D47" s="585" t="s">
        <v>1280</v>
      </c>
      <c r="E47" s="585"/>
      <c r="F47" s="585"/>
      <c r="G47" s="586"/>
      <c r="H47" s="586"/>
      <c r="I47" s="585"/>
      <c r="J47" s="585"/>
      <c r="K47" s="585"/>
      <c r="L47" s="585"/>
      <c r="M47" s="421" t="s">
        <v>1281</v>
      </c>
      <c r="N47" s="587">
        <v>14850</v>
      </c>
      <c r="O47" s="587"/>
      <c r="P47" s="587">
        <v>14850</v>
      </c>
      <c r="Q47" s="587"/>
      <c r="R47" s="588" t="s">
        <v>856</v>
      </c>
      <c r="S47" s="587">
        <v>14850</v>
      </c>
      <c r="T47" s="587">
        <v>14850</v>
      </c>
      <c r="U47" s="587">
        <v>13365</v>
      </c>
      <c r="V47" s="587">
        <v>13365</v>
      </c>
      <c r="W47" s="587">
        <v>13365</v>
      </c>
      <c r="X47" s="587"/>
      <c r="Y47" s="587">
        <v>11891</v>
      </c>
      <c r="Z47" s="587">
        <v>1474</v>
      </c>
      <c r="AA47" s="587">
        <v>11891</v>
      </c>
      <c r="AB47" s="587"/>
      <c r="AC47" s="587">
        <v>0</v>
      </c>
      <c r="AD47" s="587"/>
      <c r="AE47" s="587">
        <v>0</v>
      </c>
      <c r="AF47" s="421" t="s">
        <v>962</v>
      </c>
      <c r="AG47" s="322"/>
      <c r="AH47" s="421"/>
      <c r="AI47" s="587"/>
      <c r="AJ47" s="421" t="s">
        <v>1273</v>
      </c>
      <c r="AL47" s="577">
        <f t="shared" si="2"/>
        <v>0</v>
      </c>
      <c r="AM47" s="577">
        <f t="shared" si="3"/>
        <v>0</v>
      </c>
    </row>
    <row r="48" spans="1:41" ht="36" hidden="1" customHeight="1" x14ac:dyDescent="0.25">
      <c r="A48" s="570"/>
      <c r="B48" s="589" t="s">
        <v>50</v>
      </c>
      <c r="C48" s="590" t="s">
        <v>1282</v>
      </c>
      <c r="D48" s="591"/>
      <c r="E48" s="591"/>
      <c r="F48" s="591"/>
      <c r="G48" s="586">
        <v>0</v>
      </c>
      <c r="H48" s="586"/>
      <c r="I48" s="585">
        <v>0</v>
      </c>
      <c r="J48" s="585"/>
      <c r="K48" s="585"/>
      <c r="L48" s="585"/>
      <c r="M48" s="593"/>
      <c r="N48" s="594">
        <f t="shared" ref="N48:AE48" si="14">+SUBTOTAL(109,N49:N50)</f>
        <v>0</v>
      </c>
      <c r="O48" s="594">
        <f t="shared" si="14"/>
        <v>0</v>
      </c>
      <c r="P48" s="594">
        <f t="shared" si="14"/>
        <v>0</v>
      </c>
      <c r="Q48" s="594">
        <f t="shared" si="14"/>
        <v>0</v>
      </c>
      <c r="R48" s="594">
        <f t="shared" si="14"/>
        <v>0</v>
      </c>
      <c r="S48" s="594">
        <f t="shared" si="14"/>
        <v>0</v>
      </c>
      <c r="T48" s="594">
        <f t="shared" si="14"/>
        <v>0</v>
      </c>
      <c r="U48" s="594">
        <f t="shared" si="14"/>
        <v>0</v>
      </c>
      <c r="V48" s="594">
        <f t="shared" si="14"/>
        <v>0</v>
      </c>
      <c r="W48" s="594">
        <f t="shared" si="14"/>
        <v>0</v>
      </c>
      <c r="X48" s="594">
        <f t="shared" si="14"/>
        <v>0</v>
      </c>
      <c r="Y48" s="594">
        <f t="shared" si="14"/>
        <v>0</v>
      </c>
      <c r="Z48" s="594">
        <f t="shared" si="14"/>
        <v>0</v>
      </c>
      <c r="AA48" s="594">
        <f t="shared" si="14"/>
        <v>0</v>
      </c>
      <c r="AB48" s="594">
        <f t="shared" si="14"/>
        <v>0</v>
      </c>
      <c r="AC48" s="594">
        <f t="shared" si="14"/>
        <v>0</v>
      </c>
      <c r="AD48" s="594">
        <f t="shared" si="14"/>
        <v>0</v>
      </c>
      <c r="AE48" s="594">
        <f t="shared" si="14"/>
        <v>0</v>
      </c>
      <c r="AF48" s="421"/>
      <c r="AG48" s="399"/>
      <c r="AH48" s="594">
        <v>0</v>
      </c>
      <c r="AI48" s="594">
        <v>0</v>
      </c>
      <c r="AJ48" s="594">
        <v>0</v>
      </c>
      <c r="AL48" s="577">
        <f t="shared" si="2"/>
        <v>0</v>
      </c>
      <c r="AM48" s="577">
        <f t="shared" si="3"/>
        <v>0</v>
      </c>
    </row>
    <row r="49" spans="1:41" s="609" customFormat="1" ht="27" hidden="1" customHeight="1" x14ac:dyDescent="0.25">
      <c r="A49" s="570"/>
      <c r="B49" s="598" t="s">
        <v>20</v>
      </c>
      <c r="C49" s="599" t="s">
        <v>1263</v>
      </c>
      <c r="D49" s="600"/>
      <c r="E49" s="600"/>
      <c r="F49" s="600"/>
      <c r="G49" s="601"/>
      <c r="H49" s="601"/>
      <c r="I49" s="598"/>
      <c r="J49" s="598"/>
      <c r="K49" s="598"/>
      <c r="L49" s="598"/>
      <c r="M49" s="602"/>
      <c r="N49" s="603"/>
      <c r="O49" s="603"/>
      <c r="P49" s="603"/>
      <c r="Q49" s="603"/>
      <c r="R49" s="604"/>
      <c r="S49" s="603"/>
      <c r="T49" s="603"/>
      <c r="U49" s="603"/>
      <c r="V49" s="603"/>
      <c r="W49" s="603"/>
      <c r="X49" s="603"/>
      <c r="Y49" s="603"/>
      <c r="Z49" s="603"/>
      <c r="AA49" s="603"/>
      <c r="AB49" s="603"/>
      <c r="AC49" s="603">
        <v>0</v>
      </c>
      <c r="AD49" s="603"/>
      <c r="AE49" s="603">
        <v>0</v>
      </c>
      <c r="AF49" s="605"/>
      <c r="AG49" s="606"/>
      <c r="AH49" s="603"/>
      <c r="AI49" s="603"/>
      <c r="AJ49" s="603"/>
      <c r="AK49" s="607"/>
      <c r="AL49" s="577">
        <f t="shared" si="2"/>
        <v>0</v>
      </c>
      <c r="AM49" s="577">
        <f t="shared" si="3"/>
        <v>0</v>
      </c>
      <c r="AN49" s="608"/>
    </row>
    <row r="50" spans="1:41" ht="44.45" hidden="1" customHeight="1" x14ac:dyDescent="0.25">
      <c r="A50" s="570"/>
      <c r="B50" s="421">
        <v>1</v>
      </c>
      <c r="C50" s="418" t="s">
        <v>1283</v>
      </c>
      <c r="D50" s="585">
        <v>7972226</v>
      </c>
      <c r="E50" s="585" t="s">
        <v>62</v>
      </c>
      <c r="F50" s="585" t="s">
        <v>844</v>
      </c>
      <c r="G50" s="586"/>
      <c r="H50" s="586">
        <v>2022</v>
      </c>
      <c r="I50" s="585">
        <v>2023</v>
      </c>
      <c r="J50" s="585"/>
      <c r="K50" s="585"/>
      <c r="L50" s="585"/>
      <c r="M50" s="421" t="s">
        <v>1284</v>
      </c>
      <c r="N50" s="587">
        <v>55000</v>
      </c>
      <c r="O50" s="587"/>
      <c r="P50" s="587">
        <v>49500</v>
      </c>
      <c r="Q50" s="587">
        <v>5500</v>
      </c>
      <c r="R50" s="588" t="s">
        <v>856</v>
      </c>
      <c r="S50" s="587">
        <v>0</v>
      </c>
      <c r="T50" s="587">
        <v>55000</v>
      </c>
      <c r="U50" s="587">
        <v>35000</v>
      </c>
      <c r="V50" s="587">
        <v>49500</v>
      </c>
      <c r="W50" s="587">
        <v>49500</v>
      </c>
      <c r="X50" s="587"/>
      <c r="Y50" s="587">
        <v>10000</v>
      </c>
      <c r="Z50" s="587">
        <f>25000+14500</f>
        <v>39500</v>
      </c>
      <c r="AA50" s="587">
        <v>24500</v>
      </c>
      <c r="AB50" s="587"/>
      <c r="AC50" s="587">
        <v>14500</v>
      </c>
      <c r="AD50" s="587">
        <v>14500</v>
      </c>
      <c r="AE50" s="587">
        <v>0</v>
      </c>
      <c r="AF50" s="421" t="s">
        <v>1285</v>
      </c>
      <c r="AG50" s="322"/>
      <c r="AH50" s="421"/>
      <c r="AI50" s="587"/>
      <c r="AJ50" s="421" t="s">
        <v>1273</v>
      </c>
      <c r="AL50" s="577">
        <f t="shared" si="2"/>
        <v>0</v>
      </c>
      <c r="AM50" s="577">
        <f t="shared" si="3"/>
        <v>0</v>
      </c>
    </row>
    <row r="51" spans="1:41" ht="87" customHeight="1" x14ac:dyDescent="0.25">
      <c r="A51" s="570" t="s">
        <v>839</v>
      </c>
      <c r="B51" s="589" t="s">
        <v>47</v>
      </c>
      <c r="C51" s="610" t="s">
        <v>1286</v>
      </c>
      <c r="D51" s="591"/>
      <c r="E51" s="591"/>
      <c r="F51" s="591"/>
      <c r="G51" s="586">
        <v>0</v>
      </c>
      <c r="H51" s="586"/>
      <c r="I51" s="585">
        <v>0</v>
      </c>
      <c r="J51" s="585"/>
      <c r="K51" s="585"/>
      <c r="L51" s="585"/>
      <c r="M51" s="593"/>
      <c r="N51" s="594">
        <f t="shared" ref="N51:AF51" si="15">+SUBTOTAL(109,N52:N54)</f>
        <v>35000</v>
      </c>
      <c r="O51" s="594">
        <f t="shared" si="15"/>
        <v>0</v>
      </c>
      <c r="P51" s="594">
        <f t="shared" si="15"/>
        <v>35000</v>
      </c>
      <c r="Q51" s="594">
        <f t="shared" si="15"/>
        <v>0</v>
      </c>
      <c r="R51" s="594">
        <f t="shared" si="15"/>
        <v>0</v>
      </c>
      <c r="S51" s="594">
        <f t="shared" si="15"/>
        <v>0</v>
      </c>
      <c r="T51" s="594">
        <f t="shared" si="15"/>
        <v>35000</v>
      </c>
      <c r="U51" s="594">
        <f t="shared" si="15"/>
        <v>0</v>
      </c>
      <c r="V51" s="594">
        <f t="shared" si="15"/>
        <v>31500</v>
      </c>
      <c r="W51" s="594">
        <f t="shared" si="15"/>
        <v>31500</v>
      </c>
      <c r="X51" s="594">
        <f t="shared" si="15"/>
        <v>0</v>
      </c>
      <c r="Y51" s="594">
        <f t="shared" si="15"/>
        <v>0</v>
      </c>
      <c r="Z51" s="594">
        <f t="shared" si="15"/>
        <v>0</v>
      </c>
      <c r="AA51" s="594">
        <f t="shared" si="15"/>
        <v>31500</v>
      </c>
      <c r="AB51" s="594">
        <f t="shared" si="15"/>
        <v>0</v>
      </c>
      <c r="AC51" s="594">
        <f t="shared" si="15"/>
        <v>31500</v>
      </c>
      <c r="AD51" s="594">
        <f t="shared" si="15"/>
        <v>15000</v>
      </c>
      <c r="AE51" s="594">
        <f t="shared" si="15"/>
        <v>10000</v>
      </c>
      <c r="AF51" s="594">
        <f t="shared" si="15"/>
        <v>0</v>
      </c>
      <c r="AG51" s="399"/>
      <c r="AH51" s="594">
        <v>0</v>
      </c>
      <c r="AI51" s="594">
        <v>0</v>
      </c>
      <c r="AJ51" s="594">
        <v>0</v>
      </c>
      <c r="AL51" s="577">
        <f t="shared" si="2"/>
        <v>31500</v>
      </c>
      <c r="AM51" s="577">
        <f t="shared" si="3"/>
        <v>21500</v>
      </c>
    </row>
    <row r="52" spans="1:41" s="609" customFormat="1" ht="31.7" customHeight="1" x14ac:dyDescent="0.25">
      <c r="A52" s="570" t="s">
        <v>839</v>
      </c>
      <c r="B52" s="598" t="s">
        <v>20</v>
      </c>
      <c r="C52" s="599" t="s">
        <v>1274</v>
      </c>
      <c r="D52" s="600"/>
      <c r="E52" s="600"/>
      <c r="F52" s="600"/>
      <c r="G52" s="601"/>
      <c r="H52" s="601"/>
      <c r="I52" s="598"/>
      <c r="J52" s="598"/>
      <c r="K52" s="598"/>
      <c r="L52" s="598"/>
      <c r="M52" s="602"/>
      <c r="N52" s="603"/>
      <c r="O52" s="603"/>
      <c r="P52" s="603"/>
      <c r="Q52" s="603"/>
      <c r="R52" s="604"/>
      <c r="S52" s="603"/>
      <c r="T52" s="603"/>
      <c r="U52" s="603"/>
      <c r="V52" s="603"/>
      <c r="W52" s="603"/>
      <c r="X52" s="603"/>
      <c r="Y52" s="603"/>
      <c r="Z52" s="603"/>
      <c r="AA52" s="603"/>
      <c r="AB52" s="603"/>
      <c r="AC52" s="603">
        <v>0</v>
      </c>
      <c r="AD52" s="603"/>
      <c r="AE52" s="603">
        <v>0</v>
      </c>
      <c r="AF52" s="605"/>
      <c r="AG52" s="606"/>
      <c r="AH52" s="603"/>
      <c r="AI52" s="603"/>
      <c r="AJ52" s="603"/>
      <c r="AK52" s="607"/>
      <c r="AL52" s="577">
        <f t="shared" si="2"/>
        <v>0</v>
      </c>
      <c r="AM52" s="577">
        <f t="shared" si="3"/>
        <v>0</v>
      </c>
      <c r="AN52" s="608"/>
    </row>
    <row r="53" spans="1:41" ht="114" hidden="1" customHeight="1" x14ac:dyDescent="0.25">
      <c r="A53" s="570"/>
      <c r="B53" s="421">
        <v>1</v>
      </c>
      <c r="C53" s="418" t="s">
        <v>1287</v>
      </c>
      <c r="D53" s="585">
        <v>7946314</v>
      </c>
      <c r="E53" s="585" t="s">
        <v>62</v>
      </c>
      <c r="F53" s="585" t="s">
        <v>1288</v>
      </c>
      <c r="G53" s="586" t="s">
        <v>17</v>
      </c>
      <c r="H53" s="586">
        <v>2024</v>
      </c>
      <c r="I53" s="585">
        <v>2027</v>
      </c>
      <c r="J53" s="585"/>
      <c r="K53" s="585"/>
      <c r="L53" s="585"/>
      <c r="M53" s="611" t="s">
        <v>1289</v>
      </c>
      <c r="N53" s="587">
        <v>89616</v>
      </c>
      <c r="O53" s="587"/>
      <c r="P53" s="587">
        <v>57000</v>
      </c>
      <c r="Q53" s="587"/>
      <c r="R53" s="588" t="s">
        <v>856</v>
      </c>
      <c r="S53" s="587">
        <v>0</v>
      </c>
      <c r="T53" s="587">
        <v>89616</v>
      </c>
      <c r="U53" s="587">
        <v>38000</v>
      </c>
      <c r="V53" s="587">
        <v>51300</v>
      </c>
      <c r="W53" s="587">
        <v>51300</v>
      </c>
      <c r="X53" s="587"/>
      <c r="Y53" s="587">
        <v>13000</v>
      </c>
      <c r="Z53" s="587">
        <f>25000-25000</f>
        <v>0</v>
      </c>
      <c r="AA53" s="587">
        <v>26300</v>
      </c>
      <c r="AB53" s="587"/>
      <c r="AC53" s="587">
        <v>13300</v>
      </c>
      <c r="AD53" s="587">
        <v>20000</v>
      </c>
      <c r="AE53" s="587">
        <v>0</v>
      </c>
      <c r="AF53" s="421" t="s">
        <v>850</v>
      </c>
      <c r="AG53" s="322"/>
      <c r="AH53" s="421"/>
      <c r="AI53" s="587"/>
      <c r="AJ53" s="421" t="s">
        <v>1273</v>
      </c>
      <c r="AL53" s="577">
        <f t="shared" si="2"/>
        <v>38300</v>
      </c>
      <c r="AM53" s="577">
        <f>AL53-AE53</f>
        <v>38300</v>
      </c>
      <c r="AO53" s="355" t="s">
        <v>851</v>
      </c>
    </row>
    <row r="54" spans="1:41" ht="112.5" x14ac:dyDescent="0.25">
      <c r="A54" s="570" t="s">
        <v>839</v>
      </c>
      <c r="B54" s="421">
        <v>1</v>
      </c>
      <c r="C54" s="418" t="s">
        <v>1290</v>
      </c>
      <c r="D54" s="585"/>
      <c r="E54" s="585"/>
      <c r="F54" s="585"/>
      <c r="G54" s="586"/>
      <c r="H54" s="586"/>
      <c r="I54" s="585"/>
      <c r="J54" s="585"/>
      <c r="K54" s="585"/>
      <c r="L54" s="585"/>
      <c r="M54" s="421" t="s">
        <v>1289</v>
      </c>
      <c r="N54" s="587">
        <v>35000</v>
      </c>
      <c r="O54" s="587"/>
      <c r="P54" s="587">
        <v>35000</v>
      </c>
      <c r="Q54" s="587">
        <v>0</v>
      </c>
      <c r="R54" s="588" t="s">
        <v>849</v>
      </c>
      <c r="S54" s="587">
        <v>0</v>
      </c>
      <c r="T54" s="587">
        <v>35000</v>
      </c>
      <c r="U54" s="587">
        <v>0</v>
      </c>
      <c r="V54" s="587">
        <v>31500</v>
      </c>
      <c r="W54" s="587">
        <v>31500</v>
      </c>
      <c r="X54" s="587"/>
      <c r="Y54" s="587">
        <v>0</v>
      </c>
      <c r="Z54" s="587">
        <v>0</v>
      </c>
      <c r="AA54" s="587">
        <v>31500</v>
      </c>
      <c r="AB54" s="587"/>
      <c r="AC54" s="587">
        <v>31500</v>
      </c>
      <c r="AD54" s="587">
        <v>15000</v>
      </c>
      <c r="AE54" s="587">
        <v>10000</v>
      </c>
      <c r="AF54" s="421" t="s">
        <v>1291</v>
      </c>
      <c r="AG54" s="322" t="s">
        <v>894</v>
      </c>
      <c r="AH54" s="421"/>
      <c r="AI54" s="587"/>
      <c r="AJ54" s="421" t="s">
        <v>1273</v>
      </c>
      <c r="AL54" s="577">
        <f t="shared" si="2"/>
        <v>31500</v>
      </c>
      <c r="AM54" s="577">
        <f t="shared" si="3"/>
        <v>21500</v>
      </c>
      <c r="AO54" s="355" t="s">
        <v>851</v>
      </c>
    </row>
    <row r="55" spans="1:41" ht="30" hidden="1" customHeight="1" x14ac:dyDescent="0.25">
      <c r="A55" s="570"/>
      <c r="B55" s="589" t="s">
        <v>53</v>
      </c>
      <c r="C55" s="590" t="s">
        <v>932</v>
      </c>
      <c r="D55" s="591"/>
      <c r="E55" s="591"/>
      <c r="F55" s="591"/>
      <c r="G55" s="586">
        <v>0</v>
      </c>
      <c r="H55" s="586"/>
      <c r="I55" s="585">
        <v>0</v>
      </c>
      <c r="J55" s="585"/>
      <c r="K55" s="585"/>
      <c r="L55" s="585"/>
      <c r="M55" s="593"/>
      <c r="N55" s="594">
        <f>+SUBTOTAL(109,N56:N59)</f>
        <v>0</v>
      </c>
      <c r="O55" s="594">
        <f t="shared" ref="O55:AF55" si="16">+SUBTOTAL(109,O56:O59)</f>
        <v>0</v>
      </c>
      <c r="P55" s="594">
        <f t="shared" si="16"/>
        <v>0</v>
      </c>
      <c r="Q55" s="594">
        <f t="shared" si="16"/>
        <v>0</v>
      </c>
      <c r="R55" s="594">
        <f t="shared" si="16"/>
        <v>0</v>
      </c>
      <c r="S55" s="594">
        <f t="shared" si="16"/>
        <v>0</v>
      </c>
      <c r="T55" s="594">
        <f t="shared" si="16"/>
        <v>0</v>
      </c>
      <c r="U55" s="594">
        <f t="shared" si="16"/>
        <v>0</v>
      </c>
      <c r="V55" s="594">
        <f t="shared" si="16"/>
        <v>0</v>
      </c>
      <c r="W55" s="594">
        <f t="shared" si="16"/>
        <v>0</v>
      </c>
      <c r="X55" s="594">
        <f t="shared" si="16"/>
        <v>0</v>
      </c>
      <c r="Y55" s="594">
        <f t="shared" si="16"/>
        <v>0</v>
      </c>
      <c r="Z55" s="594">
        <f t="shared" si="16"/>
        <v>0</v>
      </c>
      <c r="AA55" s="594">
        <f t="shared" si="16"/>
        <v>0</v>
      </c>
      <c r="AB55" s="594">
        <f t="shared" si="16"/>
        <v>0</v>
      </c>
      <c r="AC55" s="594">
        <f t="shared" si="16"/>
        <v>0</v>
      </c>
      <c r="AD55" s="594">
        <f t="shared" si="16"/>
        <v>0</v>
      </c>
      <c r="AE55" s="594">
        <f t="shared" si="16"/>
        <v>0</v>
      </c>
      <c r="AF55" s="594">
        <f t="shared" si="16"/>
        <v>0</v>
      </c>
      <c r="AG55" s="399"/>
      <c r="AH55" s="594">
        <v>0</v>
      </c>
      <c r="AI55" s="594">
        <v>426353.25199999998</v>
      </c>
      <c r="AJ55" s="594">
        <v>0</v>
      </c>
      <c r="AL55" s="577">
        <f t="shared" si="2"/>
        <v>0</v>
      </c>
      <c r="AM55" s="577">
        <f t="shared" si="3"/>
        <v>0</v>
      </c>
    </row>
    <row r="56" spans="1:41" s="609" customFormat="1" ht="27.75" hidden="1" customHeight="1" x14ac:dyDescent="0.25">
      <c r="A56" s="570"/>
      <c r="B56" s="598" t="s">
        <v>20</v>
      </c>
      <c r="C56" s="599" t="s">
        <v>1278</v>
      </c>
      <c r="D56" s="600"/>
      <c r="E56" s="600"/>
      <c r="F56" s="600"/>
      <c r="G56" s="601"/>
      <c r="H56" s="601"/>
      <c r="I56" s="598"/>
      <c r="J56" s="598"/>
      <c r="K56" s="598"/>
      <c r="L56" s="598"/>
      <c r="M56" s="602"/>
      <c r="N56" s="603"/>
      <c r="O56" s="603"/>
      <c r="P56" s="603"/>
      <c r="Q56" s="603"/>
      <c r="R56" s="604"/>
      <c r="S56" s="603"/>
      <c r="T56" s="603"/>
      <c r="U56" s="603"/>
      <c r="V56" s="603"/>
      <c r="W56" s="603"/>
      <c r="X56" s="603"/>
      <c r="Y56" s="603"/>
      <c r="Z56" s="603"/>
      <c r="AA56" s="603"/>
      <c r="AB56" s="603"/>
      <c r="AC56" s="603">
        <v>0</v>
      </c>
      <c r="AD56" s="603"/>
      <c r="AE56" s="603">
        <v>0</v>
      </c>
      <c r="AF56" s="605"/>
      <c r="AG56" s="606"/>
      <c r="AH56" s="603"/>
      <c r="AI56" s="603"/>
      <c r="AJ56" s="603"/>
      <c r="AK56" s="607"/>
      <c r="AL56" s="577">
        <f t="shared" si="2"/>
        <v>0</v>
      </c>
      <c r="AM56" s="577">
        <f t="shared" si="3"/>
        <v>0</v>
      </c>
      <c r="AN56" s="608"/>
    </row>
    <row r="57" spans="1:41" s="620" customFormat="1" ht="209.25" hidden="1" customHeight="1" x14ac:dyDescent="0.25">
      <c r="A57" s="570"/>
      <c r="B57" s="611">
        <v>1</v>
      </c>
      <c r="C57" s="612" t="s">
        <v>1292</v>
      </c>
      <c r="D57" s="613" t="s">
        <v>1293</v>
      </c>
      <c r="E57" s="613" t="s">
        <v>1294</v>
      </c>
      <c r="F57" s="613" t="s">
        <v>1295</v>
      </c>
      <c r="G57" s="614" t="s">
        <v>1296</v>
      </c>
      <c r="H57" s="614">
        <v>2017</v>
      </c>
      <c r="I57" s="613">
        <v>2022</v>
      </c>
      <c r="J57" s="613" t="s">
        <v>1297</v>
      </c>
      <c r="K57" s="613">
        <v>8642.9120000000003</v>
      </c>
      <c r="L57" s="613">
        <v>8642.9120000000003</v>
      </c>
      <c r="M57" s="611" t="s">
        <v>1298</v>
      </c>
      <c r="N57" s="615">
        <v>1495780</v>
      </c>
      <c r="O57" s="615">
        <v>850000</v>
      </c>
      <c r="P57" s="615">
        <v>645841</v>
      </c>
      <c r="Q57" s="615"/>
      <c r="R57" s="616">
        <v>2017</v>
      </c>
      <c r="S57" s="615">
        <v>186600</v>
      </c>
      <c r="T57" s="615">
        <v>36480</v>
      </c>
      <c r="U57" s="615">
        <v>1100999.068</v>
      </c>
      <c r="V57" s="615">
        <v>30000</v>
      </c>
      <c r="W57" s="615">
        <v>30000</v>
      </c>
      <c r="X57" s="615"/>
      <c r="Y57" s="615">
        <v>13981</v>
      </c>
      <c r="Z57" s="615">
        <v>0</v>
      </c>
      <c r="AA57" s="615">
        <v>30000</v>
      </c>
      <c r="AB57" s="615"/>
      <c r="AC57" s="615">
        <v>16019</v>
      </c>
      <c r="AD57" s="615">
        <v>5109</v>
      </c>
      <c r="AE57" s="615">
        <v>0</v>
      </c>
      <c r="AF57" s="611" t="s">
        <v>944</v>
      </c>
      <c r="AG57" s="617"/>
      <c r="AH57" s="611"/>
      <c r="AI57" s="615"/>
      <c r="AJ57" s="611" t="s">
        <v>1268</v>
      </c>
      <c r="AK57" s="565"/>
      <c r="AL57" s="618">
        <f t="shared" si="2"/>
        <v>16019</v>
      </c>
      <c r="AM57" s="618">
        <f t="shared" si="3"/>
        <v>16019</v>
      </c>
      <c r="AN57" s="619"/>
      <c r="AO57" s="620" t="s">
        <v>1097</v>
      </c>
    </row>
    <row r="58" spans="1:41" s="609" customFormat="1" ht="27.75" hidden="1" customHeight="1" x14ac:dyDescent="0.25">
      <c r="A58" s="570"/>
      <c r="B58" s="598" t="s">
        <v>22</v>
      </c>
      <c r="C58" s="599" t="s">
        <v>1263</v>
      </c>
      <c r="D58" s="600"/>
      <c r="E58" s="600"/>
      <c r="F58" s="600"/>
      <c r="G58" s="601"/>
      <c r="H58" s="601"/>
      <c r="I58" s="598"/>
      <c r="J58" s="598"/>
      <c r="K58" s="598"/>
      <c r="L58" s="598"/>
      <c r="M58" s="602"/>
      <c r="N58" s="603"/>
      <c r="O58" s="603"/>
      <c r="P58" s="603"/>
      <c r="Q58" s="603"/>
      <c r="R58" s="604"/>
      <c r="S58" s="603"/>
      <c r="T58" s="603"/>
      <c r="U58" s="603"/>
      <c r="V58" s="603"/>
      <c r="W58" s="603"/>
      <c r="X58" s="603"/>
      <c r="Y58" s="603"/>
      <c r="Z58" s="603"/>
      <c r="AA58" s="603"/>
      <c r="AB58" s="603"/>
      <c r="AC58" s="603">
        <v>0</v>
      </c>
      <c r="AD58" s="603"/>
      <c r="AE58" s="603">
        <v>0</v>
      </c>
      <c r="AF58" s="605"/>
      <c r="AG58" s="606"/>
      <c r="AH58" s="603"/>
      <c r="AI58" s="603"/>
      <c r="AJ58" s="603"/>
      <c r="AK58" s="607"/>
      <c r="AL58" s="577">
        <f t="shared" si="2"/>
        <v>0</v>
      </c>
      <c r="AM58" s="577">
        <f t="shared" si="3"/>
        <v>0</v>
      </c>
      <c r="AN58" s="608"/>
    </row>
    <row r="59" spans="1:41" ht="56.25" hidden="1" x14ac:dyDescent="0.25">
      <c r="A59" s="570"/>
      <c r="B59" s="421">
        <v>1</v>
      </c>
      <c r="C59" s="418" t="s">
        <v>1187</v>
      </c>
      <c r="D59" s="585">
        <v>7892320</v>
      </c>
      <c r="E59" s="585" t="s">
        <v>62</v>
      </c>
      <c r="F59" s="585" t="s">
        <v>233</v>
      </c>
      <c r="G59" s="586" t="s">
        <v>1299</v>
      </c>
      <c r="H59" s="586" t="s">
        <v>856</v>
      </c>
      <c r="I59" s="585" t="s">
        <v>849</v>
      </c>
      <c r="J59" s="585" t="s">
        <v>1300</v>
      </c>
      <c r="K59" s="585">
        <v>1097.9559999999999</v>
      </c>
      <c r="L59" s="585">
        <v>1097.9559999999999</v>
      </c>
      <c r="M59" s="421" t="s">
        <v>1188</v>
      </c>
      <c r="N59" s="587">
        <v>386000</v>
      </c>
      <c r="O59" s="587"/>
      <c r="P59" s="587">
        <v>386000</v>
      </c>
      <c r="Q59" s="587">
        <v>0</v>
      </c>
      <c r="R59" s="588" t="s">
        <v>856</v>
      </c>
      <c r="S59" s="587"/>
      <c r="T59" s="587">
        <v>379000</v>
      </c>
      <c r="U59" s="587">
        <v>99999.864999999991</v>
      </c>
      <c r="V59" s="587">
        <v>207000</v>
      </c>
      <c r="W59" s="587">
        <v>107000</v>
      </c>
      <c r="X59" s="587">
        <v>7000</v>
      </c>
      <c r="Y59" s="587">
        <v>65978.864999999991</v>
      </c>
      <c r="Z59" s="587">
        <v>34021</v>
      </c>
      <c r="AA59" s="587">
        <v>65979</v>
      </c>
      <c r="AB59" s="587">
        <v>100000</v>
      </c>
      <c r="AC59" s="587">
        <v>0</v>
      </c>
      <c r="AD59" s="587">
        <v>7000</v>
      </c>
      <c r="AE59" s="587">
        <v>0</v>
      </c>
      <c r="AF59" s="421" t="s">
        <v>944</v>
      </c>
      <c r="AG59" s="322"/>
      <c r="AH59" s="421"/>
      <c r="AI59" s="587"/>
      <c r="AJ59" s="421" t="s">
        <v>1273</v>
      </c>
      <c r="AL59" s="577">
        <f t="shared" si="2"/>
        <v>0.13500000000931323</v>
      </c>
      <c r="AM59" s="577">
        <f t="shared" si="3"/>
        <v>0.13500000000931323</v>
      </c>
    </row>
    <row r="60" spans="1:41" ht="33" customHeight="1" x14ac:dyDescent="0.25">
      <c r="A60" s="570" t="s">
        <v>839</v>
      </c>
      <c r="B60" s="589" t="s">
        <v>48</v>
      </c>
      <c r="C60" s="610" t="s">
        <v>898</v>
      </c>
      <c r="D60" s="591"/>
      <c r="E60" s="591"/>
      <c r="F60" s="591"/>
      <c r="G60" s="586" t="e">
        <v>#REF!</v>
      </c>
      <c r="H60" s="586"/>
      <c r="I60" s="585" t="e">
        <v>#REF!</v>
      </c>
      <c r="J60" s="585"/>
      <c r="K60" s="585"/>
      <c r="L60" s="585"/>
      <c r="M60" s="593"/>
      <c r="N60" s="594">
        <f>+SUBTOTAL(109,N61:N65)</f>
        <v>99988</v>
      </c>
      <c r="O60" s="594">
        <f t="shared" ref="O60:AF60" si="17">+SUBTOTAL(109,O61:O65)</f>
        <v>0</v>
      </c>
      <c r="P60" s="594">
        <f t="shared" si="17"/>
        <v>99988</v>
      </c>
      <c r="Q60" s="594">
        <f t="shared" si="17"/>
        <v>0</v>
      </c>
      <c r="R60" s="594">
        <f t="shared" si="17"/>
        <v>0</v>
      </c>
      <c r="S60" s="594">
        <f t="shared" si="17"/>
        <v>0</v>
      </c>
      <c r="T60" s="594">
        <f t="shared" si="17"/>
        <v>99988</v>
      </c>
      <c r="U60" s="594">
        <f t="shared" si="17"/>
        <v>77000</v>
      </c>
      <c r="V60" s="594">
        <f t="shared" si="17"/>
        <v>90500</v>
      </c>
      <c r="W60" s="594">
        <f t="shared" si="17"/>
        <v>90500</v>
      </c>
      <c r="X60" s="594">
        <f t="shared" si="17"/>
        <v>0</v>
      </c>
      <c r="Y60" s="594">
        <f t="shared" si="17"/>
        <v>32000</v>
      </c>
      <c r="Z60" s="594">
        <f t="shared" si="17"/>
        <v>45000</v>
      </c>
      <c r="AA60" s="594">
        <f t="shared" si="17"/>
        <v>45500</v>
      </c>
      <c r="AB60" s="594">
        <f t="shared" si="17"/>
        <v>0</v>
      </c>
      <c r="AC60" s="594">
        <f t="shared" si="17"/>
        <v>13500</v>
      </c>
      <c r="AD60" s="594">
        <f t="shared" si="17"/>
        <v>22988</v>
      </c>
      <c r="AE60" s="594">
        <f t="shared" si="17"/>
        <v>13500</v>
      </c>
      <c r="AF60" s="594">
        <f t="shared" si="17"/>
        <v>0</v>
      </c>
      <c r="AG60" s="399"/>
      <c r="AH60" s="594">
        <v>0</v>
      </c>
      <c r="AI60" s="594">
        <v>0</v>
      </c>
      <c r="AJ60" s="594">
        <v>0</v>
      </c>
      <c r="AL60" s="577">
        <f t="shared" si="2"/>
        <v>13500</v>
      </c>
      <c r="AM60" s="577">
        <f t="shared" si="3"/>
        <v>0</v>
      </c>
    </row>
    <row r="61" spans="1:41" s="609" customFormat="1" ht="27.75" hidden="1" customHeight="1" x14ac:dyDescent="0.25">
      <c r="A61" s="570"/>
      <c r="B61" s="598" t="s">
        <v>20</v>
      </c>
      <c r="C61" s="599" t="s">
        <v>1278</v>
      </c>
      <c r="D61" s="600"/>
      <c r="E61" s="600"/>
      <c r="F61" s="600"/>
      <c r="G61" s="601"/>
      <c r="H61" s="601"/>
      <c r="I61" s="598"/>
      <c r="J61" s="598"/>
      <c r="K61" s="598"/>
      <c r="L61" s="598"/>
      <c r="M61" s="602"/>
      <c r="N61" s="603"/>
      <c r="O61" s="603"/>
      <c r="P61" s="603"/>
      <c r="Q61" s="603"/>
      <c r="R61" s="604"/>
      <c r="S61" s="603"/>
      <c r="T61" s="603"/>
      <c r="U61" s="603"/>
      <c r="V61" s="603"/>
      <c r="W61" s="603"/>
      <c r="X61" s="603"/>
      <c r="Y61" s="603"/>
      <c r="Z61" s="603"/>
      <c r="AA61" s="603"/>
      <c r="AB61" s="603"/>
      <c r="AC61" s="603">
        <v>0</v>
      </c>
      <c r="AD61" s="603"/>
      <c r="AE61" s="603">
        <v>0</v>
      </c>
      <c r="AF61" s="605"/>
      <c r="AG61" s="606"/>
      <c r="AH61" s="603"/>
      <c r="AI61" s="603"/>
      <c r="AJ61" s="603"/>
      <c r="AK61" s="607"/>
      <c r="AL61" s="577">
        <f t="shared" si="2"/>
        <v>0</v>
      </c>
      <c r="AM61" s="577">
        <f t="shared" si="3"/>
        <v>0</v>
      </c>
      <c r="AN61" s="608"/>
    </row>
    <row r="62" spans="1:41" s="620" customFormat="1" ht="56.25" hidden="1" x14ac:dyDescent="0.25">
      <c r="A62" s="570"/>
      <c r="B62" s="611">
        <v>1</v>
      </c>
      <c r="C62" s="612" t="s">
        <v>1301</v>
      </c>
      <c r="D62" s="613" t="s">
        <v>1302</v>
      </c>
      <c r="E62" s="613"/>
      <c r="F62" s="613" t="s">
        <v>964</v>
      </c>
      <c r="G62" s="614" t="s">
        <v>1303</v>
      </c>
      <c r="H62" s="614"/>
      <c r="I62" s="613" t="s">
        <v>1304</v>
      </c>
      <c r="J62" s="613"/>
      <c r="K62" s="613"/>
      <c r="L62" s="613"/>
      <c r="M62" s="611" t="s">
        <v>1305</v>
      </c>
      <c r="N62" s="615">
        <v>164000</v>
      </c>
      <c r="O62" s="615">
        <v>164000</v>
      </c>
      <c r="P62" s="615">
        <v>0</v>
      </c>
      <c r="Q62" s="615"/>
      <c r="R62" s="616" t="s">
        <v>1090</v>
      </c>
      <c r="S62" s="615">
        <v>15000</v>
      </c>
      <c r="T62" s="615">
        <v>30135</v>
      </c>
      <c r="U62" s="615">
        <v>34000</v>
      </c>
      <c r="V62" s="615">
        <v>30000</v>
      </c>
      <c r="W62" s="615">
        <v>30000</v>
      </c>
      <c r="X62" s="615"/>
      <c r="Y62" s="615">
        <v>15000</v>
      </c>
      <c r="Z62" s="615">
        <v>4000</v>
      </c>
      <c r="AA62" s="615">
        <v>26000</v>
      </c>
      <c r="AB62" s="615"/>
      <c r="AC62" s="615">
        <v>11000</v>
      </c>
      <c r="AD62" s="615">
        <v>0</v>
      </c>
      <c r="AE62" s="615">
        <v>0</v>
      </c>
      <c r="AF62" s="611" t="s">
        <v>1306</v>
      </c>
      <c r="AG62" s="617"/>
      <c r="AH62" s="611"/>
      <c r="AI62" s="615"/>
      <c r="AJ62" s="611" t="s">
        <v>1268</v>
      </c>
      <c r="AK62" s="565"/>
      <c r="AL62" s="618">
        <f t="shared" si="2"/>
        <v>11000</v>
      </c>
      <c r="AM62" s="618">
        <f t="shared" si="3"/>
        <v>11000</v>
      </c>
      <c r="AN62" s="619"/>
    </row>
    <row r="63" spans="1:41" s="609" customFormat="1" ht="27" customHeight="1" x14ac:dyDescent="0.25">
      <c r="A63" s="570" t="s">
        <v>839</v>
      </c>
      <c r="B63" s="598" t="s">
        <v>20</v>
      </c>
      <c r="C63" s="599" t="s">
        <v>1263</v>
      </c>
      <c r="D63" s="600"/>
      <c r="E63" s="600"/>
      <c r="F63" s="600"/>
      <c r="G63" s="601"/>
      <c r="H63" s="601"/>
      <c r="I63" s="598"/>
      <c r="J63" s="598"/>
      <c r="K63" s="598"/>
      <c r="L63" s="598"/>
      <c r="M63" s="602"/>
      <c r="N63" s="603"/>
      <c r="O63" s="603"/>
      <c r="P63" s="603"/>
      <c r="Q63" s="603"/>
      <c r="R63" s="604"/>
      <c r="S63" s="603"/>
      <c r="T63" s="603"/>
      <c r="U63" s="603"/>
      <c r="V63" s="603"/>
      <c r="W63" s="603"/>
      <c r="X63" s="603"/>
      <c r="Y63" s="603"/>
      <c r="Z63" s="603"/>
      <c r="AA63" s="603"/>
      <c r="AB63" s="603"/>
      <c r="AC63" s="603">
        <v>0</v>
      </c>
      <c r="AD63" s="603"/>
      <c r="AE63" s="603">
        <v>0</v>
      </c>
      <c r="AF63" s="605"/>
      <c r="AG63" s="606"/>
      <c r="AH63" s="603"/>
      <c r="AI63" s="603"/>
      <c r="AJ63" s="603"/>
      <c r="AK63" s="607"/>
      <c r="AL63" s="577">
        <f t="shared" si="2"/>
        <v>0</v>
      </c>
      <c r="AM63" s="577">
        <f t="shared" si="3"/>
        <v>0</v>
      </c>
      <c r="AN63" s="608"/>
    </row>
    <row r="64" spans="1:41" ht="56.25" x14ac:dyDescent="0.25">
      <c r="A64" s="570" t="s">
        <v>839</v>
      </c>
      <c r="B64" s="421">
        <v>1</v>
      </c>
      <c r="C64" s="418" t="s">
        <v>1307</v>
      </c>
      <c r="D64" s="585">
        <v>7939527</v>
      </c>
      <c r="E64" s="585" t="s">
        <v>666</v>
      </c>
      <c r="F64" s="585" t="s">
        <v>1012</v>
      </c>
      <c r="G64" s="586" t="s">
        <v>1308</v>
      </c>
      <c r="H64" s="586">
        <v>2022</v>
      </c>
      <c r="I64" s="585">
        <v>2025</v>
      </c>
      <c r="J64" s="585"/>
      <c r="K64" s="585"/>
      <c r="L64" s="585"/>
      <c r="M64" s="421" t="s">
        <v>1309</v>
      </c>
      <c r="N64" s="587">
        <v>41488</v>
      </c>
      <c r="O64" s="587"/>
      <c r="P64" s="587">
        <v>41488</v>
      </c>
      <c r="Q64" s="587"/>
      <c r="R64" s="588" t="s">
        <v>856</v>
      </c>
      <c r="S64" s="587">
        <v>0</v>
      </c>
      <c r="T64" s="587">
        <v>41488</v>
      </c>
      <c r="U64" s="587">
        <v>32000</v>
      </c>
      <c r="V64" s="587">
        <v>37500</v>
      </c>
      <c r="W64" s="587">
        <v>37500</v>
      </c>
      <c r="X64" s="587"/>
      <c r="Y64" s="587">
        <v>12000</v>
      </c>
      <c r="Z64" s="587">
        <v>20000</v>
      </c>
      <c r="AA64" s="587">
        <v>17500</v>
      </c>
      <c r="AB64" s="587"/>
      <c r="AC64" s="587">
        <v>5500</v>
      </c>
      <c r="AD64" s="587">
        <v>9488</v>
      </c>
      <c r="AE64" s="587">
        <v>5500</v>
      </c>
      <c r="AF64" s="421" t="s">
        <v>1306</v>
      </c>
      <c r="AG64" s="322"/>
      <c r="AH64" s="421"/>
      <c r="AI64" s="587"/>
      <c r="AJ64" s="421" t="s">
        <v>1273</v>
      </c>
      <c r="AL64" s="577">
        <f t="shared" si="2"/>
        <v>5500</v>
      </c>
      <c r="AM64" s="577">
        <f t="shared" si="3"/>
        <v>0</v>
      </c>
      <c r="AO64" s="355" t="s">
        <v>866</v>
      </c>
    </row>
    <row r="65" spans="1:41" ht="56.25" x14ac:dyDescent="0.25">
      <c r="A65" s="570" t="s">
        <v>839</v>
      </c>
      <c r="B65" s="421">
        <v>2</v>
      </c>
      <c r="C65" s="418" t="s">
        <v>1310</v>
      </c>
      <c r="D65" s="585" t="s">
        <v>1311</v>
      </c>
      <c r="E65" s="585" t="s">
        <v>666</v>
      </c>
      <c r="F65" s="585" t="s">
        <v>874</v>
      </c>
      <c r="G65" s="586" t="s">
        <v>1312</v>
      </c>
      <c r="H65" s="586">
        <v>2022</v>
      </c>
      <c r="I65" s="585">
        <v>2025</v>
      </c>
      <c r="J65" s="585"/>
      <c r="K65" s="585"/>
      <c r="L65" s="585"/>
      <c r="M65" s="421" t="s">
        <v>1313</v>
      </c>
      <c r="N65" s="587">
        <v>58500</v>
      </c>
      <c r="O65" s="587"/>
      <c r="P65" s="587">
        <v>58500</v>
      </c>
      <c r="Q65" s="587">
        <v>0</v>
      </c>
      <c r="R65" s="588" t="s">
        <v>856</v>
      </c>
      <c r="S65" s="587">
        <v>0</v>
      </c>
      <c r="T65" s="587">
        <v>58500</v>
      </c>
      <c r="U65" s="587">
        <v>45000</v>
      </c>
      <c r="V65" s="587">
        <v>53000</v>
      </c>
      <c r="W65" s="587">
        <v>53000</v>
      </c>
      <c r="X65" s="587"/>
      <c r="Y65" s="587">
        <v>20000</v>
      </c>
      <c r="Z65" s="587">
        <v>25000</v>
      </c>
      <c r="AA65" s="587">
        <v>28000</v>
      </c>
      <c r="AB65" s="587"/>
      <c r="AC65" s="587">
        <v>8000</v>
      </c>
      <c r="AD65" s="587">
        <v>13500</v>
      </c>
      <c r="AE65" s="587">
        <v>8000</v>
      </c>
      <c r="AF65" s="421" t="s">
        <v>1248</v>
      </c>
      <c r="AG65" s="322"/>
      <c r="AH65" s="421"/>
      <c r="AI65" s="587"/>
      <c r="AJ65" s="421" t="s">
        <v>1273</v>
      </c>
      <c r="AL65" s="577">
        <f t="shared" si="2"/>
        <v>8000</v>
      </c>
      <c r="AM65" s="577">
        <f t="shared" si="3"/>
        <v>0</v>
      </c>
      <c r="AO65" s="355" t="s">
        <v>866</v>
      </c>
    </row>
    <row r="66" spans="1:41" ht="24.75" hidden="1" customHeight="1" x14ac:dyDescent="0.25">
      <c r="A66" s="570"/>
      <c r="B66" s="589" t="s">
        <v>55</v>
      </c>
      <c r="C66" s="610" t="s">
        <v>998</v>
      </c>
      <c r="D66" s="591"/>
      <c r="E66" s="591"/>
      <c r="F66" s="591"/>
      <c r="G66" s="586"/>
      <c r="H66" s="586"/>
      <c r="I66" s="585"/>
      <c r="J66" s="585"/>
      <c r="K66" s="585"/>
      <c r="L66" s="585"/>
      <c r="M66" s="593"/>
      <c r="N66" s="594">
        <f>+SUBTOTAL(109,N67:N68)</f>
        <v>0</v>
      </c>
      <c r="O66" s="594">
        <f t="shared" ref="O66:AE66" si="18">+SUBTOTAL(109,O67:O68)</f>
        <v>0</v>
      </c>
      <c r="P66" s="594">
        <f t="shared" si="18"/>
        <v>0</v>
      </c>
      <c r="Q66" s="594">
        <f t="shared" si="18"/>
        <v>0</v>
      </c>
      <c r="R66" s="594">
        <f t="shared" si="18"/>
        <v>0</v>
      </c>
      <c r="S66" s="594">
        <f t="shared" si="18"/>
        <v>0</v>
      </c>
      <c r="T66" s="594">
        <f t="shared" si="18"/>
        <v>0</v>
      </c>
      <c r="U66" s="594">
        <f t="shared" si="18"/>
        <v>0</v>
      </c>
      <c r="V66" s="594">
        <f t="shared" si="18"/>
        <v>0</v>
      </c>
      <c r="W66" s="594">
        <f t="shared" si="18"/>
        <v>0</v>
      </c>
      <c r="X66" s="594">
        <f t="shared" si="18"/>
        <v>0</v>
      </c>
      <c r="Y66" s="594">
        <f t="shared" si="18"/>
        <v>0</v>
      </c>
      <c r="Z66" s="594">
        <f t="shared" si="18"/>
        <v>0</v>
      </c>
      <c r="AA66" s="594">
        <f t="shared" si="18"/>
        <v>0</v>
      </c>
      <c r="AB66" s="594">
        <f t="shared" si="18"/>
        <v>0</v>
      </c>
      <c r="AC66" s="594">
        <f t="shared" si="18"/>
        <v>0</v>
      </c>
      <c r="AD66" s="594">
        <f t="shared" si="18"/>
        <v>0</v>
      </c>
      <c r="AE66" s="594">
        <f t="shared" si="18"/>
        <v>0</v>
      </c>
      <c r="AF66" s="421"/>
      <c r="AG66" s="594"/>
      <c r="AH66" s="594">
        <v>0</v>
      </c>
      <c r="AI66" s="594">
        <v>0</v>
      </c>
      <c r="AJ66" s="594">
        <v>0</v>
      </c>
      <c r="AL66" s="577">
        <f t="shared" si="2"/>
        <v>0</v>
      </c>
      <c r="AM66" s="577">
        <f t="shared" si="3"/>
        <v>0</v>
      </c>
    </row>
    <row r="67" spans="1:41" s="609" customFormat="1" ht="24.75" hidden="1" customHeight="1" x14ac:dyDescent="0.25">
      <c r="A67" s="570"/>
      <c r="B67" s="598" t="s">
        <v>20</v>
      </c>
      <c r="C67" s="599" t="s">
        <v>1274</v>
      </c>
      <c r="D67" s="600"/>
      <c r="E67" s="600"/>
      <c r="F67" s="600"/>
      <c r="G67" s="601"/>
      <c r="H67" s="601"/>
      <c r="I67" s="598"/>
      <c r="J67" s="598"/>
      <c r="K67" s="598"/>
      <c r="L67" s="598"/>
      <c r="M67" s="602"/>
      <c r="N67" s="603"/>
      <c r="O67" s="603"/>
      <c r="P67" s="603"/>
      <c r="Q67" s="603"/>
      <c r="R67" s="604"/>
      <c r="S67" s="603"/>
      <c r="T67" s="603"/>
      <c r="U67" s="603"/>
      <c r="V67" s="603"/>
      <c r="W67" s="603"/>
      <c r="X67" s="603"/>
      <c r="Y67" s="603"/>
      <c r="Z67" s="603"/>
      <c r="AA67" s="603"/>
      <c r="AB67" s="603"/>
      <c r="AC67" s="603">
        <v>0</v>
      </c>
      <c r="AD67" s="603"/>
      <c r="AE67" s="603">
        <v>0</v>
      </c>
      <c r="AF67" s="605"/>
      <c r="AG67" s="606"/>
      <c r="AH67" s="603"/>
      <c r="AI67" s="603"/>
      <c r="AJ67" s="603"/>
      <c r="AK67" s="607"/>
      <c r="AL67" s="577">
        <f t="shared" si="2"/>
        <v>0</v>
      </c>
      <c r="AM67" s="577">
        <f t="shared" si="3"/>
        <v>0</v>
      </c>
      <c r="AN67" s="608"/>
    </row>
    <row r="68" spans="1:41" ht="112.5" hidden="1" x14ac:dyDescent="0.25">
      <c r="A68" s="570"/>
      <c r="B68" s="421">
        <v>1</v>
      </c>
      <c r="C68" s="418" t="s">
        <v>1314</v>
      </c>
      <c r="D68" s="585"/>
      <c r="E68" s="585" t="s">
        <v>62</v>
      </c>
      <c r="F68" s="585" t="s">
        <v>880</v>
      </c>
      <c r="G68" s="586"/>
      <c r="H68" s="586"/>
      <c r="I68" s="585"/>
      <c r="J68" s="585"/>
      <c r="K68" s="585"/>
      <c r="L68" s="585"/>
      <c r="M68" s="611" t="s">
        <v>1315</v>
      </c>
      <c r="N68" s="587">
        <v>56000</v>
      </c>
      <c r="O68" s="587"/>
      <c r="P68" s="587">
        <v>56000</v>
      </c>
      <c r="Q68" s="587">
        <v>0</v>
      </c>
      <c r="R68" s="588" t="s">
        <v>849</v>
      </c>
      <c r="S68" s="587">
        <v>1000</v>
      </c>
      <c r="T68" s="587">
        <v>55000</v>
      </c>
      <c r="U68" s="587">
        <v>1000</v>
      </c>
      <c r="V68" s="587">
        <v>50400</v>
      </c>
      <c r="W68" s="587">
        <v>50400</v>
      </c>
      <c r="X68" s="587">
        <v>0</v>
      </c>
      <c r="Y68" s="587">
        <v>0</v>
      </c>
      <c r="Z68" s="587">
        <v>0</v>
      </c>
      <c r="AA68" s="587">
        <v>50400</v>
      </c>
      <c r="AB68" s="587"/>
      <c r="AC68" s="587">
        <v>50400</v>
      </c>
      <c r="AD68" s="587">
        <v>50400</v>
      </c>
      <c r="AE68" s="587">
        <v>0</v>
      </c>
      <c r="AF68" s="421" t="s">
        <v>882</v>
      </c>
      <c r="AG68" s="322"/>
      <c r="AH68" s="421"/>
      <c r="AI68" s="421"/>
      <c r="AJ68" s="421" t="s">
        <v>1273</v>
      </c>
      <c r="AL68" s="577">
        <f t="shared" si="2"/>
        <v>50400</v>
      </c>
      <c r="AM68" s="577">
        <f t="shared" si="3"/>
        <v>50400</v>
      </c>
      <c r="AO68" s="355" t="s">
        <v>851</v>
      </c>
    </row>
    <row r="69" spans="1:41" s="382" customFormat="1" ht="68.25" customHeight="1" x14ac:dyDescent="0.25">
      <c r="A69" s="570" t="s">
        <v>839</v>
      </c>
      <c r="B69" s="590" t="s">
        <v>1316</v>
      </c>
      <c r="C69" s="610" t="s">
        <v>1317</v>
      </c>
      <c r="D69" s="589"/>
      <c r="E69" s="589"/>
      <c r="F69" s="589"/>
      <c r="G69" s="592"/>
      <c r="H69" s="592"/>
      <c r="I69" s="589"/>
      <c r="J69" s="589"/>
      <c r="K69" s="589"/>
      <c r="L69" s="589"/>
      <c r="M69" s="590"/>
      <c r="N69" s="594">
        <f>+SUBTOTAL(109,N70:N81)</f>
        <v>1033500</v>
      </c>
      <c r="O69" s="594">
        <f t="shared" ref="O69:AF69" si="19">+SUBTOTAL(109,O70:O81)</f>
        <v>0</v>
      </c>
      <c r="P69" s="594">
        <f t="shared" si="19"/>
        <v>965500</v>
      </c>
      <c r="Q69" s="594">
        <f t="shared" si="19"/>
        <v>0</v>
      </c>
      <c r="R69" s="594">
        <f t="shared" si="19"/>
        <v>0</v>
      </c>
      <c r="S69" s="594">
        <f t="shared" si="19"/>
        <v>1000</v>
      </c>
      <c r="T69" s="594">
        <f t="shared" si="19"/>
        <v>1032500</v>
      </c>
      <c r="U69" s="594">
        <f t="shared" si="19"/>
        <v>192323</v>
      </c>
      <c r="V69" s="594">
        <f t="shared" si="19"/>
        <v>754600</v>
      </c>
      <c r="W69" s="594">
        <f t="shared" si="19"/>
        <v>674600</v>
      </c>
      <c r="X69" s="594">
        <f t="shared" si="19"/>
        <v>1000</v>
      </c>
      <c r="Y69" s="594">
        <f t="shared" si="19"/>
        <v>38000</v>
      </c>
      <c r="Z69" s="594">
        <f t="shared" si="19"/>
        <v>153323</v>
      </c>
      <c r="AA69" s="594">
        <f t="shared" si="19"/>
        <v>533475</v>
      </c>
      <c r="AB69" s="594">
        <f t="shared" si="19"/>
        <v>80000</v>
      </c>
      <c r="AC69" s="594">
        <f t="shared" si="19"/>
        <v>495475</v>
      </c>
      <c r="AD69" s="594">
        <f t="shared" si="19"/>
        <v>447700</v>
      </c>
      <c r="AE69" s="594">
        <f t="shared" si="19"/>
        <v>250895</v>
      </c>
      <c r="AF69" s="594">
        <f t="shared" si="19"/>
        <v>0</v>
      </c>
      <c r="AG69" s="621"/>
      <c r="AH69" s="622">
        <v>0</v>
      </c>
      <c r="AI69" s="622">
        <v>0</v>
      </c>
      <c r="AJ69" s="622">
        <v>0</v>
      </c>
      <c r="AK69" s="623"/>
      <c r="AL69" s="577">
        <f t="shared" si="2"/>
        <v>482277</v>
      </c>
      <c r="AM69" s="577">
        <f t="shared" si="3"/>
        <v>231382</v>
      </c>
      <c r="AN69" s="624"/>
    </row>
    <row r="70" spans="1:41" s="382" customFormat="1" ht="33.75" customHeight="1" x14ac:dyDescent="0.25">
      <c r="A70" s="570" t="s">
        <v>839</v>
      </c>
      <c r="B70" s="590" t="s">
        <v>17</v>
      </c>
      <c r="C70" s="610" t="s">
        <v>1263</v>
      </c>
      <c r="D70" s="589"/>
      <c r="E70" s="589"/>
      <c r="F70" s="589"/>
      <c r="G70" s="592"/>
      <c r="H70" s="592"/>
      <c r="I70" s="589"/>
      <c r="J70" s="589"/>
      <c r="K70" s="589"/>
      <c r="L70" s="589"/>
      <c r="M70" s="590"/>
      <c r="N70" s="594">
        <f>+SUBTOTAL(109,N71:N79)</f>
        <v>1033500</v>
      </c>
      <c r="O70" s="594">
        <f t="shared" ref="O70:AE70" si="20">+SUBTOTAL(109,O71:O79)</f>
        <v>0</v>
      </c>
      <c r="P70" s="594">
        <f t="shared" si="20"/>
        <v>965500</v>
      </c>
      <c r="Q70" s="594">
        <f t="shared" si="20"/>
        <v>0</v>
      </c>
      <c r="R70" s="594">
        <f t="shared" si="20"/>
        <v>0</v>
      </c>
      <c r="S70" s="594">
        <f t="shared" si="20"/>
        <v>1000</v>
      </c>
      <c r="T70" s="594">
        <f t="shared" si="20"/>
        <v>1032500</v>
      </c>
      <c r="U70" s="594">
        <f t="shared" si="20"/>
        <v>192323</v>
      </c>
      <c r="V70" s="594">
        <f t="shared" si="20"/>
        <v>754600</v>
      </c>
      <c r="W70" s="594">
        <f t="shared" si="20"/>
        <v>674600</v>
      </c>
      <c r="X70" s="594">
        <f t="shared" si="20"/>
        <v>1000</v>
      </c>
      <c r="Y70" s="594">
        <f t="shared" si="20"/>
        <v>38000</v>
      </c>
      <c r="Z70" s="594">
        <f t="shared" si="20"/>
        <v>153323</v>
      </c>
      <c r="AA70" s="594">
        <f t="shared" si="20"/>
        <v>533475</v>
      </c>
      <c r="AB70" s="594">
        <f t="shared" si="20"/>
        <v>80000</v>
      </c>
      <c r="AC70" s="594">
        <f t="shared" si="20"/>
        <v>495475</v>
      </c>
      <c r="AD70" s="594">
        <f t="shared" si="20"/>
        <v>447700</v>
      </c>
      <c r="AE70" s="594">
        <f t="shared" si="20"/>
        <v>250895</v>
      </c>
      <c r="AF70" s="590"/>
      <c r="AG70" s="621"/>
      <c r="AH70" s="622">
        <v>0</v>
      </c>
      <c r="AI70" s="622">
        <v>0</v>
      </c>
      <c r="AJ70" s="622">
        <v>0</v>
      </c>
      <c r="AK70" s="623"/>
      <c r="AL70" s="577">
        <f t="shared" si="2"/>
        <v>482277</v>
      </c>
      <c r="AM70" s="577">
        <f t="shared" si="3"/>
        <v>231382</v>
      </c>
      <c r="AN70" s="624"/>
    </row>
    <row r="71" spans="1:41" ht="65.25" customHeight="1" x14ac:dyDescent="0.25">
      <c r="A71" s="570" t="s">
        <v>839</v>
      </c>
      <c r="B71" s="421">
        <v>1</v>
      </c>
      <c r="C71" s="418" t="s">
        <v>1318</v>
      </c>
      <c r="D71" s="585">
        <v>7953262</v>
      </c>
      <c r="E71" s="585"/>
      <c r="F71" s="585"/>
      <c r="G71" s="586"/>
      <c r="H71" s="586"/>
      <c r="I71" s="585"/>
      <c r="J71" s="585"/>
      <c r="K71" s="585"/>
      <c r="L71" s="585"/>
      <c r="M71" s="421" t="s">
        <v>1319</v>
      </c>
      <c r="N71" s="587">
        <v>87000</v>
      </c>
      <c r="O71" s="587"/>
      <c r="P71" s="587">
        <v>55000</v>
      </c>
      <c r="Q71" s="587"/>
      <c r="R71" s="588" t="s">
        <v>856</v>
      </c>
      <c r="S71" s="587">
        <v>0</v>
      </c>
      <c r="T71" s="587">
        <v>87000</v>
      </c>
      <c r="U71" s="587">
        <v>54000</v>
      </c>
      <c r="V71" s="587">
        <v>78500</v>
      </c>
      <c r="W71" s="587">
        <v>78500</v>
      </c>
      <c r="X71" s="587"/>
      <c r="Y71" s="587">
        <v>32000</v>
      </c>
      <c r="Z71" s="587">
        <f>15000+7000</f>
        <v>22000</v>
      </c>
      <c r="AA71" s="587">
        <v>63500</v>
      </c>
      <c r="AB71" s="587"/>
      <c r="AC71" s="587">
        <v>31500</v>
      </c>
      <c r="AD71" s="587">
        <v>20000</v>
      </c>
      <c r="AE71" s="587">
        <v>20000</v>
      </c>
      <c r="AF71" s="421" t="s">
        <v>931</v>
      </c>
      <c r="AG71" s="322"/>
      <c r="AH71" s="421"/>
      <c r="AI71" s="587"/>
      <c r="AJ71" s="421" t="s">
        <v>1273</v>
      </c>
      <c r="AL71" s="577">
        <f t="shared" si="2"/>
        <v>24500</v>
      </c>
      <c r="AM71" s="577">
        <f t="shared" si="3"/>
        <v>4500</v>
      </c>
      <c r="AO71" s="355" t="s">
        <v>866</v>
      </c>
    </row>
    <row r="72" spans="1:41" ht="65.25" customHeight="1" x14ac:dyDescent="0.25">
      <c r="A72" s="570" t="s">
        <v>839</v>
      </c>
      <c r="B72" s="421">
        <v>2</v>
      </c>
      <c r="C72" s="418" t="s">
        <v>1320</v>
      </c>
      <c r="D72" s="585" t="s">
        <v>1321</v>
      </c>
      <c r="E72" s="585"/>
      <c r="F72" s="585" t="s">
        <v>964</v>
      </c>
      <c r="G72" s="586" t="s">
        <v>1322</v>
      </c>
      <c r="H72" s="586">
        <v>2022</v>
      </c>
      <c r="I72" s="585">
        <v>2024</v>
      </c>
      <c r="J72" s="585"/>
      <c r="K72" s="585"/>
      <c r="L72" s="585"/>
      <c r="M72" s="421" t="s">
        <v>1323</v>
      </c>
      <c r="N72" s="587">
        <v>82500</v>
      </c>
      <c r="O72" s="587"/>
      <c r="P72" s="587">
        <v>82500</v>
      </c>
      <c r="Q72" s="587"/>
      <c r="R72" s="588" t="s">
        <v>856</v>
      </c>
      <c r="S72" s="587">
        <v>0</v>
      </c>
      <c r="T72" s="587">
        <v>82500</v>
      </c>
      <c r="U72" s="587">
        <v>27500</v>
      </c>
      <c r="V72" s="587">
        <v>55000</v>
      </c>
      <c r="W72" s="587">
        <v>55000</v>
      </c>
      <c r="X72" s="587"/>
      <c r="Y72" s="587">
        <v>2500</v>
      </c>
      <c r="Z72" s="587">
        <v>25000</v>
      </c>
      <c r="AA72" s="587">
        <v>30000</v>
      </c>
      <c r="AB72" s="587"/>
      <c r="AC72" s="587">
        <v>27500</v>
      </c>
      <c r="AD72" s="587">
        <v>27500</v>
      </c>
      <c r="AE72" s="587">
        <v>25000</v>
      </c>
      <c r="AF72" s="421" t="s">
        <v>968</v>
      </c>
      <c r="AG72" s="322"/>
      <c r="AH72" s="421"/>
      <c r="AI72" s="587"/>
      <c r="AJ72" s="421" t="s">
        <v>1273</v>
      </c>
      <c r="AL72" s="577">
        <f t="shared" si="2"/>
        <v>27500</v>
      </c>
      <c r="AM72" s="577">
        <f t="shared" si="3"/>
        <v>2500</v>
      </c>
      <c r="AO72" s="355" t="s">
        <v>866</v>
      </c>
    </row>
    <row r="73" spans="1:41" ht="65.25" customHeight="1" x14ac:dyDescent="0.25">
      <c r="A73" s="570" t="s">
        <v>839</v>
      </c>
      <c r="B73" s="421">
        <v>3</v>
      </c>
      <c r="C73" s="418" t="s">
        <v>1194</v>
      </c>
      <c r="D73" s="585"/>
      <c r="E73" s="585"/>
      <c r="F73" s="585"/>
      <c r="G73" s="586"/>
      <c r="H73" s="586"/>
      <c r="I73" s="585"/>
      <c r="J73" s="585"/>
      <c r="K73" s="585"/>
      <c r="L73" s="585"/>
      <c r="M73" s="421" t="s">
        <v>1195</v>
      </c>
      <c r="N73" s="587">
        <v>234000</v>
      </c>
      <c r="O73" s="587"/>
      <c r="P73" s="587">
        <v>234000</v>
      </c>
      <c r="Q73" s="587"/>
      <c r="R73" s="588" t="s">
        <v>887</v>
      </c>
      <c r="S73" s="587">
        <v>0</v>
      </c>
      <c r="T73" s="587">
        <v>234000</v>
      </c>
      <c r="U73" s="587">
        <v>40625</v>
      </c>
      <c r="V73" s="587">
        <v>200000</v>
      </c>
      <c r="W73" s="587">
        <v>120000</v>
      </c>
      <c r="X73" s="587"/>
      <c r="Y73" s="587">
        <v>500</v>
      </c>
      <c r="Z73" s="587">
        <v>40125</v>
      </c>
      <c r="AA73" s="587">
        <v>79875</v>
      </c>
      <c r="AB73" s="587">
        <v>80000</v>
      </c>
      <c r="AC73" s="587">
        <v>79375</v>
      </c>
      <c r="AD73" s="587">
        <v>70000</v>
      </c>
      <c r="AE73" s="587">
        <v>45895</v>
      </c>
      <c r="AF73" s="421" t="s">
        <v>980</v>
      </c>
      <c r="AG73" s="322"/>
      <c r="AH73" s="421"/>
      <c r="AI73" s="587"/>
      <c r="AJ73" s="421" t="s">
        <v>1273</v>
      </c>
      <c r="AL73" s="577">
        <f t="shared" si="2"/>
        <v>79375</v>
      </c>
      <c r="AM73" s="577">
        <f t="shared" si="3"/>
        <v>33480</v>
      </c>
      <c r="AO73" s="355" t="s">
        <v>866</v>
      </c>
    </row>
    <row r="74" spans="1:41" ht="65.25" customHeight="1" x14ac:dyDescent="0.25">
      <c r="A74" s="570" t="s">
        <v>839</v>
      </c>
      <c r="B74" s="421">
        <v>4</v>
      </c>
      <c r="C74" s="418" t="s">
        <v>1324</v>
      </c>
      <c r="D74" s="585"/>
      <c r="E74" s="585"/>
      <c r="F74" s="585"/>
      <c r="G74" s="586"/>
      <c r="H74" s="586"/>
      <c r="I74" s="585"/>
      <c r="J74" s="585"/>
      <c r="K74" s="585"/>
      <c r="L74" s="585"/>
      <c r="M74" s="421" t="s">
        <v>1325</v>
      </c>
      <c r="N74" s="587">
        <v>100000</v>
      </c>
      <c r="O74" s="587"/>
      <c r="P74" s="587">
        <v>100000</v>
      </c>
      <c r="Q74" s="587"/>
      <c r="R74" s="588" t="s">
        <v>887</v>
      </c>
      <c r="S74" s="587">
        <v>0</v>
      </c>
      <c r="T74" s="587">
        <v>100000</v>
      </c>
      <c r="U74" s="587">
        <v>12500</v>
      </c>
      <c r="V74" s="587">
        <v>75000</v>
      </c>
      <c r="W74" s="587">
        <v>75000</v>
      </c>
      <c r="X74" s="587"/>
      <c r="Y74" s="587">
        <v>500</v>
      </c>
      <c r="Z74" s="587">
        <f>10000+2000</f>
        <v>12000</v>
      </c>
      <c r="AA74" s="587">
        <v>65000</v>
      </c>
      <c r="AB74" s="587"/>
      <c r="AC74" s="587">
        <v>64500</v>
      </c>
      <c r="AD74" s="587">
        <v>65000</v>
      </c>
      <c r="AE74" s="587">
        <v>25000</v>
      </c>
      <c r="AF74" s="421" t="s">
        <v>937</v>
      </c>
      <c r="AG74" s="322"/>
      <c r="AH74" s="421"/>
      <c r="AI74" s="587"/>
      <c r="AJ74" s="421" t="s">
        <v>1273</v>
      </c>
      <c r="AL74" s="577">
        <f t="shared" si="2"/>
        <v>62500</v>
      </c>
      <c r="AM74" s="577">
        <f t="shared" si="3"/>
        <v>37500</v>
      </c>
      <c r="AO74" s="355" t="s">
        <v>866</v>
      </c>
    </row>
    <row r="75" spans="1:41" ht="65.25" customHeight="1" x14ac:dyDescent="0.25">
      <c r="A75" s="570" t="s">
        <v>839</v>
      </c>
      <c r="B75" s="421">
        <v>5</v>
      </c>
      <c r="C75" s="418" t="s">
        <v>1326</v>
      </c>
      <c r="D75" s="585"/>
      <c r="E75" s="585" t="s">
        <v>62</v>
      </c>
      <c r="F75" s="585" t="s">
        <v>1012</v>
      </c>
      <c r="G75" s="586"/>
      <c r="H75" s="586">
        <v>2023</v>
      </c>
      <c r="I75" s="585">
        <v>2025</v>
      </c>
      <c r="J75" s="585"/>
      <c r="K75" s="585"/>
      <c r="L75" s="585"/>
      <c r="M75" s="421" t="s">
        <v>1327</v>
      </c>
      <c r="N75" s="587">
        <v>125000</v>
      </c>
      <c r="O75" s="587"/>
      <c r="P75" s="587">
        <v>125000</v>
      </c>
      <c r="Q75" s="587">
        <v>0</v>
      </c>
      <c r="R75" s="588" t="s">
        <v>887</v>
      </c>
      <c r="S75" s="587">
        <v>0</v>
      </c>
      <c r="T75" s="587">
        <v>125000</v>
      </c>
      <c r="U75" s="587">
        <v>10500</v>
      </c>
      <c r="V75" s="587">
        <v>90000</v>
      </c>
      <c r="W75" s="587">
        <v>90000</v>
      </c>
      <c r="X75" s="587"/>
      <c r="Y75" s="587">
        <v>500</v>
      </c>
      <c r="Z75" s="587">
        <v>10000</v>
      </c>
      <c r="AA75" s="587">
        <v>80000</v>
      </c>
      <c r="AB75" s="587"/>
      <c r="AC75" s="587">
        <v>79500</v>
      </c>
      <c r="AD75" s="587">
        <v>50000</v>
      </c>
      <c r="AE75" s="587">
        <v>35000</v>
      </c>
      <c r="AF75" s="421" t="s">
        <v>1206</v>
      </c>
      <c r="AG75" s="322"/>
      <c r="AH75" s="421"/>
      <c r="AI75" s="587"/>
      <c r="AJ75" s="421" t="s">
        <v>1273</v>
      </c>
      <c r="AL75" s="577">
        <f t="shared" si="2"/>
        <v>79500</v>
      </c>
      <c r="AM75" s="577">
        <f t="shared" si="3"/>
        <v>44500</v>
      </c>
      <c r="AO75" s="355" t="s">
        <v>866</v>
      </c>
    </row>
    <row r="76" spans="1:41" ht="65.25" customHeight="1" x14ac:dyDescent="0.25">
      <c r="A76" s="570" t="s">
        <v>839</v>
      </c>
      <c r="B76" s="421">
        <v>6</v>
      </c>
      <c r="C76" s="418" t="s">
        <v>1328</v>
      </c>
      <c r="D76" s="585"/>
      <c r="E76" s="585"/>
      <c r="F76" s="585"/>
      <c r="G76" s="586"/>
      <c r="H76" s="586"/>
      <c r="I76" s="585"/>
      <c r="J76" s="585"/>
      <c r="K76" s="585"/>
      <c r="L76" s="585"/>
      <c r="M76" s="421" t="s">
        <v>1329</v>
      </c>
      <c r="N76" s="587">
        <v>100000</v>
      </c>
      <c r="O76" s="587"/>
      <c r="P76" s="587">
        <v>100000</v>
      </c>
      <c r="Q76" s="587"/>
      <c r="R76" s="588" t="s">
        <v>887</v>
      </c>
      <c r="S76" s="587">
        <v>0</v>
      </c>
      <c r="T76" s="587">
        <v>100000</v>
      </c>
      <c r="U76" s="587">
        <v>12500</v>
      </c>
      <c r="V76" s="587">
        <v>60000</v>
      </c>
      <c r="W76" s="587">
        <v>60000</v>
      </c>
      <c r="X76" s="587"/>
      <c r="Y76" s="587">
        <v>500</v>
      </c>
      <c r="Z76" s="587">
        <f>10000+2000</f>
        <v>12000</v>
      </c>
      <c r="AA76" s="587">
        <v>50000</v>
      </c>
      <c r="AB76" s="587"/>
      <c r="AC76" s="587">
        <v>49500</v>
      </c>
      <c r="AD76" s="587">
        <v>45500</v>
      </c>
      <c r="AE76" s="587">
        <v>25000</v>
      </c>
      <c r="AF76" s="421" t="s">
        <v>962</v>
      </c>
      <c r="AG76" s="322"/>
      <c r="AH76" s="421"/>
      <c r="AI76" s="587"/>
      <c r="AJ76" s="421" t="s">
        <v>1273</v>
      </c>
      <c r="AL76" s="577">
        <f t="shared" ref="AL76:AL81" si="21">W76-X76-Y76-Z76</f>
        <v>47500</v>
      </c>
      <c r="AM76" s="577">
        <f t="shared" ref="AM76:AM81" si="22">AL76-AE76</f>
        <v>22500</v>
      </c>
      <c r="AO76" s="355" t="s">
        <v>866</v>
      </c>
    </row>
    <row r="77" spans="1:41" ht="65.25" customHeight="1" x14ac:dyDescent="0.25">
      <c r="A77" s="570" t="s">
        <v>839</v>
      </c>
      <c r="B77" s="421">
        <v>7</v>
      </c>
      <c r="C77" s="418" t="s">
        <v>1330</v>
      </c>
      <c r="D77" s="585"/>
      <c r="E77" s="585"/>
      <c r="F77" s="585"/>
      <c r="G77" s="586"/>
      <c r="H77" s="586"/>
      <c r="I77" s="585"/>
      <c r="J77" s="585"/>
      <c r="K77" s="585"/>
      <c r="L77" s="585"/>
      <c r="M77" s="421" t="s">
        <v>1331</v>
      </c>
      <c r="N77" s="587">
        <v>120000</v>
      </c>
      <c r="O77" s="587"/>
      <c r="P77" s="587">
        <v>84000</v>
      </c>
      <c r="Q77" s="587"/>
      <c r="R77" s="588" t="s">
        <v>887</v>
      </c>
      <c r="S77" s="587">
        <v>1000</v>
      </c>
      <c r="T77" s="587">
        <v>119000</v>
      </c>
      <c r="U77" s="587">
        <v>11500</v>
      </c>
      <c r="V77" s="587">
        <v>76000</v>
      </c>
      <c r="W77" s="587">
        <v>76000</v>
      </c>
      <c r="X77" s="587">
        <v>1000</v>
      </c>
      <c r="Y77" s="587">
        <v>500</v>
      </c>
      <c r="Z77" s="587">
        <v>10000</v>
      </c>
      <c r="AA77" s="587">
        <v>65000</v>
      </c>
      <c r="AB77" s="587"/>
      <c r="AC77" s="587">
        <v>64500</v>
      </c>
      <c r="AD77" s="587">
        <v>109700</v>
      </c>
      <c r="AE77" s="587">
        <v>25000</v>
      </c>
      <c r="AF77" s="421" t="s">
        <v>1332</v>
      </c>
      <c r="AG77" s="322"/>
      <c r="AH77" s="421"/>
      <c r="AI77" s="587"/>
      <c r="AJ77" s="421" t="s">
        <v>1273</v>
      </c>
      <c r="AL77" s="577">
        <f t="shared" si="21"/>
        <v>64500</v>
      </c>
      <c r="AM77" s="577">
        <f t="shared" si="22"/>
        <v>39500</v>
      </c>
      <c r="AO77" s="355" t="s">
        <v>866</v>
      </c>
    </row>
    <row r="78" spans="1:41" ht="65.25" customHeight="1" x14ac:dyDescent="0.25">
      <c r="A78" s="570" t="s">
        <v>839</v>
      </c>
      <c r="B78" s="421">
        <v>8</v>
      </c>
      <c r="C78" s="418" t="s">
        <v>1333</v>
      </c>
      <c r="D78" s="585"/>
      <c r="E78" s="585"/>
      <c r="F78" s="585"/>
      <c r="G78" s="586"/>
      <c r="H78" s="586"/>
      <c r="I78" s="585"/>
      <c r="J78" s="585"/>
      <c r="K78" s="585"/>
      <c r="L78" s="585"/>
      <c r="M78" s="421" t="s">
        <v>1334</v>
      </c>
      <c r="N78" s="587">
        <v>75000</v>
      </c>
      <c r="O78" s="587"/>
      <c r="P78" s="587">
        <v>75000</v>
      </c>
      <c r="Q78" s="587">
        <v>0</v>
      </c>
      <c r="R78" s="588" t="s">
        <v>887</v>
      </c>
      <c r="S78" s="587">
        <v>0</v>
      </c>
      <c r="T78" s="587">
        <v>75000</v>
      </c>
      <c r="U78" s="587">
        <v>10500</v>
      </c>
      <c r="V78" s="587">
        <v>45100</v>
      </c>
      <c r="W78" s="587">
        <v>45100</v>
      </c>
      <c r="X78" s="587"/>
      <c r="Y78" s="587">
        <v>500</v>
      </c>
      <c r="Z78" s="587">
        <v>10000</v>
      </c>
      <c r="AA78" s="587">
        <v>35100</v>
      </c>
      <c r="AB78" s="587"/>
      <c r="AC78" s="587">
        <v>34600</v>
      </c>
      <c r="AD78" s="587">
        <v>20000</v>
      </c>
      <c r="AE78" s="587">
        <v>20000</v>
      </c>
      <c r="AF78" s="421" t="s">
        <v>1291</v>
      </c>
      <c r="AG78" s="322"/>
      <c r="AH78" s="421"/>
      <c r="AI78" s="587"/>
      <c r="AJ78" s="421" t="s">
        <v>1273</v>
      </c>
      <c r="AL78" s="577">
        <f t="shared" si="21"/>
        <v>34600</v>
      </c>
      <c r="AM78" s="577">
        <f t="shared" si="22"/>
        <v>14600</v>
      </c>
      <c r="AO78" s="355" t="s">
        <v>866</v>
      </c>
    </row>
    <row r="79" spans="1:41" ht="65.25" customHeight="1" x14ac:dyDescent="0.25">
      <c r="A79" s="570" t="s">
        <v>839</v>
      </c>
      <c r="B79" s="421">
        <v>9</v>
      </c>
      <c r="C79" s="418" t="s">
        <v>1335</v>
      </c>
      <c r="D79" s="585"/>
      <c r="E79" s="585"/>
      <c r="F79" s="585"/>
      <c r="G79" s="586"/>
      <c r="H79" s="586"/>
      <c r="I79" s="585"/>
      <c r="J79" s="585"/>
      <c r="K79" s="585"/>
      <c r="L79" s="585"/>
      <c r="M79" s="421" t="s">
        <v>1336</v>
      </c>
      <c r="N79" s="587">
        <v>110000</v>
      </c>
      <c r="O79" s="587"/>
      <c r="P79" s="587">
        <v>110000</v>
      </c>
      <c r="Q79" s="587">
        <v>0</v>
      </c>
      <c r="R79" s="588"/>
      <c r="S79" s="587">
        <v>0</v>
      </c>
      <c r="T79" s="587">
        <v>110000</v>
      </c>
      <c r="U79" s="587">
        <v>12698</v>
      </c>
      <c r="V79" s="587">
        <v>75000</v>
      </c>
      <c r="W79" s="587">
        <v>75000</v>
      </c>
      <c r="X79" s="587"/>
      <c r="Y79" s="587">
        <v>500</v>
      </c>
      <c r="Z79" s="587">
        <f>10000+2198</f>
        <v>12198</v>
      </c>
      <c r="AA79" s="587">
        <v>65000</v>
      </c>
      <c r="AB79" s="587"/>
      <c r="AC79" s="587">
        <v>64500</v>
      </c>
      <c r="AD79" s="587">
        <v>40000</v>
      </c>
      <c r="AE79" s="587">
        <v>30000</v>
      </c>
      <c r="AF79" s="421" t="s">
        <v>882</v>
      </c>
      <c r="AG79" s="322"/>
      <c r="AH79" s="421"/>
      <c r="AI79" s="587"/>
      <c r="AJ79" s="421" t="s">
        <v>1273</v>
      </c>
      <c r="AL79" s="577">
        <f t="shared" si="21"/>
        <v>62302</v>
      </c>
      <c r="AM79" s="577">
        <f t="shared" si="22"/>
        <v>32302</v>
      </c>
      <c r="AO79" s="355" t="s">
        <v>866</v>
      </c>
    </row>
    <row r="80" spans="1:41" s="382" customFormat="1" ht="33" hidden="1" customHeight="1" x14ac:dyDescent="0.25">
      <c r="A80" s="570"/>
      <c r="B80" s="590" t="s">
        <v>29</v>
      </c>
      <c r="C80" s="610" t="s">
        <v>1274</v>
      </c>
      <c r="D80" s="589"/>
      <c r="E80" s="589"/>
      <c r="F80" s="589"/>
      <c r="G80" s="592"/>
      <c r="H80" s="592"/>
      <c r="I80" s="589"/>
      <c r="J80" s="589"/>
      <c r="K80" s="589"/>
      <c r="L80" s="589"/>
      <c r="M80" s="590"/>
      <c r="N80" s="594">
        <f>+SUBTOTAL(109,N81:N82)</f>
        <v>0</v>
      </c>
      <c r="O80" s="594">
        <f t="shared" ref="O80:AF80" si="23">+SUBTOTAL(109,O81:O82)</f>
        <v>0</v>
      </c>
      <c r="P80" s="594">
        <f t="shared" si="23"/>
        <v>0</v>
      </c>
      <c r="Q80" s="594">
        <f t="shared" si="23"/>
        <v>0</v>
      </c>
      <c r="R80" s="594">
        <f t="shared" si="23"/>
        <v>0</v>
      </c>
      <c r="S80" s="594">
        <f t="shared" si="23"/>
        <v>0</v>
      </c>
      <c r="T80" s="594">
        <f t="shared" si="23"/>
        <v>0</v>
      </c>
      <c r="U80" s="594">
        <f t="shared" si="23"/>
        <v>0</v>
      </c>
      <c r="V80" s="594">
        <f t="shared" si="23"/>
        <v>0</v>
      </c>
      <c r="W80" s="594">
        <f t="shared" si="23"/>
        <v>0</v>
      </c>
      <c r="X80" s="594">
        <f t="shared" si="23"/>
        <v>0</v>
      </c>
      <c r="Y80" s="594">
        <f t="shared" si="23"/>
        <v>0</v>
      </c>
      <c r="Z80" s="594">
        <f t="shared" si="23"/>
        <v>0</v>
      </c>
      <c r="AA80" s="594">
        <f t="shared" si="23"/>
        <v>0</v>
      </c>
      <c r="AB80" s="594">
        <f t="shared" si="23"/>
        <v>0</v>
      </c>
      <c r="AC80" s="594">
        <f t="shared" si="23"/>
        <v>0</v>
      </c>
      <c r="AD80" s="594">
        <f t="shared" si="23"/>
        <v>0</v>
      </c>
      <c r="AE80" s="594">
        <f t="shared" si="23"/>
        <v>0</v>
      </c>
      <c r="AF80" s="594">
        <f t="shared" si="23"/>
        <v>0</v>
      </c>
      <c r="AG80" s="621"/>
      <c r="AH80" s="622">
        <v>0</v>
      </c>
      <c r="AI80" s="622">
        <v>0</v>
      </c>
      <c r="AJ80" s="622">
        <v>0</v>
      </c>
      <c r="AK80" s="623"/>
      <c r="AL80" s="577">
        <f t="shared" si="21"/>
        <v>0</v>
      </c>
      <c r="AM80" s="577">
        <f t="shared" si="22"/>
        <v>0</v>
      </c>
      <c r="AN80" s="624"/>
    </row>
    <row r="81" spans="1:40" ht="70.5" hidden="1" customHeight="1" x14ac:dyDescent="0.25">
      <c r="A81" s="570"/>
      <c r="B81" s="421">
        <v>1</v>
      </c>
      <c r="C81" s="418" t="s">
        <v>1337</v>
      </c>
      <c r="D81" s="585" t="s">
        <v>1338</v>
      </c>
      <c r="E81" s="585" t="s">
        <v>62</v>
      </c>
      <c r="F81" s="585" t="s">
        <v>982</v>
      </c>
      <c r="G81" s="586" t="s">
        <v>984</v>
      </c>
      <c r="H81" s="586">
        <v>2024</v>
      </c>
      <c r="I81" s="585"/>
      <c r="J81" s="585" t="s">
        <v>1339</v>
      </c>
      <c r="K81" s="585">
        <v>1120.96</v>
      </c>
      <c r="L81" s="585"/>
      <c r="M81" s="421" t="s">
        <v>1289</v>
      </c>
      <c r="N81" s="587">
        <v>120000</v>
      </c>
      <c r="O81" s="587"/>
      <c r="P81" s="587">
        <v>120000</v>
      </c>
      <c r="Q81" s="587">
        <v>0</v>
      </c>
      <c r="R81" s="588"/>
      <c r="S81" s="587">
        <v>0</v>
      </c>
      <c r="T81" s="587">
        <v>120000</v>
      </c>
      <c r="U81" s="587">
        <v>0</v>
      </c>
      <c r="V81" s="587">
        <v>92974</v>
      </c>
      <c r="W81" s="587">
        <v>92974</v>
      </c>
      <c r="X81" s="587"/>
      <c r="Y81" s="587">
        <v>0</v>
      </c>
      <c r="Z81" s="587">
        <v>0</v>
      </c>
      <c r="AA81" s="587">
        <v>92974</v>
      </c>
      <c r="AB81" s="587"/>
      <c r="AC81" s="587">
        <v>92974</v>
      </c>
      <c r="AD81" s="587">
        <v>92974</v>
      </c>
      <c r="AE81" s="587">
        <v>0</v>
      </c>
      <c r="AF81" s="421" t="s">
        <v>917</v>
      </c>
      <c r="AG81" s="322"/>
      <c r="AH81" s="421"/>
      <c r="AI81" s="587"/>
      <c r="AJ81" s="421" t="s">
        <v>1273</v>
      </c>
      <c r="AL81" s="577">
        <f t="shared" si="21"/>
        <v>92974</v>
      </c>
      <c r="AM81" s="577">
        <f t="shared" si="22"/>
        <v>92974</v>
      </c>
    </row>
    <row r="82" spans="1:40" ht="6.75" customHeight="1" x14ac:dyDescent="0.25">
      <c r="B82" s="625"/>
      <c r="C82" s="383"/>
      <c r="D82" s="625"/>
      <c r="E82" s="625"/>
      <c r="F82" s="383"/>
      <c r="G82" s="383"/>
      <c r="H82" s="383"/>
      <c r="I82" s="383"/>
      <c r="J82" s="383"/>
      <c r="K82" s="383"/>
      <c r="L82" s="383"/>
      <c r="M82" s="625"/>
      <c r="N82" s="383"/>
      <c r="O82" s="383"/>
      <c r="P82" s="383"/>
      <c r="Q82" s="383"/>
      <c r="R82" s="626"/>
      <c r="S82" s="383"/>
      <c r="T82" s="383"/>
      <c r="U82" s="383"/>
      <c r="V82" s="383"/>
      <c r="W82" s="383"/>
      <c r="X82" s="383"/>
      <c r="Y82" s="383"/>
      <c r="Z82" s="383"/>
      <c r="AA82" s="383"/>
      <c r="AB82" s="383"/>
      <c r="AC82" s="383"/>
      <c r="AD82" s="383"/>
      <c r="AE82" s="627"/>
      <c r="AF82" s="628"/>
      <c r="AG82" s="625"/>
      <c r="AH82" s="383"/>
      <c r="AI82" s="383"/>
      <c r="AJ82" s="383"/>
    </row>
    <row r="83" spans="1:40" s="629" customFormat="1" ht="12" customHeight="1" x14ac:dyDescent="0.25">
      <c r="B83" s="630"/>
      <c r="C83" s="355"/>
      <c r="D83" s="630"/>
      <c r="E83" s="630"/>
      <c r="F83" s="355"/>
      <c r="G83" s="355"/>
      <c r="H83" s="355"/>
      <c r="I83" s="355"/>
      <c r="J83" s="355"/>
      <c r="K83" s="355"/>
      <c r="L83" s="355"/>
      <c r="M83" s="630"/>
      <c r="N83" s="355"/>
      <c r="O83" s="355"/>
      <c r="P83" s="355"/>
      <c r="Q83" s="355"/>
      <c r="R83" s="631"/>
      <c r="S83" s="355"/>
      <c r="T83" s="355"/>
      <c r="U83" s="355"/>
      <c r="V83" s="355"/>
      <c r="W83" s="355"/>
      <c r="X83" s="355"/>
      <c r="Y83" s="355"/>
      <c r="Z83" s="355"/>
      <c r="AA83" s="355"/>
      <c r="AB83" s="355"/>
      <c r="AC83" s="355"/>
      <c r="AD83" s="355"/>
      <c r="AE83" s="632"/>
      <c r="AF83" s="633"/>
      <c r="AG83" s="630"/>
      <c r="AH83" s="355"/>
      <c r="AI83" s="355"/>
      <c r="AJ83" s="355"/>
      <c r="AK83" s="565"/>
      <c r="AL83" s="566"/>
      <c r="AM83" s="566"/>
      <c r="AN83" s="566"/>
    </row>
    <row r="84" spans="1:40" s="629" customFormat="1" ht="30.75" customHeight="1" x14ac:dyDescent="0.25">
      <c r="B84" s="630"/>
      <c r="C84" s="355"/>
      <c r="D84" s="630"/>
      <c r="E84" s="630"/>
      <c r="F84" s="355"/>
      <c r="G84" s="355"/>
      <c r="H84" s="355"/>
      <c r="I84" s="355"/>
      <c r="J84" s="355"/>
      <c r="K84" s="355"/>
      <c r="L84" s="355"/>
      <c r="M84" s="630"/>
      <c r="N84" s="355"/>
      <c r="O84" s="355"/>
      <c r="P84" s="355"/>
      <c r="Q84" s="355"/>
      <c r="R84" s="631"/>
      <c r="S84" s="355"/>
      <c r="T84" s="355"/>
      <c r="U84" s="355"/>
      <c r="V84" s="355"/>
      <c r="W84" s="634"/>
      <c r="X84" s="634"/>
      <c r="Y84" s="634"/>
      <c r="Z84" s="792" t="s">
        <v>798</v>
      </c>
      <c r="AA84" s="792"/>
      <c r="AB84" s="792"/>
      <c r="AC84" s="792"/>
      <c r="AD84" s="792"/>
      <c r="AE84" s="792"/>
      <c r="AF84" s="792"/>
      <c r="AG84" s="792"/>
      <c r="AH84" s="355"/>
      <c r="AI84" s="355"/>
      <c r="AJ84" s="355"/>
      <c r="AK84" s="565"/>
      <c r="AL84" s="566"/>
      <c r="AM84" s="566"/>
      <c r="AN84" s="566"/>
    </row>
  </sheetData>
  <autoFilter ref="A9:AP81">
    <filterColumn colId="0">
      <customFilters>
        <customFilter operator="notEqual" val=" "/>
      </customFilters>
    </filterColumn>
  </autoFilter>
  <mergeCells count="43">
    <mergeCell ref="I5:I9"/>
    <mergeCell ref="J5:L5"/>
    <mergeCell ref="J6:J9"/>
    <mergeCell ref="K6:L6"/>
    <mergeCell ref="M6:M9"/>
    <mergeCell ref="L7:L9"/>
    <mergeCell ref="N6:P6"/>
    <mergeCell ref="B1:AJ1"/>
    <mergeCell ref="B2:AG2"/>
    <mergeCell ref="B3:AJ3"/>
    <mergeCell ref="B5:B9"/>
    <mergeCell ref="C5:C9"/>
    <mergeCell ref="D5:D9"/>
    <mergeCell ref="E5:E9"/>
    <mergeCell ref="F5:F9"/>
    <mergeCell ref="G5:G9"/>
    <mergeCell ref="H5:H9"/>
    <mergeCell ref="AC5:AC9"/>
    <mergeCell ref="AD5:AD9"/>
    <mergeCell ref="V5:AB5"/>
    <mergeCell ref="AJ6:AJ9"/>
    <mergeCell ref="K7:K9"/>
    <mergeCell ref="Z84:AG84"/>
    <mergeCell ref="AI6:AI9"/>
    <mergeCell ref="M5:Q5"/>
    <mergeCell ref="R5:R9"/>
    <mergeCell ref="S5:S9"/>
    <mergeCell ref="T5:T9"/>
    <mergeCell ref="AE5:AE9"/>
    <mergeCell ref="AF5:AF9"/>
    <mergeCell ref="N7:N9"/>
    <mergeCell ref="P7:P9"/>
    <mergeCell ref="O8:O9"/>
    <mergeCell ref="Q8:Q9"/>
    <mergeCell ref="W8:W9"/>
    <mergeCell ref="X8:AA8"/>
    <mergeCell ref="AG5:AG9"/>
    <mergeCell ref="AH5:AI5"/>
    <mergeCell ref="W6:AA7"/>
    <mergeCell ref="AB6:AB9"/>
    <mergeCell ref="AH6:AH9"/>
    <mergeCell ref="V6:V9"/>
    <mergeCell ref="U5:U9"/>
  </mergeCells>
  <printOptions horizontalCentered="1"/>
  <pageMargins left="0.511811023622047" right="0.511811023622047" top="0.511811023622047" bottom="0.511811023622047" header="0.31496062992126" footer="0.31496062992126"/>
  <pageSetup paperSize="9" scale="64" fitToHeight="0"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
  <sheetViews>
    <sheetView zoomScale="70" zoomScaleNormal="70" workbookViewId="0">
      <selection activeCell="A3" sqref="A3:AC3"/>
    </sheetView>
  </sheetViews>
  <sheetFormatPr defaultColWidth="9.140625" defaultRowHeight="18.75" x14ac:dyDescent="0.25"/>
  <cols>
    <col min="1" max="1" width="8.140625" style="459" customWidth="1"/>
    <col min="2" max="2" width="57.42578125" style="463" customWidth="1"/>
    <col min="3" max="3" width="13.42578125" style="463" hidden="1" customWidth="1"/>
    <col min="4" max="8" width="7.42578125" style="463" hidden="1" customWidth="1"/>
    <col min="9" max="9" width="14.5703125" style="440" customWidth="1"/>
    <col min="10" max="19" width="11.85546875" style="442" customWidth="1"/>
    <col min="20" max="20" width="30" style="442" hidden="1" customWidth="1"/>
    <col min="21" max="21" width="25.85546875" style="442" customWidth="1"/>
    <col min="22" max="22" width="12.42578125" style="384" customWidth="1"/>
    <col min="23" max="23" width="11.42578125" style="384" customWidth="1"/>
    <col min="24" max="16384" width="9.140625" style="384"/>
  </cols>
  <sheetData>
    <row r="1" spans="1:23" s="485" customFormat="1" ht="37.5" customHeight="1" x14ac:dyDescent="0.25">
      <c r="A1" s="802" t="s">
        <v>1340</v>
      </c>
      <c r="B1" s="802"/>
      <c r="C1" s="802"/>
      <c r="D1" s="802"/>
      <c r="E1" s="802"/>
      <c r="F1" s="802"/>
      <c r="G1" s="802"/>
      <c r="H1" s="802"/>
      <c r="I1" s="802"/>
      <c r="J1" s="802"/>
      <c r="K1" s="802"/>
      <c r="L1" s="802"/>
      <c r="M1" s="802"/>
      <c r="N1" s="802"/>
      <c r="O1" s="802"/>
      <c r="P1" s="802"/>
      <c r="Q1" s="802"/>
      <c r="R1" s="802"/>
      <c r="S1" s="802"/>
      <c r="T1" s="802"/>
      <c r="U1" s="802"/>
      <c r="W1" s="635"/>
    </row>
    <row r="2" spans="1:23" s="485" customFormat="1" ht="23.25" customHeight="1" x14ac:dyDescent="0.25">
      <c r="A2" s="753" t="str">
        <f>+'PL15. DoiungODA-NSTT'!A2:S2</f>
        <v>(Kèm theo Báo cáo số               /BC-UBND ngày        tháng      năm 2023 của Ủy ban nhân dân tỉnh)</v>
      </c>
      <c r="B2" s="753"/>
      <c r="C2" s="753"/>
      <c r="D2" s="753"/>
      <c r="E2" s="753"/>
      <c r="F2" s="753"/>
      <c r="G2" s="753"/>
      <c r="H2" s="753"/>
      <c r="I2" s="753"/>
      <c r="J2" s="753"/>
      <c r="K2" s="753"/>
      <c r="L2" s="753"/>
      <c r="M2" s="753"/>
      <c r="N2" s="753"/>
      <c r="O2" s="753"/>
      <c r="P2" s="753"/>
      <c r="Q2" s="753"/>
      <c r="R2" s="753"/>
      <c r="S2" s="753"/>
      <c r="T2" s="753"/>
      <c r="U2" s="753"/>
      <c r="W2" s="635"/>
    </row>
    <row r="3" spans="1:23" s="485" customFormat="1" ht="26.45" customHeight="1" x14ac:dyDescent="0.25">
      <c r="A3" s="755" t="s">
        <v>1</v>
      </c>
      <c r="B3" s="755"/>
      <c r="C3" s="755"/>
      <c r="D3" s="755"/>
      <c r="E3" s="755"/>
      <c r="F3" s="755"/>
      <c r="G3" s="755"/>
      <c r="H3" s="755"/>
      <c r="I3" s="755"/>
      <c r="J3" s="755"/>
      <c r="K3" s="755"/>
      <c r="L3" s="755"/>
      <c r="M3" s="755"/>
      <c r="N3" s="755"/>
      <c r="O3" s="755"/>
      <c r="P3" s="755"/>
      <c r="Q3" s="755"/>
      <c r="R3" s="755"/>
      <c r="S3" s="755"/>
      <c r="T3" s="755"/>
      <c r="U3" s="755"/>
      <c r="W3" s="635"/>
    </row>
    <row r="4" spans="1:23" s="485" customFormat="1" ht="44.45" customHeight="1" x14ac:dyDescent="0.25">
      <c r="A4" s="729" t="s">
        <v>63</v>
      </c>
      <c r="B4" s="729" t="s">
        <v>806</v>
      </c>
      <c r="C4" s="729" t="s">
        <v>807</v>
      </c>
      <c r="D4" s="729" t="s">
        <v>1016</v>
      </c>
      <c r="E4" s="729" t="s">
        <v>1341</v>
      </c>
      <c r="F4" s="729" t="s">
        <v>810</v>
      </c>
      <c r="G4" s="729" t="s">
        <v>811</v>
      </c>
      <c r="H4" s="729" t="s">
        <v>812</v>
      </c>
      <c r="I4" s="757" t="s">
        <v>814</v>
      </c>
      <c r="J4" s="770"/>
      <c r="K4" s="758"/>
      <c r="L4" s="729" t="s">
        <v>1342</v>
      </c>
      <c r="M4" s="782" t="s">
        <v>1343</v>
      </c>
      <c r="N4" s="782"/>
      <c r="O4" s="782"/>
      <c r="P4" s="782"/>
      <c r="Q4" s="782"/>
      <c r="R4" s="784" t="s">
        <v>1344</v>
      </c>
      <c r="S4" s="784" t="s">
        <v>1171</v>
      </c>
      <c r="T4" s="784" t="s">
        <v>825</v>
      </c>
      <c r="U4" s="729" t="s">
        <v>826</v>
      </c>
      <c r="W4" s="635"/>
    </row>
    <row r="5" spans="1:23" s="268" customFormat="1" ht="22.7" customHeight="1" x14ac:dyDescent="0.25">
      <c r="A5" s="738"/>
      <c r="B5" s="738"/>
      <c r="C5" s="738"/>
      <c r="D5" s="738"/>
      <c r="E5" s="738"/>
      <c r="F5" s="738"/>
      <c r="G5" s="738"/>
      <c r="H5" s="738"/>
      <c r="I5" s="729" t="s">
        <v>1172</v>
      </c>
      <c r="J5" s="736" t="s">
        <v>828</v>
      </c>
      <c r="K5" s="737"/>
      <c r="L5" s="738"/>
      <c r="M5" s="733" t="s">
        <v>10</v>
      </c>
      <c r="N5" s="783" t="s">
        <v>11</v>
      </c>
      <c r="O5" s="783"/>
      <c r="P5" s="783"/>
      <c r="Q5" s="783"/>
      <c r="R5" s="785"/>
      <c r="S5" s="785"/>
      <c r="T5" s="785"/>
      <c r="U5" s="738"/>
      <c r="W5" s="636"/>
    </row>
    <row r="6" spans="1:23" s="268" customFormat="1" ht="18.75" customHeight="1" x14ac:dyDescent="0.25">
      <c r="A6" s="738"/>
      <c r="B6" s="738"/>
      <c r="C6" s="738"/>
      <c r="D6" s="738"/>
      <c r="E6" s="738"/>
      <c r="F6" s="738"/>
      <c r="G6" s="738"/>
      <c r="H6" s="738"/>
      <c r="I6" s="738"/>
      <c r="J6" s="729" t="s">
        <v>832</v>
      </c>
      <c r="K6" s="729" t="s">
        <v>1173</v>
      </c>
      <c r="L6" s="738"/>
      <c r="M6" s="733"/>
      <c r="N6" s="782" t="s">
        <v>1174</v>
      </c>
      <c r="O6" s="782" t="s">
        <v>1175</v>
      </c>
      <c r="P6" s="782" t="s">
        <v>1176</v>
      </c>
      <c r="Q6" s="782" t="s">
        <v>1345</v>
      </c>
      <c r="R6" s="785"/>
      <c r="S6" s="785"/>
      <c r="T6" s="785"/>
      <c r="U6" s="738"/>
      <c r="W6" s="636"/>
    </row>
    <row r="7" spans="1:23" s="268" customFormat="1" x14ac:dyDescent="0.25">
      <c r="A7" s="738"/>
      <c r="B7" s="738"/>
      <c r="C7" s="738"/>
      <c r="D7" s="738"/>
      <c r="E7" s="738"/>
      <c r="F7" s="738"/>
      <c r="G7" s="738"/>
      <c r="H7" s="738"/>
      <c r="I7" s="738"/>
      <c r="J7" s="738"/>
      <c r="K7" s="738"/>
      <c r="L7" s="738"/>
      <c r="M7" s="733"/>
      <c r="N7" s="782"/>
      <c r="O7" s="782"/>
      <c r="P7" s="782"/>
      <c r="Q7" s="782"/>
      <c r="R7" s="785"/>
      <c r="S7" s="785"/>
      <c r="T7" s="785"/>
      <c r="U7" s="738"/>
      <c r="W7" s="636"/>
    </row>
    <row r="8" spans="1:23" s="268" customFormat="1" ht="51" customHeight="1" x14ac:dyDescent="0.25">
      <c r="A8" s="730"/>
      <c r="B8" s="730"/>
      <c r="C8" s="730"/>
      <c r="D8" s="730"/>
      <c r="E8" s="730"/>
      <c r="F8" s="730"/>
      <c r="G8" s="730"/>
      <c r="H8" s="730"/>
      <c r="I8" s="730"/>
      <c r="J8" s="730"/>
      <c r="K8" s="730"/>
      <c r="L8" s="730"/>
      <c r="M8" s="733"/>
      <c r="N8" s="782"/>
      <c r="O8" s="782"/>
      <c r="P8" s="782"/>
      <c r="Q8" s="782"/>
      <c r="R8" s="786"/>
      <c r="S8" s="786"/>
      <c r="T8" s="786"/>
      <c r="U8" s="730"/>
      <c r="W8" s="636"/>
    </row>
    <row r="9" spans="1:23" s="395" customFormat="1" ht="38.25" customHeight="1" x14ac:dyDescent="0.25">
      <c r="A9" s="393"/>
      <c r="B9" s="358" t="s">
        <v>1177</v>
      </c>
      <c r="C9" s="519"/>
      <c r="D9" s="519"/>
      <c r="E9" s="519"/>
      <c r="F9" s="519"/>
      <c r="G9" s="519"/>
      <c r="H9" s="519"/>
      <c r="I9" s="359"/>
      <c r="J9" s="362">
        <f>+J10+J13</f>
        <v>21000</v>
      </c>
      <c r="K9" s="362">
        <f t="shared" ref="K9:S9" si="0">+K10+K13</f>
        <v>21000</v>
      </c>
      <c r="L9" s="362">
        <f t="shared" si="0"/>
        <v>10000</v>
      </c>
      <c r="M9" s="362">
        <f t="shared" si="0"/>
        <v>44000</v>
      </c>
      <c r="N9" s="362">
        <f t="shared" si="0"/>
        <v>4000</v>
      </c>
      <c r="O9" s="362">
        <f t="shared" si="0"/>
        <v>11000</v>
      </c>
      <c r="P9" s="362">
        <f t="shared" si="0"/>
        <v>10000</v>
      </c>
      <c r="Q9" s="362">
        <f t="shared" si="0"/>
        <v>19000</v>
      </c>
      <c r="R9" s="362">
        <f t="shared" si="0"/>
        <v>3000</v>
      </c>
      <c r="S9" s="362">
        <f t="shared" si="0"/>
        <v>22000</v>
      </c>
      <c r="T9" s="362" t="str">
        <f t="shared" ref="T9:U9" si="1">+T10</f>
        <v>Ban quản lý dự án đầu tư xây dựng công trình dân dụng và công nghiệp tỉnh</v>
      </c>
      <c r="U9" s="362">
        <f t="shared" si="1"/>
        <v>0</v>
      </c>
      <c r="W9" s="637"/>
    </row>
    <row r="10" spans="1:23" s="501" customFormat="1" ht="48.75" customHeight="1" x14ac:dyDescent="0.25">
      <c r="A10" s="377" t="s">
        <v>17</v>
      </c>
      <c r="B10" s="495" t="s">
        <v>1346</v>
      </c>
      <c r="C10" s="638"/>
      <c r="D10" s="638"/>
      <c r="E10" s="638"/>
      <c r="F10" s="638"/>
      <c r="G10" s="638"/>
      <c r="H10" s="638"/>
      <c r="I10" s="377"/>
      <c r="J10" s="498">
        <f>+J12</f>
        <v>21000</v>
      </c>
      <c r="K10" s="498">
        <f t="shared" ref="K10:U10" si="2">+K12</f>
        <v>21000</v>
      </c>
      <c r="L10" s="498">
        <f t="shared" si="2"/>
        <v>10000</v>
      </c>
      <c r="M10" s="498">
        <f t="shared" si="2"/>
        <v>19000</v>
      </c>
      <c r="N10" s="498">
        <f t="shared" si="2"/>
        <v>0</v>
      </c>
      <c r="O10" s="498">
        <f t="shared" si="2"/>
        <v>5000</v>
      </c>
      <c r="P10" s="498">
        <f t="shared" si="2"/>
        <v>5000</v>
      </c>
      <c r="Q10" s="498">
        <f t="shared" si="2"/>
        <v>9000</v>
      </c>
      <c r="R10" s="498">
        <f t="shared" si="2"/>
        <v>0</v>
      </c>
      <c r="S10" s="498">
        <f t="shared" si="2"/>
        <v>9000</v>
      </c>
      <c r="T10" s="498" t="str">
        <f t="shared" si="2"/>
        <v>Ban quản lý dự án đầu tư xây dựng công trình dân dụng và công nghiệp tỉnh</v>
      </c>
      <c r="U10" s="498">
        <f t="shared" si="2"/>
        <v>0</v>
      </c>
      <c r="W10" s="639"/>
    </row>
    <row r="11" spans="1:23" s="494" customFormat="1" ht="27" customHeight="1" x14ac:dyDescent="0.25">
      <c r="A11" s="506" t="s">
        <v>20</v>
      </c>
      <c r="B11" s="507" t="s">
        <v>1263</v>
      </c>
      <c r="C11" s="640"/>
      <c r="D11" s="640"/>
      <c r="E11" s="640"/>
      <c r="F11" s="640"/>
      <c r="G11" s="640"/>
      <c r="H11" s="640"/>
      <c r="I11" s="506"/>
      <c r="J11" s="510"/>
      <c r="K11" s="510"/>
      <c r="L11" s="510"/>
      <c r="M11" s="429"/>
      <c r="N11" s="510"/>
      <c r="O11" s="510"/>
      <c r="P11" s="510"/>
      <c r="Q11" s="510"/>
      <c r="R11" s="510"/>
      <c r="S11" s="510"/>
      <c r="T11" s="510"/>
      <c r="U11" s="506"/>
      <c r="W11" s="641"/>
    </row>
    <row r="12" spans="1:23" s="494" customFormat="1" ht="75" x14ac:dyDescent="0.25">
      <c r="A12" s="370">
        <v>1</v>
      </c>
      <c r="B12" s="503" t="s">
        <v>1347</v>
      </c>
      <c r="C12" s="642">
        <v>7946313</v>
      </c>
      <c r="D12" s="642" t="s">
        <v>666</v>
      </c>
      <c r="E12" s="642" t="s">
        <v>1288</v>
      </c>
      <c r="F12" s="642" t="s">
        <v>47</v>
      </c>
      <c r="G12" s="642" t="s">
        <v>1119</v>
      </c>
      <c r="H12" s="642" t="s">
        <v>1348</v>
      </c>
      <c r="I12" s="370" t="s">
        <v>1349</v>
      </c>
      <c r="J12" s="429">
        <v>21000</v>
      </c>
      <c r="K12" s="429">
        <v>21000</v>
      </c>
      <c r="L12" s="429">
        <v>10000</v>
      </c>
      <c r="M12" s="429">
        <v>19000</v>
      </c>
      <c r="N12" s="429"/>
      <c r="O12" s="429">
        <v>5000</v>
      </c>
      <c r="P12" s="429">
        <v>5000</v>
      </c>
      <c r="Q12" s="429">
        <v>9000</v>
      </c>
      <c r="R12" s="429"/>
      <c r="S12" s="429">
        <v>9000</v>
      </c>
      <c r="T12" s="429" t="s">
        <v>1193</v>
      </c>
      <c r="U12" s="370"/>
      <c r="V12" s="641"/>
      <c r="W12" s="637"/>
    </row>
    <row r="13" spans="1:23" s="401" customFormat="1" ht="131.25" x14ac:dyDescent="0.25">
      <c r="A13" s="377" t="s">
        <v>29</v>
      </c>
      <c r="B13" s="495" t="s">
        <v>1350</v>
      </c>
      <c r="C13" s="638"/>
      <c r="D13" s="638"/>
      <c r="E13" s="638"/>
      <c r="F13" s="638"/>
      <c r="G13" s="638"/>
      <c r="H13" s="638"/>
      <c r="I13" s="377"/>
      <c r="J13" s="498"/>
      <c r="K13" s="498"/>
      <c r="L13" s="498"/>
      <c r="M13" s="498">
        <v>25000</v>
      </c>
      <c r="N13" s="498">
        <v>4000</v>
      </c>
      <c r="O13" s="498">
        <v>6000</v>
      </c>
      <c r="P13" s="498">
        <v>5000</v>
      </c>
      <c r="Q13" s="498">
        <v>10000</v>
      </c>
      <c r="R13" s="498">
        <v>3000</v>
      </c>
      <c r="S13" s="498">
        <v>13000</v>
      </c>
      <c r="T13" s="498"/>
      <c r="U13" s="370" t="s">
        <v>1351</v>
      </c>
      <c r="W13" s="643"/>
    </row>
    <row r="14" spans="1:23" ht="3.75" customHeight="1" x14ac:dyDescent="0.25">
      <c r="A14" s="512"/>
      <c r="B14" s="513"/>
      <c r="C14" s="513"/>
      <c r="D14" s="513"/>
      <c r="E14" s="513"/>
      <c r="F14" s="513"/>
      <c r="G14" s="513"/>
      <c r="H14" s="513"/>
      <c r="I14" s="515"/>
      <c r="J14" s="516"/>
      <c r="K14" s="516"/>
      <c r="L14" s="516"/>
      <c r="M14" s="516"/>
      <c r="N14" s="517"/>
      <c r="O14" s="517"/>
      <c r="P14" s="517"/>
      <c r="Q14" s="517"/>
      <c r="R14" s="517"/>
      <c r="S14" s="517"/>
      <c r="T14" s="517"/>
      <c r="U14" s="516"/>
    </row>
    <row r="15" spans="1:23" ht="18.75" customHeight="1" x14ac:dyDescent="0.25">
      <c r="A15" s="384"/>
      <c r="B15" s="384"/>
      <c r="C15" s="384"/>
      <c r="D15" s="384"/>
      <c r="E15" s="384"/>
      <c r="F15" s="384"/>
      <c r="G15" s="384"/>
      <c r="H15" s="384"/>
      <c r="I15" s="384"/>
      <c r="J15" s="384"/>
      <c r="K15" s="384"/>
      <c r="L15" s="384"/>
      <c r="M15" s="384"/>
      <c r="N15" s="355"/>
      <c r="O15" s="355"/>
      <c r="P15" s="355"/>
      <c r="Q15" s="355"/>
      <c r="R15" s="761" t="s">
        <v>798</v>
      </c>
      <c r="S15" s="761"/>
      <c r="T15" s="761"/>
      <c r="U15" s="761"/>
    </row>
    <row r="16" spans="1:23" ht="30" customHeight="1" x14ac:dyDescent="0.25">
      <c r="N16" s="408"/>
      <c r="O16" s="408"/>
      <c r="P16" s="408"/>
      <c r="Q16" s="408"/>
    </row>
  </sheetData>
  <mergeCells count="29">
    <mergeCell ref="A1:U1"/>
    <mergeCell ref="A2:U2"/>
    <mergeCell ref="A3:U3"/>
    <mergeCell ref="A4:A8"/>
    <mergeCell ref="B4:B8"/>
    <mergeCell ref="C4:C8"/>
    <mergeCell ref="D4:D8"/>
    <mergeCell ref="E4:E8"/>
    <mergeCell ref="F4:F8"/>
    <mergeCell ref="G4:G8"/>
    <mergeCell ref="H4:H8"/>
    <mergeCell ref="I4:K4"/>
    <mergeCell ref="L4:L8"/>
    <mergeCell ref="M4:Q4"/>
    <mergeCell ref="R4:R8"/>
    <mergeCell ref="P6:P8"/>
    <mergeCell ref="Q6:Q8"/>
    <mergeCell ref="R15:U15"/>
    <mergeCell ref="T4:T8"/>
    <mergeCell ref="U4:U8"/>
    <mergeCell ref="I5:I8"/>
    <mergeCell ref="J5:K5"/>
    <mergeCell ref="M5:M8"/>
    <mergeCell ref="N5:Q5"/>
    <mergeCell ref="J6:J8"/>
    <mergeCell ref="K6:K8"/>
    <mergeCell ref="N6:N8"/>
    <mergeCell ref="O6:O8"/>
    <mergeCell ref="S4:S8"/>
  </mergeCells>
  <printOptions horizontalCentered="1"/>
  <pageMargins left="0.5" right="0.5" top="0.51" bottom="0.5" header="0.25" footer="0.25"/>
  <pageSetup paperSize="9" scale="60"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110" zoomScaleNormal="110" workbookViewId="0">
      <selection activeCell="I42" sqref="I42"/>
    </sheetView>
  </sheetViews>
  <sheetFormatPr defaultColWidth="10.28515625" defaultRowHeight="12.75" x14ac:dyDescent="0.2"/>
  <cols>
    <col min="1" max="1" width="5.140625" style="210" customWidth="1"/>
    <col min="2" max="2" width="39.85546875" style="207" customWidth="1"/>
    <col min="3" max="3" width="11" style="207" customWidth="1"/>
    <col min="4" max="4" width="11.28515625" style="207" customWidth="1"/>
    <col min="5" max="5" width="11" style="208" customWidth="1"/>
    <col min="6" max="6" width="11" style="209" customWidth="1"/>
    <col min="7" max="7" width="10.85546875" style="211" customWidth="1"/>
    <col min="8" max="11" width="10.28515625" style="207"/>
    <col min="12" max="13" width="11.85546875" style="207" bestFit="1" customWidth="1"/>
    <col min="14" max="16384" width="10.28515625" style="207"/>
  </cols>
  <sheetData>
    <row r="1" spans="1:13" s="177" customFormat="1" ht="36.75" customHeight="1" x14ac:dyDescent="0.25">
      <c r="A1" s="677" t="s">
        <v>772</v>
      </c>
      <c r="B1" s="678"/>
      <c r="C1" s="678"/>
      <c r="D1" s="678"/>
      <c r="E1" s="678"/>
      <c r="F1" s="678"/>
      <c r="G1" s="678"/>
    </row>
    <row r="2" spans="1:13" s="177" customFormat="1" ht="21.75" customHeight="1" x14ac:dyDescent="0.25">
      <c r="A2" s="679" t="s">
        <v>1365</v>
      </c>
      <c r="B2" s="680"/>
      <c r="C2" s="680"/>
      <c r="D2" s="680"/>
      <c r="E2" s="680"/>
      <c r="F2" s="680"/>
      <c r="G2" s="680"/>
    </row>
    <row r="3" spans="1:13" s="182" customFormat="1" ht="31.5" customHeight="1" x14ac:dyDescent="0.25">
      <c r="A3" s="178"/>
      <c r="B3" s="179"/>
      <c r="C3" s="180"/>
      <c r="D3" s="181"/>
      <c r="E3" s="681" t="s">
        <v>1</v>
      </c>
      <c r="F3" s="681"/>
      <c r="G3" s="681"/>
    </row>
    <row r="4" spans="1:13" s="184" customFormat="1" ht="26.25" customHeight="1" x14ac:dyDescent="0.25">
      <c r="A4" s="682" t="s">
        <v>8</v>
      </c>
      <c r="B4" s="682" t="s">
        <v>9</v>
      </c>
      <c r="C4" s="682" t="s">
        <v>290</v>
      </c>
      <c r="D4" s="682" t="s">
        <v>773</v>
      </c>
      <c r="E4" s="682"/>
      <c r="F4" s="682" t="s">
        <v>774</v>
      </c>
      <c r="G4" s="682"/>
    </row>
    <row r="5" spans="1:13" s="184" customFormat="1" ht="60" customHeight="1" x14ac:dyDescent="0.25">
      <c r="A5" s="682"/>
      <c r="B5" s="682" t="s">
        <v>12</v>
      </c>
      <c r="C5" s="682" t="s">
        <v>10</v>
      </c>
      <c r="D5" s="183" t="s">
        <v>775</v>
      </c>
      <c r="E5" s="185" t="s">
        <v>776</v>
      </c>
      <c r="F5" s="186" t="s">
        <v>777</v>
      </c>
      <c r="G5" s="183" t="s">
        <v>778</v>
      </c>
      <c r="I5" s="220"/>
      <c r="J5" s="220"/>
      <c r="L5" s="220"/>
      <c r="M5" s="220"/>
    </row>
    <row r="6" spans="1:13" s="191" customFormat="1" ht="28.5" customHeight="1" x14ac:dyDescent="0.25">
      <c r="A6" s="187"/>
      <c r="B6" s="188" t="s">
        <v>779</v>
      </c>
      <c r="C6" s="189">
        <f>C7+C12+SUM(C36:C47)</f>
        <v>20006375</v>
      </c>
      <c r="D6" s="189">
        <f>D7+D12+SUM(D36:D47)</f>
        <v>18807715.320188001</v>
      </c>
      <c r="E6" s="189">
        <f>E7+E12+SUM(E36:E47)</f>
        <v>22776535.454102002</v>
      </c>
      <c r="F6" s="190">
        <f>D6/C6</f>
        <v>0.9400861135607026</v>
      </c>
      <c r="G6" s="190">
        <f t="shared" ref="G6:G12" si="0">E6/C6</f>
        <v>1.1384638873410102</v>
      </c>
    </row>
    <row r="7" spans="1:13" s="191" customFormat="1" ht="28.5" customHeight="1" x14ac:dyDescent="0.25">
      <c r="A7" s="188" t="s">
        <v>17</v>
      </c>
      <c r="B7" s="189" t="s">
        <v>252</v>
      </c>
      <c r="C7" s="189">
        <f>SUM(C8:C11)</f>
        <v>6183324</v>
      </c>
      <c r="D7" s="212">
        <f>SUM(D8:D11)</f>
        <v>7806732</v>
      </c>
      <c r="E7" s="212">
        <f>SUM(E8:E11)</f>
        <v>9758156</v>
      </c>
      <c r="F7" s="190">
        <f t="shared" ref="F7:F12" si="1">D7/C7</f>
        <v>1.2625461644901674</v>
      </c>
      <c r="G7" s="190">
        <f t="shared" si="0"/>
        <v>1.5781408187570309</v>
      </c>
    </row>
    <row r="8" spans="1:13" s="195" customFormat="1" ht="28.5" customHeight="1" x14ac:dyDescent="0.25">
      <c r="A8" s="192">
        <v>1</v>
      </c>
      <c r="B8" s="193" t="s">
        <v>19</v>
      </c>
      <c r="C8" s="193">
        <v>3920194</v>
      </c>
      <c r="D8" s="213">
        <v>5967505</v>
      </c>
      <c r="E8" s="213">
        <v>7639548</v>
      </c>
      <c r="F8" s="194">
        <f t="shared" si="1"/>
        <v>1.5222473683700348</v>
      </c>
      <c r="G8" s="194">
        <f t="shared" si="0"/>
        <v>1.9487678415915131</v>
      </c>
    </row>
    <row r="9" spans="1:13" s="195" customFormat="1" ht="28.5" customHeight="1" x14ac:dyDescent="0.25">
      <c r="A9" s="192">
        <v>2</v>
      </c>
      <c r="B9" s="193" t="s">
        <v>409</v>
      </c>
      <c r="C9" s="193">
        <v>195530</v>
      </c>
      <c r="D9" s="213">
        <v>106445</v>
      </c>
      <c r="E9" s="213">
        <v>156424</v>
      </c>
      <c r="F9" s="194">
        <f t="shared" si="1"/>
        <v>0.54439216488518383</v>
      </c>
      <c r="G9" s="194">
        <f t="shared" si="0"/>
        <v>0.8</v>
      </c>
    </row>
    <row r="10" spans="1:13" s="195" customFormat="1" ht="28.5" customHeight="1" x14ac:dyDescent="0.25">
      <c r="A10" s="192">
        <v>3</v>
      </c>
      <c r="B10" s="193" t="s">
        <v>26</v>
      </c>
      <c r="C10" s="193">
        <v>1810000</v>
      </c>
      <c r="D10" s="213">
        <v>1572890</v>
      </c>
      <c r="E10" s="213">
        <v>1724930</v>
      </c>
      <c r="F10" s="194">
        <f t="shared" si="1"/>
        <v>0.86899999999999999</v>
      </c>
      <c r="G10" s="194">
        <f t="shared" si="0"/>
        <v>0.95299999999999996</v>
      </c>
    </row>
    <row r="11" spans="1:13" s="195" customFormat="1" ht="28.5" customHeight="1" x14ac:dyDescent="0.25">
      <c r="A11" s="192">
        <v>4</v>
      </c>
      <c r="B11" s="193" t="s">
        <v>28</v>
      </c>
      <c r="C11" s="193">
        <v>257600</v>
      </c>
      <c r="D11" s="213">
        <v>159892</v>
      </c>
      <c r="E11" s="213">
        <f>PL01.ThuNS.2023!F52</f>
        <v>237254</v>
      </c>
      <c r="F11" s="194">
        <f t="shared" si="1"/>
        <v>0.62069875776397521</v>
      </c>
      <c r="G11" s="194">
        <f t="shared" si="0"/>
        <v>0.92101708074534161</v>
      </c>
    </row>
    <row r="12" spans="1:13" s="196" customFormat="1" ht="28.5" customHeight="1" x14ac:dyDescent="0.2">
      <c r="A12" s="188" t="s">
        <v>29</v>
      </c>
      <c r="B12" s="189" t="s">
        <v>172</v>
      </c>
      <c r="C12" s="189">
        <f>12061369</f>
        <v>12061369</v>
      </c>
      <c r="D12" s="189">
        <f>SUM(D14:D35)</f>
        <v>10114951.320187999</v>
      </c>
      <c r="E12" s="189">
        <f>SUM(E14:E35)</f>
        <v>11569503.148102</v>
      </c>
      <c r="F12" s="190">
        <f t="shared" si="1"/>
        <v>0.83862381792547758</v>
      </c>
      <c r="G12" s="190">
        <f t="shared" si="0"/>
        <v>0.95921973269385929</v>
      </c>
    </row>
    <row r="13" spans="1:13" s="201" customFormat="1" ht="28.5" customHeight="1" x14ac:dyDescent="0.2">
      <c r="A13" s="197"/>
      <c r="B13" s="198" t="s">
        <v>11</v>
      </c>
      <c r="C13" s="198"/>
      <c r="D13" s="198"/>
      <c r="E13" s="199"/>
      <c r="F13" s="200"/>
      <c r="G13" s="200"/>
    </row>
    <row r="14" spans="1:13" s="204" customFormat="1" ht="25.9" customHeight="1" x14ac:dyDescent="0.25">
      <c r="A14" s="203">
        <v>1</v>
      </c>
      <c r="B14" s="193" t="s">
        <v>31</v>
      </c>
      <c r="C14" s="193">
        <v>2105056</v>
      </c>
      <c r="D14" s="193">
        <v>2043275</v>
      </c>
      <c r="E14" s="202">
        <v>2075585.216</v>
      </c>
      <c r="F14" s="194">
        <f t="shared" ref="F14:F47" si="2">D14/C14</f>
        <v>0.97065113707188788</v>
      </c>
      <c r="G14" s="194">
        <f t="shared" ref="G14:G47" si="3">E14/C14</f>
        <v>0.98599999999999999</v>
      </c>
    </row>
    <row r="15" spans="1:13" s="204" customFormat="1" ht="24.95" customHeight="1" x14ac:dyDescent="0.25">
      <c r="A15" s="203">
        <f t="shared" ref="A15:A29" si="4">+A14+1</f>
        <v>2</v>
      </c>
      <c r="B15" s="193" t="s">
        <v>32</v>
      </c>
      <c r="C15" s="193">
        <v>4392149.7740000002</v>
      </c>
      <c r="D15" s="193">
        <v>3786033.105188</v>
      </c>
      <c r="E15" s="202">
        <v>4273561.7301019998</v>
      </c>
      <c r="F15" s="194">
        <f t="shared" si="2"/>
        <v>0.86199999999999999</v>
      </c>
      <c r="G15" s="194">
        <f t="shared" si="3"/>
        <v>0.97299999999999986</v>
      </c>
    </row>
    <row r="16" spans="1:13" s="204" customFormat="1" ht="24.95" customHeight="1" x14ac:dyDescent="0.25">
      <c r="A16" s="203">
        <f t="shared" si="4"/>
        <v>3</v>
      </c>
      <c r="B16" s="193" t="s">
        <v>33</v>
      </c>
      <c r="C16" s="193">
        <v>1146403</v>
      </c>
      <c r="D16" s="193">
        <v>882689</v>
      </c>
      <c r="E16" s="202">
        <v>1095961.2679999999</v>
      </c>
      <c r="F16" s="194">
        <f t="shared" si="2"/>
        <v>0.76996396555138114</v>
      </c>
      <c r="G16" s="194">
        <f t="shared" si="3"/>
        <v>0.95599999999999996</v>
      </c>
    </row>
    <row r="17" spans="1:11" s="204" customFormat="1" ht="25.5" customHeight="1" x14ac:dyDescent="0.25">
      <c r="A17" s="203">
        <f t="shared" si="4"/>
        <v>4</v>
      </c>
      <c r="B17" s="193" t="s">
        <v>34</v>
      </c>
      <c r="C17" s="193">
        <v>232307</v>
      </c>
      <c r="D17" s="193">
        <v>191188.66099999999</v>
      </c>
      <c r="E17" s="202">
        <v>221156.264</v>
      </c>
      <c r="F17" s="194">
        <f t="shared" si="2"/>
        <v>0.82299999999999995</v>
      </c>
      <c r="G17" s="194">
        <f t="shared" si="3"/>
        <v>0.95199999999999996</v>
      </c>
    </row>
    <row r="18" spans="1:11" s="204" customFormat="1" ht="25.15" customHeight="1" x14ac:dyDescent="0.25">
      <c r="A18" s="203">
        <f t="shared" si="4"/>
        <v>5</v>
      </c>
      <c r="B18" s="193" t="s">
        <v>35</v>
      </c>
      <c r="C18" s="193">
        <v>39522</v>
      </c>
      <c r="D18" s="193">
        <v>38269</v>
      </c>
      <c r="E18" s="202">
        <v>39522</v>
      </c>
      <c r="F18" s="194">
        <f t="shared" si="2"/>
        <v>0.96829613885936949</v>
      </c>
      <c r="G18" s="205">
        <f t="shared" si="3"/>
        <v>1</v>
      </c>
    </row>
    <row r="19" spans="1:11" s="204" customFormat="1" ht="24.95" customHeight="1" x14ac:dyDescent="0.25">
      <c r="A19" s="203">
        <f t="shared" si="4"/>
        <v>6</v>
      </c>
      <c r="B19" s="193" t="s">
        <v>264</v>
      </c>
      <c r="C19" s="193">
        <v>30510</v>
      </c>
      <c r="D19" s="193">
        <v>25592</v>
      </c>
      <c r="E19" s="202">
        <v>30510</v>
      </c>
      <c r="F19" s="194">
        <f t="shared" si="2"/>
        <v>0.83880694854146176</v>
      </c>
      <c r="G19" s="205">
        <f t="shared" si="3"/>
        <v>1</v>
      </c>
    </row>
    <row r="20" spans="1:11" s="204" customFormat="1" ht="24" customHeight="1" x14ac:dyDescent="0.25">
      <c r="A20" s="203">
        <f t="shared" si="4"/>
        <v>7</v>
      </c>
      <c r="B20" s="193" t="s">
        <v>36</v>
      </c>
      <c r="C20" s="193">
        <v>55373</v>
      </c>
      <c r="D20" s="193">
        <v>50555.548999999999</v>
      </c>
      <c r="E20" s="202">
        <v>55373</v>
      </c>
      <c r="F20" s="194">
        <f t="shared" si="2"/>
        <v>0.91300000000000003</v>
      </c>
      <c r="G20" s="205">
        <f t="shared" si="3"/>
        <v>1</v>
      </c>
    </row>
    <row r="21" spans="1:11" s="204" customFormat="1" ht="24" customHeight="1" x14ac:dyDescent="0.25">
      <c r="A21" s="203">
        <f t="shared" si="4"/>
        <v>8</v>
      </c>
      <c r="B21" s="193" t="s">
        <v>37</v>
      </c>
      <c r="C21" s="193">
        <v>673155</v>
      </c>
      <c r="D21" s="193">
        <v>640170.40500000003</v>
      </c>
      <c r="E21" s="202">
        <v>659018.745</v>
      </c>
      <c r="F21" s="194">
        <f t="shared" si="2"/>
        <v>0.95100000000000007</v>
      </c>
      <c r="G21" s="194">
        <f t="shared" si="3"/>
        <v>0.97899999999999998</v>
      </c>
    </row>
    <row r="22" spans="1:11" s="204" customFormat="1" ht="24.95" customHeight="1" x14ac:dyDescent="0.25">
      <c r="A22" s="203">
        <f t="shared" si="4"/>
        <v>9</v>
      </c>
      <c r="B22" s="193" t="s">
        <v>780</v>
      </c>
      <c r="C22" s="193">
        <v>263962</v>
      </c>
      <c r="D22" s="193">
        <v>393496</v>
      </c>
      <c r="E22" s="202">
        <v>413170.80000000005</v>
      </c>
      <c r="F22" s="194">
        <f t="shared" si="2"/>
        <v>1.4907297262484751</v>
      </c>
      <c r="G22" s="194">
        <f t="shared" si="3"/>
        <v>1.5652662125608992</v>
      </c>
      <c r="I22" s="665"/>
      <c r="J22" s="665"/>
      <c r="K22" s="665"/>
    </row>
    <row r="23" spans="1:11" s="204" customFormat="1" ht="24.95" customHeight="1" x14ac:dyDescent="0.25">
      <c r="A23" s="203">
        <f t="shared" si="4"/>
        <v>10</v>
      </c>
      <c r="B23" s="193" t="s">
        <v>38</v>
      </c>
      <c r="C23" s="193">
        <v>130090</v>
      </c>
      <c r="D23" s="193">
        <v>114651</v>
      </c>
      <c r="E23" s="202">
        <v>130090</v>
      </c>
      <c r="F23" s="194">
        <f t="shared" si="2"/>
        <v>0.88132062418325774</v>
      </c>
      <c r="G23" s="205">
        <f t="shared" si="3"/>
        <v>1</v>
      </c>
      <c r="I23" s="665"/>
    </row>
    <row r="24" spans="1:11" s="204" customFormat="1" ht="24.95" customHeight="1" x14ac:dyDescent="0.25">
      <c r="A24" s="203">
        <f t="shared" si="4"/>
        <v>11</v>
      </c>
      <c r="B24" s="193" t="s">
        <v>39</v>
      </c>
      <c r="C24" s="193">
        <v>2162401</v>
      </c>
      <c r="D24" s="193">
        <v>1331968</v>
      </c>
      <c r="E24" s="202">
        <v>1773168.8199999998</v>
      </c>
      <c r="F24" s="194">
        <f t="shared" si="2"/>
        <v>0.615967158727729</v>
      </c>
      <c r="G24" s="194">
        <f t="shared" si="3"/>
        <v>0.82</v>
      </c>
    </row>
    <row r="25" spans="1:11" s="204" customFormat="1" ht="24.95" customHeight="1" x14ac:dyDescent="0.25">
      <c r="A25" s="203">
        <f t="shared" si="4"/>
        <v>12</v>
      </c>
      <c r="B25" s="193" t="s">
        <v>43</v>
      </c>
      <c r="C25" s="193">
        <v>187860</v>
      </c>
      <c r="D25" s="193">
        <v>166256.1</v>
      </c>
      <c r="E25" s="202">
        <v>181097.04</v>
      </c>
      <c r="F25" s="194">
        <f t="shared" si="2"/>
        <v>0.88500000000000001</v>
      </c>
      <c r="G25" s="194">
        <f t="shared" si="3"/>
        <v>0.96400000000000008</v>
      </c>
    </row>
    <row r="26" spans="1:11" s="204" customFormat="1" ht="30" customHeight="1" x14ac:dyDescent="0.25">
      <c r="A26" s="203">
        <f t="shared" si="4"/>
        <v>13</v>
      </c>
      <c r="B26" s="193" t="s">
        <v>781</v>
      </c>
      <c r="C26" s="193">
        <v>80000</v>
      </c>
      <c r="D26" s="193">
        <v>66733</v>
      </c>
      <c r="E26" s="202">
        <v>70560</v>
      </c>
      <c r="F26" s="194">
        <f t="shared" si="2"/>
        <v>0.83416250000000003</v>
      </c>
      <c r="G26" s="194">
        <f t="shared" si="3"/>
        <v>0.88200000000000001</v>
      </c>
    </row>
    <row r="27" spans="1:11" s="204" customFormat="1" ht="30" customHeight="1" x14ac:dyDescent="0.25">
      <c r="A27" s="203">
        <f t="shared" si="4"/>
        <v>14</v>
      </c>
      <c r="B27" s="193" t="s">
        <v>266</v>
      </c>
      <c r="C27" s="193">
        <v>20000</v>
      </c>
      <c r="D27" s="193">
        <v>10156</v>
      </c>
      <c r="E27" s="193">
        <v>20000</v>
      </c>
      <c r="F27" s="194">
        <f t="shared" si="2"/>
        <v>0.50780000000000003</v>
      </c>
      <c r="G27" s="205">
        <f t="shared" si="3"/>
        <v>1</v>
      </c>
    </row>
    <row r="28" spans="1:11" s="204" customFormat="1" ht="33.75" customHeight="1" x14ac:dyDescent="0.25">
      <c r="A28" s="203">
        <f t="shared" si="4"/>
        <v>15</v>
      </c>
      <c r="B28" s="193" t="s">
        <v>359</v>
      </c>
      <c r="C28" s="193">
        <v>10000</v>
      </c>
      <c r="D28" s="193">
        <v>3084</v>
      </c>
      <c r="E28" s="202">
        <v>6200</v>
      </c>
      <c r="F28" s="194">
        <f t="shared" si="2"/>
        <v>0.30840000000000001</v>
      </c>
      <c r="G28" s="194">
        <f t="shared" si="3"/>
        <v>0.62</v>
      </c>
    </row>
    <row r="29" spans="1:11" s="204" customFormat="1" ht="65.25" customHeight="1" x14ac:dyDescent="0.25">
      <c r="A29" s="203">
        <f t="shared" si="4"/>
        <v>16</v>
      </c>
      <c r="B29" s="193" t="s">
        <v>782</v>
      </c>
      <c r="C29" s="193">
        <v>3200</v>
      </c>
      <c r="D29" s="193">
        <v>3200</v>
      </c>
      <c r="E29" s="193">
        <v>3200</v>
      </c>
      <c r="F29" s="194">
        <f t="shared" si="2"/>
        <v>1</v>
      </c>
      <c r="G29" s="205">
        <f t="shared" si="3"/>
        <v>1</v>
      </c>
    </row>
    <row r="30" spans="1:11" s="204" customFormat="1" ht="30" customHeight="1" x14ac:dyDescent="0.25">
      <c r="A30" s="203">
        <f>A29+1</f>
        <v>17</v>
      </c>
      <c r="B30" s="193" t="s">
        <v>360</v>
      </c>
      <c r="C30" s="193">
        <v>5000</v>
      </c>
      <c r="D30" s="193"/>
      <c r="E30" s="193">
        <v>5000</v>
      </c>
      <c r="F30" s="194">
        <f t="shared" si="2"/>
        <v>0</v>
      </c>
      <c r="G30" s="205">
        <f t="shared" si="3"/>
        <v>1</v>
      </c>
    </row>
    <row r="31" spans="1:11" s="204" customFormat="1" ht="39" customHeight="1" x14ac:dyDescent="0.25">
      <c r="A31" s="203">
        <f>A30+1</f>
        <v>18</v>
      </c>
      <c r="B31" s="193" t="s">
        <v>783</v>
      </c>
      <c r="C31" s="193">
        <v>25000</v>
      </c>
      <c r="D31" s="193">
        <v>13000</v>
      </c>
      <c r="E31" s="193">
        <v>25000</v>
      </c>
      <c r="F31" s="194">
        <f t="shared" si="2"/>
        <v>0.52</v>
      </c>
      <c r="G31" s="205">
        <f t="shared" si="3"/>
        <v>1</v>
      </c>
    </row>
    <row r="32" spans="1:11" s="204" customFormat="1" ht="30" customHeight="1" x14ac:dyDescent="0.25">
      <c r="A32" s="203">
        <f t="shared" ref="A32:A34" si="5">A31+1</f>
        <v>19</v>
      </c>
      <c r="B32" s="193" t="s">
        <v>784</v>
      </c>
      <c r="C32" s="193">
        <v>40000</v>
      </c>
      <c r="D32" s="193">
        <v>30152</v>
      </c>
      <c r="E32" s="193">
        <v>35600</v>
      </c>
      <c r="F32" s="194">
        <f t="shared" si="2"/>
        <v>0.75380000000000003</v>
      </c>
      <c r="G32" s="194">
        <f t="shared" si="3"/>
        <v>0.89</v>
      </c>
    </row>
    <row r="33" spans="1:11" s="204" customFormat="1" ht="30" customHeight="1" x14ac:dyDescent="0.25">
      <c r="A33" s="203">
        <f t="shared" si="5"/>
        <v>20</v>
      </c>
      <c r="B33" s="193" t="s">
        <v>45</v>
      </c>
      <c r="C33" s="193">
        <v>153621</v>
      </c>
      <c r="D33" s="193">
        <v>31117</v>
      </c>
      <c r="E33" s="193">
        <v>153621</v>
      </c>
      <c r="F33" s="194">
        <f t="shared" si="2"/>
        <v>0.20255694208474101</v>
      </c>
      <c r="G33" s="205">
        <f t="shared" si="3"/>
        <v>1</v>
      </c>
    </row>
    <row r="34" spans="1:11" s="204" customFormat="1" ht="30" customHeight="1" x14ac:dyDescent="0.25">
      <c r="A34" s="203">
        <f t="shared" si="5"/>
        <v>21</v>
      </c>
      <c r="B34" s="193" t="s">
        <v>785</v>
      </c>
      <c r="C34" s="193">
        <v>62310</v>
      </c>
      <c r="D34" s="193">
        <v>57117.5</v>
      </c>
      <c r="E34" s="193">
        <v>62310</v>
      </c>
      <c r="F34" s="194">
        <f t="shared" si="2"/>
        <v>0.91666666666666663</v>
      </c>
      <c r="G34" s="205">
        <f t="shared" si="3"/>
        <v>1</v>
      </c>
    </row>
    <row r="35" spans="1:11" s="204" customFormat="1" ht="36.75" customHeight="1" x14ac:dyDescent="0.25">
      <c r="A35" s="203">
        <f>A34+1</f>
        <v>22</v>
      </c>
      <c r="B35" s="193" t="s">
        <v>46</v>
      </c>
      <c r="C35" s="193">
        <v>243449</v>
      </c>
      <c r="D35" s="193">
        <v>236248</v>
      </c>
      <c r="E35" s="193">
        <v>239797.26499999998</v>
      </c>
      <c r="F35" s="194">
        <f t="shared" si="2"/>
        <v>0.97042090951287541</v>
      </c>
      <c r="G35" s="194">
        <f t="shared" si="3"/>
        <v>0.98499999999999999</v>
      </c>
    </row>
    <row r="36" spans="1:11" s="206" customFormat="1" ht="35.25" customHeight="1" x14ac:dyDescent="0.25">
      <c r="A36" s="185" t="s">
        <v>47</v>
      </c>
      <c r="B36" s="189" t="s">
        <v>786</v>
      </c>
      <c r="C36" s="189">
        <v>260000</v>
      </c>
      <c r="D36" s="189">
        <v>260000</v>
      </c>
      <c r="E36" s="189">
        <v>260000</v>
      </c>
      <c r="F36" s="186">
        <f t="shared" si="2"/>
        <v>1</v>
      </c>
      <c r="G36" s="186">
        <f t="shared" si="3"/>
        <v>1</v>
      </c>
    </row>
    <row r="37" spans="1:11" s="206" customFormat="1" ht="35.25" customHeight="1" x14ac:dyDescent="0.25">
      <c r="A37" s="185" t="s">
        <v>48</v>
      </c>
      <c r="B37" s="189" t="s">
        <v>787</v>
      </c>
      <c r="C37" s="189">
        <v>140000</v>
      </c>
      <c r="D37" s="189">
        <v>12118</v>
      </c>
      <c r="E37" s="189">
        <v>97118</v>
      </c>
      <c r="F37" s="190">
        <f t="shared" si="2"/>
        <v>8.655714285714286E-2</v>
      </c>
      <c r="G37" s="190">
        <f t="shared" si="3"/>
        <v>0.69369999999999998</v>
      </c>
    </row>
    <row r="38" spans="1:11" s="206" customFormat="1" ht="29.25" customHeight="1" x14ac:dyDescent="0.25">
      <c r="A38" s="185" t="s">
        <v>50</v>
      </c>
      <c r="B38" s="189" t="s">
        <v>788</v>
      </c>
      <c r="C38" s="189">
        <v>353842</v>
      </c>
      <c r="D38" s="189">
        <v>117136</v>
      </c>
      <c r="E38" s="189">
        <v>209828.30599999998</v>
      </c>
      <c r="F38" s="190">
        <f t="shared" si="2"/>
        <v>0.33104040786565753</v>
      </c>
      <c r="G38" s="190">
        <f t="shared" si="3"/>
        <v>0.59299999999999997</v>
      </c>
    </row>
    <row r="39" spans="1:11" s="206" customFormat="1" ht="30.75" customHeight="1" x14ac:dyDescent="0.25">
      <c r="A39" s="185" t="s">
        <v>52</v>
      </c>
      <c r="B39" s="189" t="s">
        <v>789</v>
      </c>
      <c r="C39" s="189">
        <v>1340</v>
      </c>
      <c r="D39" s="189"/>
      <c r="E39" s="189">
        <v>1340</v>
      </c>
      <c r="F39" s="190">
        <f t="shared" si="2"/>
        <v>0</v>
      </c>
      <c r="G39" s="186">
        <f t="shared" si="3"/>
        <v>1</v>
      </c>
    </row>
    <row r="40" spans="1:11" s="206" customFormat="1" ht="34.5" customHeight="1" x14ac:dyDescent="0.25">
      <c r="A40" s="185" t="s">
        <v>53</v>
      </c>
      <c r="B40" s="189" t="s">
        <v>790</v>
      </c>
      <c r="C40" s="189">
        <v>20000</v>
      </c>
      <c r="D40" s="189">
        <v>5826</v>
      </c>
      <c r="E40" s="189">
        <v>9160</v>
      </c>
      <c r="F40" s="190">
        <f t="shared" si="2"/>
        <v>0.2913</v>
      </c>
      <c r="G40" s="190">
        <f t="shared" si="3"/>
        <v>0.45800000000000002</v>
      </c>
    </row>
    <row r="41" spans="1:11" s="206" customFormat="1" ht="43.5" customHeight="1" x14ac:dyDescent="0.25">
      <c r="A41" s="185" t="s">
        <v>53</v>
      </c>
      <c r="B41" s="189" t="s">
        <v>791</v>
      </c>
      <c r="C41" s="189">
        <v>100000</v>
      </c>
      <c r="D41" s="189">
        <v>28289</v>
      </c>
      <c r="E41" s="189">
        <v>73500</v>
      </c>
      <c r="F41" s="190">
        <f t="shared" si="2"/>
        <v>0.28288999999999997</v>
      </c>
      <c r="G41" s="190">
        <f t="shared" si="3"/>
        <v>0.73499999999999999</v>
      </c>
    </row>
    <row r="42" spans="1:11" s="206" customFormat="1" ht="39.75" customHeight="1" x14ac:dyDescent="0.25">
      <c r="A42" s="185" t="s">
        <v>54</v>
      </c>
      <c r="B42" s="189" t="s">
        <v>792</v>
      </c>
      <c r="C42" s="189">
        <v>80000</v>
      </c>
      <c r="D42" s="189">
        <v>46436</v>
      </c>
      <c r="E42" s="189">
        <v>80000</v>
      </c>
      <c r="F42" s="190">
        <f t="shared" si="2"/>
        <v>0.58045000000000002</v>
      </c>
      <c r="G42" s="186">
        <f t="shared" si="3"/>
        <v>1</v>
      </c>
    </row>
    <row r="43" spans="1:11" s="206" customFormat="1" ht="33" customHeight="1" x14ac:dyDescent="0.25">
      <c r="A43" s="185" t="s">
        <v>55</v>
      </c>
      <c r="B43" s="189" t="s">
        <v>793</v>
      </c>
      <c r="C43" s="189">
        <v>150000</v>
      </c>
      <c r="D43" s="189">
        <v>117000</v>
      </c>
      <c r="E43" s="189">
        <v>138450</v>
      </c>
      <c r="F43" s="190">
        <f t="shared" si="2"/>
        <v>0.78</v>
      </c>
      <c r="G43" s="190">
        <f t="shared" si="3"/>
        <v>0.92300000000000004</v>
      </c>
    </row>
    <row r="44" spans="1:11" s="206" customFormat="1" ht="26.25" customHeight="1" x14ac:dyDescent="0.25">
      <c r="A44" s="185" t="s">
        <v>57</v>
      </c>
      <c r="B44" s="189" t="s">
        <v>794</v>
      </c>
      <c r="C44" s="189">
        <v>5000</v>
      </c>
      <c r="D44" s="189"/>
      <c r="E44" s="189">
        <v>4000</v>
      </c>
      <c r="F44" s="190">
        <f t="shared" si="2"/>
        <v>0</v>
      </c>
      <c r="G44" s="190">
        <f t="shared" si="3"/>
        <v>0.8</v>
      </c>
    </row>
    <row r="45" spans="1:11" s="206" customFormat="1" ht="44.25" customHeight="1" x14ac:dyDescent="0.25">
      <c r="A45" s="185" t="s">
        <v>58</v>
      </c>
      <c r="B45" s="189" t="s">
        <v>795</v>
      </c>
      <c r="C45" s="189">
        <v>60000</v>
      </c>
      <c r="D45" s="189"/>
      <c r="E45" s="189"/>
      <c r="F45" s="190">
        <f t="shared" si="2"/>
        <v>0</v>
      </c>
      <c r="G45" s="186">
        <f t="shared" si="3"/>
        <v>0</v>
      </c>
    </row>
    <row r="46" spans="1:11" s="206" customFormat="1" ht="27.75" customHeight="1" x14ac:dyDescent="0.25">
      <c r="A46" s="185" t="s">
        <v>59</v>
      </c>
      <c r="B46" s="189" t="s">
        <v>796</v>
      </c>
      <c r="C46" s="189">
        <v>31500</v>
      </c>
      <c r="D46" s="189">
        <v>7197</v>
      </c>
      <c r="E46" s="189">
        <v>25000</v>
      </c>
      <c r="F46" s="190">
        <f t="shared" si="2"/>
        <v>0.22847619047619047</v>
      </c>
      <c r="G46" s="190">
        <f t="shared" si="3"/>
        <v>0.79365079365079361</v>
      </c>
    </row>
    <row r="47" spans="1:11" s="206" customFormat="1" ht="41.25" customHeight="1" x14ac:dyDescent="0.25">
      <c r="A47" s="185" t="s">
        <v>288</v>
      </c>
      <c r="B47" s="189" t="s">
        <v>797</v>
      </c>
      <c r="C47" s="189">
        <v>560000</v>
      </c>
      <c r="D47" s="189">
        <v>292030</v>
      </c>
      <c r="E47" s="189">
        <f>C47*0.983</f>
        <v>550480</v>
      </c>
      <c r="F47" s="190">
        <f t="shared" si="2"/>
        <v>0.52148214285714289</v>
      </c>
      <c r="G47" s="190">
        <f t="shared" si="3"/>
        <v>0.98299999999999998</v>
      </c>
      <c r="J47" s="221"/>
      <c r="K47" s="221"/>
    </row>
    <row r="48" spans="1:11" x14ac:dyDescent="0.2">
      <c r="A48" s="207"/>
      <c r="G48" s="207"/>
    </row>
    <row r="49" spans="1:7" ht="16.5" x14ac:dyDescent="0.25">
      <c r="A49" s="207"/>
      <c r="D49" s="676" t="s">
        <v>798</v>
      </c>
      <c r="E49" s="676"/>
      <c r="F49" s="676"/>
      <c r="G49" s="676"/>
    </row>
  </sheetData>
  <mergeCells count="9">
    <mergeCell ref="D49:G49"/>
    <mergeCell ref="A1:G1"/>
    <mergeCell ref="A2:G2"/>
    <mergeCell ref="E3:G3"/>
    <mergeCell ref="A4:A5"/>
    <mergeCell ref="B4:B5"/>
    <mergeCell ref="C4:C5"/>
    <mergeCell ref="D4:E4"/>
    <mergeCell ref="F4:G4"/>
  </mergeCells>
  <printOptions horizontalCentered="1"/>
  <pageMargins left="0.6" right="0.25" top="0.5" bottom="0.65" header="0.3" footer="0.25"/>
  <pageSetup paperSize="9" scale="94" fitToHeight="0" orientation="portrait" r:id="rId1"/>
  <headerFooter>
    <oddFooter>&amp;C&amp;P/&amp;N (PL 02.2023)</oddFooter>
  </headerFooter>
  <ignoredErrors>
    <ignoredError sqref="C6:E6"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UW21"/>
  <sheetViews>
    <sheetView zoomScale="85" zoomScaleNormal="85" workbookViewId="0">
      <selection activeCell="N13" sqref="N13"/>
    </sheetView>
  </sheetViews>
  <sheetFormatPr defaultRowHeight="18.75" x14ac:dyDescent="0.25"/>
  <cols>
    <col min="1" max="1" width="7.5703125" style="459" customWidth="1"/>
    <col min="2" max="2" width="55.5703125" style="463" customWidth="1"/>
    <col min="3" max="3" width="11.7109375" style="463" customWidth="1"/>
    <col min="4" max="4" width="12" style="463" hidden="1" customWidth="1"/>
    <col min="5" max="5" width="12.7109375" style="463" customWidth="1"/>
    <col min="6" max="6" width="12.140625" style="463" customWidth="1"/>
    <col min="7" max="7" width="11.42578125" style="463" customWidth="1"/>
    <col min="8" max="8" width="11.5703125" style="463" customWidth="1"/>
    <col min="9" max="9" width="12.85546875" style="463" customWidth="1"/>
    <col min="10" max="10" width="12.5703125" style="463" customWidth="1"/>
    <col min="11" max="11" width="26.85546875" style="440" hidden="1" customWidth="1"/>
    <col min="12" max="12" width="9.140625" style="384"/>
    <col min="13" max="13" width="11.140625" style="384" bestFit="1" customWidth="1"/>
    <col min="14" max="14" width="12.85546875" style="384" bestFit="1" customWidth="1"/>
    <col min="15" max="15" width="11.7109375" style="384" bestFit="1" customWidth="1"/>
    <col min="16" max="204" width="9.140625" style="384"/>
    <col min="205" max="205" width="5.140625" style="384" customWidth="1"/>
    <col min="206" max="206" width="29.28515625" style="384" customWidth="1"/>
    <col min="207" max="210" width="0" style="384" hidden="1" customWidth="1"/>
    <col min="211" max="211" width="23.28515625" style="384" customWidth="1"/>
    <col min="212" max="212" width="17.42578125" style="384" customWidth="1"/>
    <col min="213" max="213" width="12" style="384" customWidth="1"/>
    <col min="214" max="214" width="11.140625" style="384" customWidth="1"/>
    <col min="215" max="215" width="15" style="384" customWidth="1"/>
    <col min="216" max="218" width="11.140625" style="384" customWidth="1"/>
    <col min="219" max="219" width="12.42578125" style="384" customWidth="1"/>
    <col min="220" max="220" width="10.5703125" style="384" customWidth="1"/>
    <col min="221" max="221" width="11.28515625" style="384" customWidth="1"/>
    <col min="222" max="222" width="12.140625" style="384" customWidth="1"/>
    <col min="223" max="223" width="12.42578125" style="384" customWidth="1"/>
    <col min="224" max="224" width="12.7109375" style="384" customWidth="1"/>
    <col min="225" max="225" width="12" style="384" customWidth="1"/>
    <col min="226" max="227" width="13" style="384" customWidth="1"/>
    <col min="228" max="228" width="12.7109375" style="384" customWidth="1"/>
    <col min="229" max="229" width="10.85546875" style="384" customWidth="1"/>
    <col min="230" max="230" width="13.140625" style="384" customWidth="1"/>
    <col min="231" max="231" width="14.5703125" style="384" customWidth="1"/>
    <col min="232" max="232" width="12.85546875" style="384" customWidth="1"/>
    <col min="233" max="233" width="11.28515625" style="384" customWidth="1"/>
    <col min="234" max="234" width="16.28515625" style="384" customWidth="1"/>
    <col min="235" max="235" width="14.85546875" style="384" customWidth="1"/>
    <col min="236" max="236" width="14" style="384" customWidth="1"/>
    <col min="237" max="237" width="11" style="384" customWidth="1"/>
    <col min="238" max="238" width="13.85546875" style="384" customWidth="1"/>
    <col min="239" max="239" width="32" style="384" customWidth="1"/>
    <col min="240" max="242" width="9.140625" style="384"/>
    <col min="243" max="243" width="12.28515625" style="384" customWidth="1"/>
    <col min="244" max="245" width="16.7109375" style="384" bestFit="1" customWidth="1"/>
    <col min="246" max="460" width="9.140625" style="384"/>
    <col min="461" max="461" width="5.140625" style="384" customWidth="1"/>
    <col min="462" max="462" width="29.28515625" style="384" customWidth="1"/>
    <col min="463" max="466" width="0" style="384" hidden="1" customWidth="1"/>
    <col min="467" max="467" width="23.28515625" style="384" customWidth="1"/>
    <col min="468" max="468" width="17.42578125" style="384" customWidth="1"/>
    <col min="469" max="469" width="12" style="384" customWidth="1"/>
    <col min="470" max="470" width="11.140625" style="384" customWidth="1"/>
    <col min="471" max="471" width="15" style="384" customWidth="1"/>
    <col min="472" max="474" width="11.140625" style="384" customWidth="1"/>
    <col min="475" max="475" width="12.42578125" style="384" customWidth="1"/>
    <col min="476" max="476" width="10.5703125" style="384" customWidth="1"/>
    <col min="477" max="477" width="11.28515625" style="384" customWidth="1"/>
    <col min="478" max="478" width="12.140625" style="384" customWidth="1"/>
    <col min="479" max="479" width="12.42578125" style="384" customWidth="1"/>
    <col min="480" max="480" width="12.7109375" style="384" customWidth="1"/>
    <col min="481" max="481" width="12" style="384" customWidth="1"/>
    <col min="482" max="483" width="13" style="384" customWidth="1"/>
    <col min="484" max="484" width="12.7109375" style="384" customWidth="1"/>
    <col min="485" max="485" width="10.85546875" style="384" customWidth="1"/>
    <col min="486" max="486" width="13.140625" style="384" customWidth="1"/>
    <col min="487" max="487" width="14.5703125" style="384" customWidth="1"/>
    <col min="488" max="488" width="12.85546875" style="384" customWidth="1"/>
    <col min="489" max="489" width="11.28515625" style="384" customWidth="1"/>
    <col min="490" max="490" width="16.28515625" style="384" customWidth="1"/>
    <col min="491" max="491" width="14.85546875" style="384" customWidth="1"/>
    <col min="492" max="492" width="14" style="384" customWidth="1"/>
    <col min="493" max="493" width="11" style="384" customWidth="1"/>
    <col min="494" max="494" width="13.85546875" style="384" customWidth="1"/>
    <col min="495" max="495" width="32" style="384" customWidth="1"/>
    <col min="496" max="498" width="9.140625" style="384"/>
    <col min="499" max="499" width="12.28515625" style="384" customWidth="1"/>
    <col min="500" max="501" width="16.7109375" style="384" bestFit="1" customWidth="1"/>
    <col min="502" max="716" width="9.140625" style="384"/>
    <col min="717" max="717" width="5.140625" style="384" customWidth="1"/>
    <col min="718" max="718" width="29.28515625" style="384" customWidth="1"/>
    <col min="719" max="722" width="0" style="384" hidden="1" customWidth="1"/>
    <col min="723" max="723" width="23.28515625" style="384" customWidth="1"/>
    <col min="724" max="724" width="17.42578125" style="384" customWidth="1"/>
    <col min="725" max="725" width="12" style="384" customWidth="1"/>
    <col min="726" max="726" width="11.140625" style="384" customWidth="1"/>
    <col min="727" max="727" width="15" style="384" customWidth="1"/>
    <col min="728" max="730" width="11.140625" style="384" customWidth="1"/>
    <col min="731" max="731" width="12.42578125" style="384" customWidth="1"/>
    <col min="732" max="732" width="10.5703125" style="384" customWidth="1"/>
    <col min="733" max="733" width="11.28515625" style="384" customWidth="1"/>
    <col min="734" max="734" width="12.140625" style="384" customWidth="1"/>
    <col min="735" max="735" width="12.42578125" style="384" customWidth="1"/>
    <col min="736" max="736" width="12.7109375" style="384" customWidth="1"/>
    <col min="737" max="737" width="12" style="384" customWidth="1"/>
    <col min="738" max="739" width="13" style="384" customWidth="1"/>
    <col min="740" max="740" width="12.7109375" style="384" customWidth="1"/>
    <col min="741" max="741" width="10.85546875" style="384" customWidth="1"/>
    <col min="742" max="742" width="13.140625" style="384" customWidth="1"/>
    <col min="743" max="743" width="14.5703125" style="384" customWidth="1"/>
    <col min="744" max="744" width="12.85546875" style="384" customWidth="1"/>
    <col min="745" max="745" width="11.28515625" style="384" customWidth="1"/>
    <col min="746" max="746" width="16.28515625" style="384" customWidth="1"/>
    <col min="747" max="747" width="14.85546875" style="384" customWidth="1"/>
    <col min="748" max="748" width="14" style="384" customWidth="1"/>
    <col min="749" max="749" width="11" style="384" customWidth="1"/>
    <col min="750" max="750" width="13.85546875" style="384" customWidth="1"/>
    <col min="751" max="751" width="32" style="384" customWidth="1"/>
    <col min="752" max="754" width="9.140625" style="384"/>
    <col min="755" max="755" width="12.28515625" style="384" customWidth="1"/>
    <col min="756" max="757" width="16.7109375" style="384" bestFit="1" customWidth="1"/>
    <col min="758" max="972" width="9.140625" style="384"/>
    <col min="973" max="973" width="5.140625" style="384" customWidth="1"/>
    <col min="974" max="974" width="29.28515625" style="384" customWidth="1"/>
    <col min="975" max="978" width="0" style="384" hidden="1" customWidth="1"/>
    <col min="979" max="979" width="23.28515625" style="384" customWidth="1"/>
    <col min="980" max="980" width="17.42578125" style="384" customWidth="1"/>
    <col min="981" max="981" width="12" style="384" customWidth="1"/>
    <col min="982" max="982" width="11.140625" style="384" customWidth="1"/>
    <col min="983" max="983" width="15" style="384" customWidth="1"/>
    <col min="984" max="986" width="11.140625" style="384" customWidth="1"/>
    <col min="987" max="987" width="12.42578125" style="384" customWidth="1"/>
    <col min="988" max="988" width="10.5703125" style="384" customWidth="1"/>
    <col min="989" max="989" width="11.28515625" style="384" customWidth="1"/>
    <col min="990" max="990" width="12.140625" style="384" customWidth="1"/>
    <col min="991" max="991" width="12.42578125" style="384" customWidth="1"/>
    <col min="992" max="992" width="12.7109375" style="384" customWidth="1"/>
    <col min="993" max="993" width="12" style="384" customWidth="1"/>
    <col min="994" max="995" width="13" style="384" customWidth="1"/>
    <col min="996" max="996" width="12.7109375" style="384" customWidth="1"/>
    <col min="997" max="997" width="10.85546875" style="384" customWidth="1"/>
    <col min="998" max="998" width="13.140625" style="384" customWidth="1"/>
    <col min="999" max="999" width="14.5703125" style="384" customWidth="1"/>
    <col min="1000" max="1000" width="12.85546875" style="384" customWidth="1"/>
    <col min="1001" max="1001" width="11.28515625" style="384" customWidth="1"/>
    <col min="1002" max="1002" width="16.28515625" style="384" customWidth="1"/>
    <col min="1003" max="1003" width="14.85546875" style="384" customWidth="1"/>
    <col min="1004" max="1004" width="14" style="384" customWidth="1"/>
    <col min="1005" max="1005" width="11" style="384" customWidth="1"/>
    <col min="1006" max="1006" width="13.85546875" style="384" customWidth="1"/>
    <col min="1007" max="1007" width="32" style="384" customWidth="1"/>
    <col min="1008" max="1010" width="9.140625" style="384"/>
    <col min="1011" max="1011" width="12.28515625" style="384" customWidth="1"/>
    <col min="1012" max="1013" width="16.7109375" style="384" bestFit="1" customWidth="1"/>
    <col min="1014" max="1228" width="9.140625" style="384"/>
    <col min="1229" max="1229" width="5.140625" style="384" customWidth="1"/>
    <col min="1230" max="1230" width="29.28515625" style="384" customWidth="1"/>
    <col min="1231" max="1234" width="0" style="384" hidden="1" customWidth="1"/>
    <col min="1235" max="1235" width="23.28515625" style="384" customWidth="1"/>
    <col min="1236" max="1236" width="17.42578125" style="384" customWidth="1"/>
    <col min="1237" max="1237" width="12" style="384" customWidth="1"/>
    <col min="1238" max="1238" width="11.140625" style="384" customWidth="1"/>
    <col min="1239" max="1239" width="15" style="384" customWidth="1"/>
    <col min="1240" max="1242" width="11.140625" style="384" customWidth="1"/>
    <col min="1243" max="1243" width="12.42578125" style="384" customWidth="1"/>
    <col min="1244" max="1244" width="10.5703125" style="384" customWidth="1"/>
    <col min="1245" max="1245" width="11.28515625" style="384" customWidth="1"/>
    <col min="1246" max="1246" width="12.140625" style="384" customWidth="1"/>
    <col min="1247" max="1247" width="12.42578125" style="384" customWidth="1"/>
    <col min="1248" max="1248" width="12.7109375" style="384" customWidth="1"/>
    <col min="1249" max="1249" width="12" style="384" customWidth="1"/>
    <col min="1250" max="1251" width="13" style="384" customWidth="1"/>
    <col min="1252" max="1252" width="12.7109375" style="384" customWidth="1"/>
    <col min="1253" max="1253" width="10.85546875" style="384" customWidth="1"/>
    <col min="1254" max="1254" width="13.140625" style="384" customWidth="1"/>
    <col min="1255" max="1255" width="14.5703125" style="384" customWidth="1"/>
    <col min="1256" max="1256" width="12.85546875" style="384" customWidth="1"/>
    <col min="1257" max="1257" width="11.28515625" style="384" customWidth="1"/>
    <col min="1258" max="1258" width="16.28515625" style="384" customWidth="1"/>
    <col min="1259" max="1259" width="14.85546875" style="384" customWidth="1"/>
    <col min="1260" max="1260" width="14" style="384" customWidth="1"/>
    <col min="1261" max="1261" width="11" style="384" customWidth="1"/>
    <col min="1262" max="1262" width="13.85546875" style="384" customWidth="1"/>
    <col min="1263" max="1263" width="32" style="384" customWidth="1"/>
    <col min="1264" max="1266" width="9.140625" style="384"/>
    <col min="1267" max="1267" width="12.28515625" style="384" customWidth="1"/>
    <col min="1268" max="1269" width="16.7109375" style="384" bestFit="1" customWidth="1"/>
    <col min="1270" max="1484" width="9.140625" style="384"/>
    <col min="1485" max="1485" width="5.140625" style="384" customWidth="1"/>
    <col min="1486" max="1486" width="29.28515625" style="384" customWidth="1"/>
    <col min="1487" max="1490" width="0" style="384" hidden="1" customWidth="1"/>
    <col min="1491" max="1491" width="23.28515625" style="384" customWidth="1"/>
    <col min="1492" max="1492" width="17.42578125" style="384" customWidth="1"/>
    <col min="1493" max="1493" width="12" style="384" customWidth="1"/>
    <col min="1494" max="1494" width="11.140625" style="384" customWidth="1"/>
    <col min="1495" max="1495" width="15" style="384" customWidth="1"/>
    <col min="1496" max="1498" width="11.140625" style="384" customWidth="1"/>
    <col min="1499" max="1499" width="12.42578125" style="384" customWidth="1"/>
    <col min="1500" max="1500" width="10.5703125" style="384" customWidth="1"/>
    <col min="1501" max="1501" width="11.28515625" style="384" customWidth="1"/>
    <col min="1502" max="1502" width="12.140625" style="384" customWidth="1"/>
    <col min="1503" max="1503" width="12.42578125" style="384" customWidth="1"/>
    <col min="1504" max="1504" width="12.7109375" style="384" customWidth="1"/>
    <col min="1505" max="1505" width="12" style="384" customWidth="1"/>
    <col min="1506" max="1507" width="13" style="384" customWidth="1"/>
    <col min="1508" max="1508" width="12.7109375" style="384" customWidth="1"/>
    <col min="1509" max="1509" width="10.85546875" style="384" customWidth="1"/>
    <col min="1510" max="1510" width="13.140625" style="384" customWidth="1"/>
    <col min="1511" max="1511" width="14.5703125" style="384" customWidth="1"/>
    <col min="1512" max="1512" width="12.85546875" style="384" customWidth="1"/>
    <col min="1513" max="1513" width="11.28515625" style="384" customWidth="1"/>
    <col min="1514" max="1514" width="16.28515625" style="384" customWidth="1"/>
    <col min="1515" max="1515" width="14.85546875" style="384" customWidth="1"/>
    <col min="1516" max="1516" width="14" style="384" customWidth="1"/>
    <col min="1517" max="1517" width="11" style="384" customWidth="1"/>
    <col min="1518" max="1518" width="13.85546875" style="384" customWidth="1"/>
    <col min="1519" max="1519" width="32" style="384" customWidth="1"/>
    <col min="1520" max="1522" width="9.140625" style="384"/>
    <col min="1523" max="1523" width="12.28515625" style="384" customWidth="1"/>
    <col min="1524" max="1525" width="16.7109375" style="384" bestFit="1" customWidth="1"/>
    <col min="1526" max="1740" width="9.140625" style="384"/>
    <col min="1741" max="1741" width="5.140625" style="384" customWidth="1"/>
    <col min="1742" max="1742" width="29.28515625" style="384" customWidth="1"/>
    <col min="1743" max="1746" width="0" style="384" hidden="1" customWidth="1"/>
    <col min="1747" max="1747" width="23.28515625" style="384" customWidth="1"/>
    <col min="1748" max="1748" width="17.42578125" style="384" customWidth="1"/>
    <col min="1749" max="1749" width="12" style="384" customWidth="1"/>
    <col min="1750" max="1750" width="11.140625" style="384" customWidth="1"/>
    <col min="1751" max="1751" width="15" style="384" customWidth="1"/>
    <col min="1752" max="1754" width="11.140625" style="384" customWidth="1"/>
    <col min="1755" max="1755" width="12.42578125" style="384" customWidth="1"/>
    <col min="1756" max="1756" width="10.5703125" style="384" customWidth="1"/>
    <col min="1757" max="1757" width="11.28515625" style="384" customWidth="1"/>
    <col min="1758" max="1758" width="12.140625" style="384" customWidth="1"/>
    <col min="1759" max="1759" width="12.42578125" style="384" customWidth="1"/>
    <col min="1760" max="1760" width="12.7109375" style="384" customWidth="1"/>
    <col min="1761" max="1761" width="12" style="384" customWidth="1"/>
    <col min="1762" max="1763" width="13" style="384" customWidth="1"/>
    <col min="1764" max="1764" width="12.7109375" style="384" customWidth="1"/>
    <col min="1765" max="1765" width="10.85546875" style="384" customWidth="1"/>
    <col min="1766" max="1766" width="13.140625" style="384" customWidth="1"/>
    <col min="1767" max="1767" width="14.5703125" style="384" customWidth="1"/>
    <col min="1768" max="1768" width="12.85546875" style="384" customWidth="1"/>
    <col min="1769" max="1769" width="11.28515625" style="384" customWidth="1"/>
    <col min="1770" max="1770" width="16.28515625" style="384" customWidth="1"/>
    <col min="1771" max="1771" width="14.85546875" style="384" customWidth="1"/>
    <col min="1772" max="1772" width="14" style="384" customWidth="1"/>
    <col min="1773" max="1773" width="11" style="384" customWidth="1"/>
    <col min="1774" max="1774" width="13.85546875" style="384" customWidth="1"/>
    <col min="1775" max="1775" width="32" style="384" customWidth="1"/>
    <col min="1776" max="1778" width="9.140625" style="384"/>
    <col min="1779" max="1779" width="12.28515625" style="384" customWidth="1"/>
    <col min="1780" max="1781" width="16.7109375" style="384" bestFit="1" customWidth="1"/>
    <col min="1782" max="1996" width="9.140625" style="384"/>
    <col min="1997" max="1997" width="5.140625" style="384" customWidth="1"/>
    <col min="1998" max="1998" width="29.28515625" style="384" customWidth="1"/>
    <col min="1999" max="2002" width="0" style="384" hidden="1" customWidth="1"/>
    <col min="2003" max="2003" width="23.28515625" style="384" customWidth="1"/>
    <col min="2004" max="2004" width="17.42578125" style="384" customWidth="1"/>
    <col min="2005" max="2005" width="12" style="384" customWidth="1"/>
    <col min="2006" max="2006" width="11.140625" style="384" customWidth="1"/>
    <col min="2007" max="2007" width="15" style="384" customWidth="1"/>
    <col min="2008" max="2010" width="11.140625" style="384" customWidth="1"/>
    <col min="2011" max="2011" width="12.42578125" style="384" customWidth="1"/>
    <col min="2012" max="2012" width="10.5703125" style="384" customWidth="1"/>
    <col min="2013" max="2013" width="11.28515625" style="384" customWidth="1"/>
    <col min="2014" max="2014" width="12.140625" style="384" customWidth="1"/>
    <col min="2015" max="2015" width="12.42578125" style="384" customWidth="1"/>
    <col min="2016" max="2016" width="12.7109375" style="384" customWidth="1"/>
    <col min="2017" max="2017" width="12" style="384" customWidth="1"/>
    <col min="2018" max="2019" width="13" style="384" customWidth="1"/>
    <col min="2020" max="2020" width="12.7109375" style="384" customWidth="1"/>
    <col min="2021" max="2021" width="10.85546875" style="384" customWidth="1"/>
    <col min="2022" max="2022" width="13.140625" style="384" customWidth="1"/>
    <col min="2023" max="2023" width="14.5703125" style="384" customWidth="1"/>
    <col min="2024" max="2024" width="12.85546875" style="384" customWidth="1"/>
    <col min="2025" max="2025" width="11.28515625" style="384" customWidth="1"/>
    <col min="2026" max="2026" width="16.28515625" style="384" customWidth="1"/>
    <col min="2027" max="2027" width="14.85546875" style="384" customWidth="1"/>
    <col min="2028" max="2028" width="14" style="384" customWidth="1"/>
    <col min="2029" max="2029" width="11" style="384" customWidth="1"/>
    <col min="2030" max="2030" width="13.85546875" style="384" customWidth="1"/>
    <col min="2031" max="2031" width="32" style="384" customWidth="1"/>
    <col min="2032" max="2034" width="9.140625" style="384"/>
    <col min="2035" max="2035" width="12.28515625" style="384" customWidth="1"/>
    <col min="2036" max="2037" width="16.7109375" style="384" bestFit="1" customWidth="1"/>
    <col min="2038" max="2252" width="9.140625" style="384"/>
    <col min="2253" max="2253" width="5.140625" style="384" customWidth="1"/>
    <col min="2254" max="2254" width="29.28515625" style="384" customWidth="1"/>
    <col min="2255" max="2258" width="0" style="384" hidden="1" customWidth="1"/>
    <col min="2259" max="2259" width="23.28515625" style="384" customWidth="1"/>
    <col min="2260" max="2260" width="17.42578125" style="384" customWidth="1"/>
    <col min="2261" max="2261" width="12" style="384" customWidth="1"/>
    <col min="2262" max="2262" width="11.140625" style="384" customWidth="1"/>
    <col min="2263" max="2263" width="15" style="384" customWidth="1"/>
    <col min="2264" max="2266" width="11.140625" style="384" customWidth="1"/>
    <col min="2267" max="2267" width="12.42578125" style="384" customWidth="1"/>
    <col min="2268" max="2268" width="10.5703125" style="384" customWidth="1"/>
    <col min="2269" max="2269" width="11.28515625" style="384" customWidth="1"/>
    <col min="2270" max="2270" width="12.140625" style="384" customWidth="1"/>
    <col min="2271" max="2271" width="12.42578125" style="384" customWidth="1"/>
    <col min="2272" max="2272" width="12.7109375" style="384" customWidth="1"/>
    <col min="2273" max="2273" width="12" style="384" customWidth="1"/>
    <col min="2274" max="2275" width="13" style="384" customWidth="1"/>
    <col min="2276" max="2276" width="12.7109375" style="384" customWidth="1"/>
    <col min="2277" max="2277" width="10.85546875" style="384" customWidth="1"/>
    <col min="2278" max="2278" width="13.140625" style="384" customWidth="1"/>
    <col min="2279" max="2279" width="14.5703125" style="384" customWidth="1"/>
    <col min="2280" max="2280" width="12.85546875" style="384" customWidth="1"/>
    <col min="2281" max="2281" width="11.28515625" style="384" customWidth="1"/>
    <col min="2282" max="2282" width="16.28515625" style="384" customWidth="1"/>
    <col min="2283" max="2283" width="14.85546875" style="384" customWidth="1"/>
    <col min="2284" max="2284" width="14" style="384" customWidth="1"/>
    <col min="2285" max="2285" width="11" style="384" customWidth="1"/>
    <col min="2286" max="2286" width="13.85546875" style="384" customWidth="1"/>
    <col min="2287" max="2287" width="32" style="384" customWidth="1"/>
    <col min="2288" max="2290" width="9.140625" style="384"/>
    <col min="2291" max="2291" width="12.28515625" style="384" customWidth="1"/>
    <col min="2292" max="2293" width="16.7109375" style="384" bestFit="1" customWidth="1"/>
    <col min="2294" max="2508" width="9.140625" style="384"/>
    <col min="2509" max="2509" width="5.140625" style="384" customWidth="1"/>
    <col min="2510" max="2510" width="29.28515625" style="384" customWidth="1"/>
    <col min="2511" max="2514" width="0" style="384" hidden="1" customWidth="1"/>
    <col min="2515" max="2515" width="23.28515625" style="384" customWidth="1"/>
    <col min="2516" max="2516" width="17.42578125" style="384" customWidth="1"/>
    <col min="2517" max="2517" width="12" style="384" customWidth="1"/>
    <col min="2518" max="2518" width="11.140625" style="384" customWidth="1"/>
    <col min="2519" max="2519" width="15" style="384" customWidth="1"/>
    <col min="2520" max="2522" width="11.140625" style="384" customWidth="1"/>
    <col min="2523" max="2523" width="12.42578125" style="384" customWidth="1"/>
    <col min="2524" max="2524" width="10.5703125" style="384" customWidth="1"/>
    <col min="2525" max="2525" width="11.28515625" style="384" customWidth="1"/>
    <col min="2526" max="2526" width="12.140625" style="384" customWidth="1"/>
    <col min="2527" max="2527" width="12.42578125" style="384" customWidth="1"/>
    <col min="2528" max="2528" width="12.7109375" style="384" customWidth="1"/>
    <col min="2529" max="2529" width="12" style="384" customWidth="1"/>
    <col min="2530" max="2531" width="13" style="384" customWidth="1"/>
    <col min="2532" max="2532" width="12.7109375" style="384" customWidth="1"/>
    <col min="2533" max="2533" width="10.85546875" style="384" customWidth="1"/>
    <col min="2534" max="2534" width="13.140625" style="384" customWidth="1"/>
    <col min="2535" max="2535" width="14.5703125" style="384" customWidth="1"/>
    <col min="2536" max="2536" width="12.85546875" style="384" customWidth="1"/>
    <col min="2537" max="2537" width="11.28515625" style="384" customWidth="1"/>
    <col min="2538" max="2538" width="16.28515625" style="384" customWidth="1"/>
    <col min="2539" max="2539" width="14.85546875" style="384" customWidth="1"/>
    <col min="2540" max="2540" width="14" style="384" customWidth="1"/>
    <col min="2541" max="2541" width="11" style="384" customWidth="1"/>
    <col min="2542" max="2542" width="13.85546875" style="384" customWidth="1"/>
    <col min="2543" max="2543" width="32" style="384" customWidth="1"/>
    <col min="2544" max="2546" width="9.140625" style="384"/>
    <col min="2547" max="2547" width="12.28515625" style="384" customWidth="1"/>
    <col min="2548" max="2549" width="16.7109375" style="384" bestFit="1" customWidth="1"/>
    <col min="2550" max="2764" width="9.140625" style="384"/>
    <col min="2765" max="2765" width="5.140625" style="384" customWidth="1"/>
    <col min="2766" max="2766" width="29.28515625" style="384" customWidth="1"/>
    <col min="2767" max="2770" width="0" style="384" hidden="1" customWidth="1"/>
    <col min="2771" max="2771" width="23.28515625" style="384" customWidth="1"/>
    <col min="2772" max="2772" width="17.42578125" style="384" customWidth="1"/>
    <col min="2773" max="2773" width="12" style="384" customWidth="1"/>
    <col min="2774" max="2774" width="11.140625" style="384" customWidth="1"/>
    <col min="2775" max="2775" width="15" style="384" customWidth="1"/>
    <col min="2776" max="2778" width="11.140625" style="384" customWidth="1"/>
    <col min="2779" max="2779" width="12.42578125" style="384" customWidth="1"/>
    <col min="2780" max="2780" width="10.5703125" style="384" customWidth="1"/>
    <col min="2781" max="2781" width="11.28515625" style="384" customWidth="1"/>
    <col min="2782" max="2782" width="12.140625" style="384" customWidth="1"/>
    <col min="2783" max="2783" width="12.42578125" style="384" customWidth="1"/>
    <col min="2784" max="2784" width="12.7109375" style="384" customWidth="1"/>
    <col min="2785" max="2785" width="12" style="384" customWidth="1"/>
    <col min="2786" max="2787" width="13" style="384" customWidth="1"/>
    <col min="2788" max="2788" width="12.7109375" style="384" customWidth="1"/>
    <col min="2789" max="2789" width="10.85546875" style="384" customWidth="1"/>
    <col min="2790" max="2790" width="13.140625" style="384" customWidth="1"/>
    <col min="2791" max="2791" width="14.5703125" style="384" customWidth="1"/>
    <col min="2792" max="2792" width="12.85546875" style="384" customWidth="1"/>
    <col min="2793" max="2793" width="11.28515625" style="384" customWidth="1"/>
    <col min="2794" max="2794" width="16.28515625" style="384" customWidth="1"/>
    <col min="2795" max="2795" width="14.85546875" style="384" customWidth="1"/>
    <col min="2796" max="2796" width="14" style="384" customWidth="1"/>
    <col min="2797" max="2797" width="11" style="384" customWidth="1"/>
    <col min="2798" max="2798" width="13.85546875" style="384" customWidth="1"/>
    <col min="2799" max="2799" width="32" style="384" customWidth="1"/>
    <col min="2800" max="2802" width="9.140625" style="384"/>
    <col min="2803" max="2803" width="12.28515625" style="384" customWidth="1"/>
    <col min="2804" max="2805" width="16.7109375" style="384" bestFit="1" customWidth="1"/>
    <col min="2806" max="3020" width="9.140625" style="384"/>
    <col min="3021" max="3021" width="5.140625" style="384" customWidth="1"/>
    <col min="3022" max="3022" width="29.28515625" style="384" customWidth="1"/>
    <col min="3023" max="3026" width="0" style="384" hidden="1" customWidth="1"/>
    <col min="3027" max="3027" width="23.28515625" style="384" customWidth="1"/>
    <col min="3028" max="3028" width="17.42578125" style="384" customWidth="1"/>
    <col min="3029" max="3029" width="12" style="384" customWidth="1"/>
    <col min="3030" max="3030" width="11.140625" style="384" customWidth="1"/>
    <col min="3031" max="3031" width="15" style="384" customWidth="1"/>
    <col min="3032" max="3034" width="11.140625" style="384" customWidth="1"/>
    <col min="3035" max="3035" width="12.42578125" style="384" customWidth="1"/>
    <col min="3036" max="3036" width="10.5703125" style="384" customWidth="1"/>
    <col min="3037" max="3037" width="11.28515625" style="384" customWidth="1"/>
    <col min="3038" max="3038" width="12.140625" style="384" customWidth="1"/>
    <col min="3039" max="3039" width="12.42578125" style="384" customWidth="1"/>
    <col min="3040" max="3040" width="12.7109375" style="384" customWidth="1"/>
    <col min="3041" max="3041" width="12" style="384" customWidth="1"/>
    <col min="3042" max="3043" width="13" style="384" customWidth="1"/>
    <col min="3044" max="3044" width="12.7109375" style="384" customWidth="1"/>
    <col min="3045" max="3045" width="10.85546875" style="384" customWidth="1"/>
    <col min="3046" max="3046" width="13.140625" style="384" customWidth="1"/>
    <col min="3047" max="3047" width="14.5703125" style="384" customWidth="1"/>
    <col min="3048" max="3048" width="12.85546875" style="384" customWidth="1"/>
    <col min="3049" max="3049" width="11.28515625" style="384" customWidth="1"/>
    <col min="3050" max="3050" width="16.28515625" style="384" customWidth="1"/>
    <col min="3051" max="3051" width="14.85546875" style="384" customWidth="1"/>
    <col min="3052" max="3052" width="14" style="384" customWidth="1"/>
    <col min="3053" max="3053" width="11" style="384" customWidth="1"/>
    <col min="3054" max="3054" width="13.85546875" style="384" customWidth="1"/>
    <col min="3055" max="3055" width="32" style="384" customWidth="1"/>
    <col min="3056" max="3058" width="9.140625" style="384"/>
    <col min="3059" max="3059" width="12.28515625" style="384" customWidth="1"/>
    <col min="3060" max="3061" width="16.7109375" style="384" bestFit="1" customWidth="1"/>
    <col min="3062" max="3276" width="9.140625" style="384"/>
    <col min="3277" max="3277" width="5.140625" style="384" customWidth="1"/>
    <col min="3278" max="3278" width="29.28515625" style="384" customWidth="1"/>
    <col min="3279" max="3282" width="0" style="384" hidden="1" customWidth="1"/>
    <col min="3283" max="3283" width="23.28515625" style="384" customWidth="1"/>
    <col min="3284" max="3284" width="17.42578125" style="384" customWidth="1"/>
    <col min="3285" max="3285" width="12" style="384" customWidth="1"/>
    <col min="3286" max="3286" width="11.140625" style="384" customWidth="1"/>
    <col min="3287" max="3287" width="15" style="384" customWidth="1"/>
    <col min="3288" max="3290" width="11.140625" style="384" customWidth="1"/>
    <col min="3291" max="3291" width="12.42578125" style="384" customWidth="1"/>
    <col min="3292" max="3292" width="10.5703125" style="384" customWidth="1"/>
    <col min="3293" max="3293" width="11.28515625" style="384" customWidth="1"/>
    <col min="3294" max="3294" width="12.140625" style="384" customWidth="1"/>
    <col min="3295" max="3295" width="12.42578125" style="384" customWidth="1"/>
    <col min="3296" max="3296" width="12.7109375" style="384" customWidth="1"/>
    <col min="3297" max="3297" width="12" style="384" customWidth="1"/>
    <col min="3298" max="3299" width="13" style="384" customWidth="1"/>
    <col min="3300" max="3300" width="12.7109375" style="384" customWidth="1"/>
    <col min="3301" max="3301" width="10.85546875" style="384" customWidth="1"/>
    <col min="3302" max="3302" width="13.140625" style="384" customWidth="1"/>
    <col min="3303" max="3303" width="14.5703125" style="384" customWidth="1"/>
    <col min="3304" max="3304" width="12.85546875" style="384" customWidth="1"/>
    <col min="3305" max="3305" width="11.28515625" style="384" customWidth="1"/>
    <col min="3306" max="3306" width="16.28515625" style="384" customWidth="1"/>
    <col min="3307" max="3307" width="14.85546875" style="384" customWidth="1"/>
    <col min="3308" max="3308" width="14" style="384" customWidth="1"/>
    <col min="3309" max="3309" width="11" style="384" customWidth="1"/>
    <col min="3310" max="3310" width="13.85546875" style="384" customWidth="1"/>
    <col min="3311" max="3311" width="32" style="384" customWidth="1"/>
    <col min="3312" max="3314" width="9.140625" style="384"/>
    <col min="3315" max="3315" width="12.28515625" style="384" customWidth="1"/>
    <col min="3316" max="3317" width="16.7109375" style="384" bestFit="1" customWidth="1"/>
    <col min="3318" max="3532" width="9.140625" style="384"/>
    <col min="3533" max="3533" width="5.140625" style="384" customWidth="1"/>
    <col min="3534" max="3534" width="29.28515625" style="384" customWidth="1"/>
    <col min="3535" max="3538" width="0" style="384" hidden="1" customWidth="1"/>
    <col min="3539" max="3539" width="23.28515625" style="384" customWidth="1"/>
    <col min="3540" max="3540" width="17.42578125" style="384" customWidth="1"/>
    <col min="3541" max="3541" width="12" style="384" customWidth="1"/>
    <col min="3542" max="3542" width="11.140625" style="384" customWidth="1"/>
    <col min="3543" max="3543" width="15" style="384" customWidth="1"/>
    <col min="3544" max="3546" width="11.140625" style="384" customWidth="1"/>
    <col min="3547" max="3547" width="12.42578125" style="384" customWidth="1"/>
    <col min="3548" max="3548" width="10.5703125" style="384" customWidth="1"/>
    <col min="3549" max="3549" width="11.28515625" style="384" customWidth="1"/>
    <col min="3550" max="3550" width="12.140625" style="384" customWidth="1"/>
    <col min="3551" max="3551" width="12.42578125" style="384" customWidth="1"/>
    <col min="3552" max="3552" width="12.7109375" style="384" customWidth="1"/>
    <col min="3553" max="3553" width="12" style="384" customWidth="1"/>
    <col min="3554" max="3555" width="13" style="384" customWidth="1"/>
    <col min="3556" max="3556" width="12.7109375" style="384" customWidth="1"/>
    <col min="3557" max="3557" width="10.85546875" style="384" customWidth="1"/>
    <col min="3558" max="3558" width="13.140625" style="384" customWidth="1"/>
    <col min="3559" max="3559" width="14.5703125" style="384" customWidth="1"/>
    <col min="3560" max="3560" width="12.85546875" style="384" customWidth="1"/>
    <col min="3561" max="3561" width="11.28515625" style="384" customWidth="1"/>
    <col min="3562" max="3562" width="16.28515625" style="384" customWidth="1"/>
    <col min="3563" max="3563" width="14.85546875" style="384" customWidth="1"/>
    <col min="3564" max="3564" width="14" style="384" customWidth="1"/>
    <col min="3565" max="3565" width="11" style="384" customWidth="1"/>
    <col min="3566" max="3566" width="13.85546875" style="384" customWidth="1"/>
    <col min="3567" max="3567" width="32" style="384" customWidth="1"/>
    <col min="3568" max="3570" width="9.140625" style="384"/>
    <col min="3571" max="3571" width="12.28515625" style="384" customWidth="1"/>
    <col min="3572" max="3573" width="16.7109375" style="384" bestFit="1" customWidth="1"/>
    <col min="3574" max="3788" width="9.140625" style="384"/>
    <col min="3789" max="3789" width="5.140625" style="384" customWidth="1"/>
    <col min="3790" max="3790" width="29.28515625" style="384" customWidth="1"/>
    <col min="3791" max="3794" width="0" style="384" hidden="1" customWidth="1"/>
    <col min="3795" max="3795" width="23.28515625" style="384" customWidth="1"/>
    <col min="3796" max="3796" width="17.42578125" style="384" customWidth="1"/>
    <col min="3797" max="3797" width="12" style="384" customWidth="1"/>
    <col min="3798" max="3798" width="11.140625" style="384" customWidth="1"/>
    <col min="3799" max="3799" width="15" style="384" customWidth="1"/>
    <col min="3800" max="3802" width="11.140625" style="384" customWidth="1"/>
    <col min="3803" max="3803" width="12.42578125" style="384" customWidth="1"/>
    <col min="3804" max="3804" width="10.5703125" style="384" customWidth="1"/>
    <col min="3805" max="3805" width="11.28515625" style="384" customWidth="1"/>
    <col min="3806" max="3806" width="12.140625" style="384" customWidth="1"/>
    <col min="3807" max="3807" width="12.42578125" style="384" customWidth="1"/>
    <col min="3808" max="3808" width="12.7109375" style="384" customWidth="1"/>
    <col min="3809" max="3809" width="12" style="384" customWidth="1"/>
    <col min="3810" max="3811" width="13" style="384" customWidth="1"/>
    <col min="3812" max="3812" width="12.7109375" style="384" customWidth="1"/>
    <col min="3813" max="3813" width="10.85546875" style="384" customWidth="1"/>
    <col min="3814" max="3814" width="13.140625" style="384" customWidth="1"/>
    <col min="3815" max="3815" width="14.5703125" style="384" customWidth="1"/>
    <col min="3816" max="3816" width="12.85546875" style="384" customWidth="1"/>
    <col min="3817" max="3817" width="11.28515625" style="384" customWidth="1"/>
    <col min="3818" max="3818" width="16.28515625" style="384" customWidth="1"/>
    <col min="3819" max="3819" width="14.85546875" style="384" customWidth="1"/>
    <col min="3820" max="3820" width="14" style="384" customWidth="1"/>
    <col min="3821" max="3821" width="11" style="384" customWidth="1"/>
    <col min="3822" max="3822" width="13.85546875" style="384" customWidth="1"/>
    <col min="3823" max="3823" width="32" style="384" customWidth="1"/>
    <col min="3824" max="3826" width="9.140625" style="384"/>
    <col min="3827" max="3827" width="12.28515625" style="384" customWidth="1"/>
    <col min="3828" max="3829" width="16.7109375" style="384" bestFit="1" customWidth="1"/>
    <col min="3830" max="4044" width="9.140625" style="384"/>
    <col min="4045" max="4045" width="5.140625" style="384" customWidth="1"/>
    <col min="4046" max="4046" width="29.28515625" style="384" customWidth="1"/>
    <col min="4047" max="4050" width="0" style="384" hidden="1" customWidth="1"/>
    <col min="4051" max="4051" width="23.28515625" style="384" customWidth="1"/>
    <col min="4052" max="4052" width="17.42578125" style="384" customWidth="1"/>
    <col min="4053" max="4053" width="12" style="384" customWidth="1"/>
    <col min="4054" max="4054" width="11.140625" style="384" customWidth="1"/>
    <col min="4055" max="4055" width="15" style="384" customWidth="1"/>
    <col min="4056" max="4058" width="11.140625" style="384" customWidth="1"/>
    <col min="4059" max="4059" width="12.42578125" style="384" customWidth="1"/>
    <col min="4060" max="4060" width="10.5703125" style="384" customWidth="1"/>
    <col min="4061" max="4061" width="11.28515625" style="384" customWidth="1"/>
    <col min="4062" max="4062" width="12.140625" style="384" customWidth="1"/>
    <col min="4063" max="4063" width="12.42578125" style="384" customWidth="1"/>
    <col min="4064" max="4064" width="12.7109375" style="384" customWidth="1"/>
    <col min="4065" max="4065" width="12" style="384" customWidth="1"/>
    <col min="4066" max="4067" width="13" style="384" customWidth="1"/>
    <col min="4068" max="4068" width="12.7109375" style="384" customWidth="1"/>
    <col min="4069" max="4069" width="10.85546875" style="384" customWidth="1"/>
    <col min="4070" max="4070" width="13.140625" style="384" customWidth="1"/>
    <col min="4071" max="4071" width="14.5703125" style="384" customWidth="1"/>
    <col min="4072" max="4072" width="12.85546875" style="384" customWidth="1"/>
    <col min="4073" max="4073" width="11.28515625" style="384" customWidth="1"/>
    <col min="4074" max="4074" width="16.28515625" style="384" customWidth="1"/>
    <col min="4075" max="4075" width="14.85546875" style="384" customWidth="1"/>
    <col min="4076" max="4076" width="14" style="384" customWidth="1"/>
    <col min="4077" max="4077" width="11" style="384" customWidth="1"/>
    <col min="4078" max="4078" width="13.85546875" style="384" customWidth="1"/>
    <col min="4079" max="4079" width="32" style="384" customWidth="1"/>
    <col min="4080" max="4082" width="9.140625" style="384"/>
    <col min="4083" max="4083" width="12.28515625" style="384" customWidth="1"/>
    <col min="4084" max="4085" width="16.7109375" style="384" bestFit="1" customWidth="1"/>
    <col min="4086" max="4300" width="9.140625" style="384"/>
    <col min="4301" max="4301" width="5.140625" style="384" customWidth="1"/>
    <col min="4302" max="4302" width="29.28515625" style="384" customWidth="1"/>
    <col min="4303" max="4306" width="0" style="384" hidden="1" customWidth="1"/>
    <col min="4307" max="4307" width="23.28515625" style="384" customWidth="1"/>
    <col min="4308" max="4308" width="17.42578125" style="384" customWidth="1"/>
    <col min="4309" max="4309" width="12" style="384" customWidth="1"/>
    <col min="4310" max="4310" width="11.140625" style="384" customWidth="1"/>
    <col min="4311" max="4311" width="15" style="384" customWidth="1"/>
    <col min="4312" max="4314" width="11.140625" style="384" customWidth="1"/>
    <col min="4315" max="4315" width="12.42578125" style="384" customWidth="1"/>
    <col min="4316" max="4316" width="10.5703125" style="384" customWidth="1"/>
    <col min="4317" max="4317" width="11.28515625" style="384" customWidth="1"/>
    <col min="4318" max="4318" width="12.140625" style="384" customWidth="1"/>
    <col min="4319" max="4319" width="12.42578125" style="384" customWidth="1"/>
    <col min="4320" max="4320" width="12.7109375" style="384" customWidth="1"/>
    <col min="4321" max="4321" width="12" style="384" customWidth="1"/>
    <col min="4322" max="4323" width="13" style="384" customWidth="1"/>
    <col min="4324" max="4324" width="12.7109375" style="384" customWidth="1"/>
    <col min="4325" max="4325" width="10.85546875" style="384" customWidth="1"/>
    <col min="4326" max="4326" width="13.140625" style="384" customWidth="1"/>
    <col min="4327" max="4327" width="14.5703125" style="384" customWidth="1"/>
    <col min="4328" max="4328" width="12.85546875" style="384" customWidth="1"/>
    <col min="4329" max="4329" width="11.28515625" style="384" customWidth="1"/>
    <col min="4330" max="4330" width="16.28515625" style="384" customWidth="1"/>
    <col min="4331" max="4331" width="14.85546875" style="384" customWidth="1"/>
    <col min="4332" max="4332" width="14" style="384" customWidth="1"/>
    <col min="4333" max="4333" width="11" style="384" customWidth="1"/>
    <col min="4334" max="4334" width="13.85546875" style="384" customWidth="1"/>
    <col min="4335" max="4335" width="32" style="384" customWidth="1"/>
    <col min="4336" max="4338" width="9.140625" style="384"/>
    <col min="4339" max="4339" width="12.28515625" style="384" customWidth="1"/>
    <col min="4340" max="4341" width="16.7109375" style="384" bestFit="1" customWidth="1"/>
    <col min="4342" max="4556" width="9.140625" style="384"/>
    <col min="4557" max="4557" width="5.140625" style="384" customWidth="1"/>
    <col min="4558" max="4558" width="29.28515625" style="384" customWidth="1"/>
    <col min="4559" max="4562" width="0" style="384" hidden="1" customWidth="1"/>
    <col min="4563" max="4563" width="23.28515625" style="384" customWidth="1"/>
    <col min="4564" max="4564" width="17.42578125" style="384" customWidth="1"/>
    <col min="4565" max="4565" width="12" style="384" customWidth="1"/>
    <col min="4566" max="4566" width="11.140625" style="384" customWidth="1"/>
    <col min="4567" max="4567" width="15" style="384" customWidth="1"/>
    <col min="4568" max="4570" width="11.140625" style="384" customWidth="1"/>
    <col min="4571" max="4571" width="12.42578125" style="384" customWidth="1"/>
    <col min="4572" max="4572" width="10.5703125" style="384" customWidth="1"/>
    <col min="4573" max="4573" width="11.28515625" style="384" customWidth="1"/>
    <col min="4574" max="4574" width="12.140625" style="384" customWidth="1"/>
    <col min="4575" max="4575" width="12.42578125" style="384" customWidth="1"/>
    <col min="4576" max="4576" width="12.7109375" style="384" customWidth="1"/>
    <col min="4577" max="4577" width="12" style="384" customWidth="1"/>
    <col min="4578" max="4579" width="13" style="384" customWidth="1"/>
    <col min="4580" max="4580" width="12.7109375" style="384" customWidth="1"/>
    <col min="4581" max="4581" width="10.85546875" style="384" customWidth="1"/>
    <col min="4582" max="4582" width="13.140625" style="384" customWidth="1"/>
    <col min="4583" max="4583" width="14.5703125" style="384" customWidth="1"/>
    <col min="4584" max="4584" width="12.85546875" style="384" customWidth="1"/>
    <col min="4585" max="4585" width="11.28515625" style="384" customWidth="1"/>
    <col min="4586" max="4586" width="16.28515625" style="384" customWidth="1"/>
    <col min="4587" max="4587" width="14.85546875" style="384" customWidth="1"/>
    <col min="4588" max="4588" width="14" style="384" customWidth="1"/>
    <col min="4589" max="4589" width="11" style="384" customWidth="1"/>
    <col min="4590" max="4590" width="13.85546875" style="384" customWidth="1"/>
    <col min="4591" max="4591" width="32" style="384" customWidth="1"/>
    <col min="4592" max="4594" width="9.140625" style="384"/>
    <col min="4595" max="4595" width="12.28515625" style="384" customWidth="1"/>
    <col min="4596" max="4597" width="16.7109375" style="384" bestFit="1" customWidth="1"/>
    <col min="4598" max="4812" width="9.140625" style="384"/>
    <col min="4813" max="4813" width="5.140625" style="384" customWidth="1"/>
    <col min="4814" max="4814" width="29.28515625" style="384" customWidth="1"/>
    <col min="4815" max="4818" width="0" style="384" hidden="1" customWidth="1"/>
    <col min="4819" max="4819" width="23.28515625" style="384" customWidth="1"/>
    <col min="4820" max="4820" width="17.42578125" style="384" customWidth="1"/>
    <col min="4821" max="4821" width="12" style="384" customWidth="1"/>
    <col min="4822" max="4822" width="11.140625" style="384" customWidth="1"/>
    <col min="4823" max="4823" width="15" style="384" customWidth="1"/>
    <col min="4824" max="4826" width="11.140625" style="384" customWidth="1"/>
    <col min="4827" max="4827" width="12.42578125" style="384" customWidth="1"/>
    <col min="4828" max="4828" width="10.5703125" style="384" customWidth="1"/>
    <col min="4829" max="4829" width="11.28515625" style="384" customWidth="1"/>
    <col min="4830" max="4830" width="12.140625" style="384" customWidth="1"/>
    <col min="4831" max="4831" width="12.42578125" style="384" customWidth="1"/>
    <col min="4832" max="4832" width="12.7109375" style="384" customWidth="1"/>
    <col min="4833" max="4833" width="12" style="384" customWidth="1"/>
    <col min="4834" max="4835" width="13" style="384" customWidth="1"/>
    <col min="4836" max="4836" width="12.7109375" style="384" customWidth="1"/>
    <col min="4837" max="4837" width="10.85546875" style="384" customWidth="1"/>
    <col min="4838" max="4838" width="13.140625" style="384" customWidth="1"/>
    <col min="4839" max="4839" width="14.5703125" style="384" customWidth="1"/>
    <col min="4840" max="4840" width="12.85546875" style="384" customWidth="1"/>
    <col min="4841" max="4841" width="11.28515625" style="384" customWidth="1"/>
    <col min="4842" max="4842" width="16.28515625" style="384" customWidth="1"/>
    <col min="4843" max="4843" width="14.85546875" style="384" customWidth="1"/>
    <col min="4844" max="4844" width="14" style="384" customWidth="1"/>
    <col min="4845" max="4845" width="11" style="384" customWidth="1"/>
    <col min="4846" max="4846" width="13.85546875" style="384" customWidth="1"/>
    <col min="4847" max="4847" width="32" style="384" customWidth="1"/>
    <col min="4848" max="4850" width="9.140625" style="384"/>
    <col min="4851" max="4851" width="12.28515625" style="384" customWidth="1"/>
    <col min="4852" max="4853" width="16.7109375" style="384" bestFit="1" customWidth="1"/>
    <col min="4854" max="5068" width="9.140625" style="384"/>
    <col min="5069" max="5069" width="5.140625" style="384" customWidth="1"/>
    <col min="5070" max="5070" width="29.28515625" style="384" customWidth="1"/>
    <col min="5071" max="5074" width="0" style="384" hidden="1" customWidth="1"/>
    <col min="5075" max="5075" width="23.28515625" style="384" customWidth="1"/>
    <col min="5076" max="5076" width="17.42578125" style="384" customWidth="1"/>
    <col min="5077" max="5077" width="12" style="384" customWidth="1"/>
    <col min="5078" max="5078" width="11.140625" style="384" customWidth="1"/>
    <col min="5079" max="5079" width="15" style="384" customWidth="1"/>
    <col min="5080" max="5082" width="11.140625" style="384" customWidth="1"/>
    <col min="5083" max="5083" width="12.42578125" style="384" customWidth="1"/>
    <col min="5084" max="5084" width="10.5703125" style="384" customWidth="1"/>
    <col min="5085" max="5085" width="11.28515625" style="384" customWidth="1"/>
    <col min="5086" max="5086" width="12.140625" style="384" customWidth="1"/>
    <col min="5087" max="5087" width="12.42578125" style="384" customWidth="1"/>
    <col min="5088" max="5088" width="12.7109375" style="384" customWidth="1"/>
    <col min="5089" max="5089" width="12" style="384" customWidth="1"/>
    <col min="5090" max="5091" width="13" style="384" customWidth="1"/>
    <col min="5092" max="5092" width="12.7109375" style="384" customWidth="1"/>
    <col min="5093" max="5093" width="10.85546875" style="384" customWidth="1"/>
    <col min="5094" max="5094" width="13.140625" style="384" customWidth="1"/>
    <col min="5095" max="5095" width="14.5703125" style="384" customWidth="1"/>
    <col min="5096" max="5096" width="12.85546875" style="384" customWidth="1"/>
    <col min="5097" max="5097" width="11.28515625" style="384" customWidth="1"/>
    <col min="5098" max="5098" width="16.28515625" style="384" customWidth="1"/>
    <col min="5099" max="5099" width="14.85546875" style="384" customWidth="1"/>
    <col min="5100" max="5100" width="14" style="384" customWidth="1"/>
    <col min="5101" max="5101" width="11" style="384" customWidth="1"/>
    <col min="5102" max="5102" width="13.85546875" style="384" customWidth="1"/>
    <col min="5103" max="5103" width="32" style="384" customWidth="1"/>
    <col min="5104" max="5106" width="9.140625" style="384"/>
    <col min="5107" max="5107" width="12.28515625" style="384" customWidth="1"/>
    <col min="5108" max="5109" width="16.7109375" style="384" bestFit="1" customWidth="1"/>
    <col min="5110" max="5324" width="9.140625" style="384"/>
    <col min="5325" max="5325" width="5.140625" style="384" customWidth="1"/>
    <col min="5326" max="5326" width="29.28515625" style="384" customWidth="1"/>
    <col min="5327" max="5330" width="0" style="384" hidden="1" customWidth="1"/>
    <col min="5331" max="5331" width="23.28515625" style="384" customWidth="1"/>
    <col min="5332" max="5332" width="17.42578125" style="384" customWidth="1"/>
    <col min="5333" max="5333" width="12" style="384" customWidth="1"/>
    <col min="5334" max="5334" width="11.140625" style="384" customWidth="1"/>
    <col min="5335" max="5335" width="15" style="384" customWidth="1"/>
    <col min="5336" max="5338" width="11.140625" style="384" customWidth="1"/>
    <col min="5339" max="5339" width="12.42578125" style="384" customWidth="1"/>
    <col min="5340" max="5340" width="10.5703125" style="384" customWidth="1"/>
    <col min="5341" max="5341" width="11.28515625" style="384" customWidth="1"/>
    <col min="5342" max="5342" width="12.140625" style="384" customWidth="1"/>
    <col min="5343" max="5343" width="12.42578125" style="384" customWidth="1"/>
    <col min="5344" max="5344" width="12.7109375" style="384" customWidth="1"/>
    <col min="5345" max="5345" width="12" style="384" customWidth="1"/>
    <col min="5346" max="5347" width="13" style="384" customWidth="1"/>
    <col min="5348" max="5348" width="12.7109375" style="384" customWidth="1"/>
    <col min="5349" max="5349" width="10.85546875" style="384" customWidth="1"/>
    <col min="5350" max="5350" width="13.140625" style="384" customWidth="1"/>
    <col min="5351" max="5351" width="14.5703125" style="384" customWidth="1"/>
    <col min="5352" max="5352" width="12.85546875" style="384" customWidth="1"/>
    <col min="5353" max="5353" width="11.28515625" style="384" customWidth="1"/>
    <col min="5354" max="5354" width="16.28515625" style="384" customWidth="1"/>
    <col min="5355" max="5355" width="14.85546875" style="384" customWidth="1"/>
    <col min="5356" max="5356" width="14" style="384" customWidth="1"/>
    <col min="5357" max="5357" width="11" style="384" customWidth="1"/>
    <col min="5358" max="5358" width="13.85546875" style="384" customWidth="1"/>
    <col min="5359" max="5359" width="32" style="384" customWidth="1"/>
    <col min="5360" max="5362" width="9.140625" style="384"/>
    <col min="5363" max="5363" width="12.28515625" style="384" customWidth="1"/>
    <col min="5364" max="5365" width="16.7109375" style="384" bestFit="1" customWidth="1"/>
    <col min="5366" max="5580" width="9.140625" style="384"/>
    <col min="5581" max="5581" width="5.140625" style="384" customWidth="1"/>
    <col min="5582" max="5582" width="29.28515625" style="384" customWidth="1"/>
    <col min="5583" max="5586" width="0" style="384" hidden="1" customWidth="1"/>
    <col min="5587" max="5587" width="23.28515625" style="384" customWidth="1"/>
    <col min="5588" max="5588" width="17.42578125" style="384" customWidth="1"/>
    <col min="5589" max="5589" width="12" style="384" customWidth="1"/>
    <col min="5590" max="5590" width="11.140625" style="384" customWidth="1"/>
    <col min="5591" max="5591" width="15" style="384" customWidth="1"/>
    <col min="5592" max="5594" width="11.140625" style="384" customWidth="1"/>
    <col min="5595" max="5595" width="12.42578125" style="384" customWidth="1"/>
    <col min="5596" max="5596" width="10.5703125" style="384" customWidth="1"/>
    <col min="5597" max="5597" width="11.28515625" style="384" customWidth="1"/>
    <col min="5598" max="5598" width="12.140625" style="384" customWidth="1"/>
    <col min="5599" max="5599" width="12.42578125" style="384" customWidth="1"/>
    <col min="5600" max="5600" width="12.7109375" style="384" customWidth="1"/>
    <col min="5601" max="5601" width="12" style="384" customWidth="1"/>
    <col min="5602" max="5603" width="13" style="384" customWidth="1"/>
    <col min="5604" max="5604" width="12.7109375" style="384" customWidth="1"/>
    <col min="5605" max="5605" width="10.85546875" style="384" customWidth="1"/>
    <col min="5606" max="5606" width="13.140625" style="384" customWidth="1"/>
    <col min="5607" max="5607" width="14.5703125" style="384" customWidth="1"/>
    <col min="5608" max="5608" width="12.85546875" style="384" customWidth="1"/>
    <col min="5609" max="5609" width="11.28515625" style="384" customWidth="1"/>
    <col min="5610" max="5610" width="16.28515625" style="384" customWidth="1"/>
    <col min="5611" max="5611" width="14.85546875" style="384" customWidth="1"/>
    <col min="5612" max="5612" width="14" style="384" customWidth="1"/>
    <col min="5613" max="5613" width="11" style="384" customWidth="1"/>
    <col min="5614" max="5614" width="13.85546875" style="384" customWidth="1"/>
    <col min="5615" max="5615" width="32" style="384" customWidth="1"/>
    <col min="5616" max="5618" width="9.140625" style="384"/>
    <col min="5619" max="5619" width="12.28515625" style="384" customWidth="1"/>
    <col min="5620" max="5621" width="16.7109375" style="384" bestFit="1" customWidth="1"/>
    <col min="5622" max="5836" width="9.140625" style="384"/>
    <col min="5837" max="5837" width="5.140625" style="384" customWidth="1"/>
    <col min="5838" max="5838" width="29.28515625" style="384" customWidth="1"/>
    <col min="5839" max="5842" width="0" style="384" hidden="1" customWidth="1"/>
    <col min="5843" max="5843" width="23.28515625" style="384" customWidth="1"/>
    <col min="5844" max="5844" width="17.42578125" style="384" customWidth="1"/>
    <col min="5845" max="5845" width="12" style="384" customWidth="1"/>
    <col min="5846" max="5846" width="11.140625" style="384" customWidth="1"/>
    <col min="5847" max="5847" width="15" style="384" customWidth="1"/>
    <col min="5848" max="5850" width="11.140625" style="384" customWidth="1"/>
    <col min="5851" max="5851" width="12.42578125" style="384" customWidth="1"/>
    <col min="5852" max="5852" width="10.5703125" style="384" customWidth="1"/>
    <col min="5853" max="5853" width="11.28515625" style="384" customWidth="1"/>
    <col min="5854" max="5854" width="12.140625" style="384" customWidth="1"/>
    <col min="5855" max="5855" width="12.42578125" style="384" customWidth="1"/>
    <col min="5856" max="5856" width="12.7109375" style="384" customWidth="1"/>
    <col min="5857" max="5857" width="12" style="384" customWidth="1"/>
    <col min="5858" max="5859" width="13" style="384" customWidth="1"/>
    <col min="5860" max="5860" width="12.7109375" style="384" customWidth="1"/>
    <col min="5861" max="5861" width="10.85546875" style="384" customWidth="1"/>
    <col min="5862" max="5862" width="13.140625" style="384" customWidth="1"/>
    <col min="5863" max="5863" width="14.5703125" style="384" customWidth="1"/>
    <col min="5864" max="5864" width="12.85546875" style="384" customWidth="1"/>
    <col min="5865" max="5865" width="11.28515625" style="384" customWidth="1"/>
    <col min="5866" max="5866" width="16.28515625" style="384" customWidth="1"/>
    <col min="5867" max="5867" width="14.85546875" style="384" customWidth="1"/>
    <col min="5868" max="5868" width="14" style="384" customWidth="1"/>
    <col min="5869" max="5869" width="11" style="384" customWidth="1"/>
    <col min="5870" max="5870" width="13.85546875" style="384" customWidth="1"/>
    <col min="5871" max="5871" width="32" style="384" customWidth="1"/>
    <col min="5872" max="5874" width="9.140625" style="384"/>
    <col min="5875" max="5875" width="12.28515625" style="384" customWidth="1"/>
    <col min="5876" max="5877" width="16.7109375" style="384" bestFit="1" customWidth="1"/>
    <col min="5878" max="6092" width="9.140625" style="384"/>
    <col min="6093" max="6093" width="5.140625" style="384" customWidth="1"/>
    <col min="6094" max="6094" width="29.28515625" style="384" customWidth="1"/>
    <col min="6095" max="6098" width="0" style="384" hidden="1" customWidth="1"/>
    <col min="6099" max="6099" width="23.28515625" style="384" customWidth="1"/>
    <col min="6100" max="6100" width="17.42578125" style="384" customWidth="1"/>
    <col min="6101" max="6101" width="12" style="384" customWidth="1"/>
    <col min="6102" max="6102" width="11.140625" style="384" customWidth="1"/>
    <col min="6103" max="6103" width="15" style="384" customWidth="1"/>
    <col min="6104" max="6106" width="11.140625" style="384" customWidth="1"/>
    <col min="6107" max="6107" width="12.42578125" style="384" customWidth="1"/>
    <col min="6108" max="6108" width="10.5703125" style="384" customWidth="1"/>
    <col min="6109" max="6109" width="11.28515625" style="384" customWidth="1"/>
    <col min="6110" max="6110" width="12.140625" style="384" customWidth="1"/>
    <col min="6111" max="6111" width="12.42578125" style="384" customWidth="1"/>
    <col min="6112" max="6112" width="12.7109375" style="384" customWidth="1"/>
    <col min="6113" max="6113" width="12" style="384" customWidth="1"/>
    <col min="6114" max="6115" width="13" style="384" customWidth="1"/>
    <col min="6116" max="6116" width="12.7109375" style="384" customWidth="1"/>
    <col min="6117" max="6117" width="10.85546875" style="384" customWidth="1"/>
    <col min="6118" max="6118" width="13.140625" style="384" customWidth="1"/>
    <col min="6119" max="6119" width="14.5703125" style="384" customWidth="1"/>
    <col min="6120" max="6120" width="12.85546875" style="384" customWidth="1"/>
    <col min="6121" max="6121" width="11.28515625" style="384" customWidth="1"/>
    <col min="6122" max="6122" width="16.28515625" style="384" customWidth="1"/>
    <col min="6123" max="6123" width="14.85546875" style="384" customWidth="1"/>
    <col min="6124" max="6124" width="14" style="384" customWidth="1"/>
    <col min="6125" max="6125" width="11" style="384" customWidth="1"/>
    <col min="6126" max="6126" width="13.85546875" style="384" customWidth="1"/>
    <col min="6127" max="6127" width="32" style="384" customWidth="1"/>
    <col min="6128" max="6130" width="9.140625" style="384"/>
    <col min="6131" max="6131" width="12.28515625" style="384" customWidth="1"/>
    <col min="6132" max="6133" width="16.7109375" style="384" bestFit="1" customWidth="1"/>
    <col min="6134" max="6348" width="9.140625" style="384"/>
    <col min="6349" max="6349" width="5.140625" style="384" customWidth="1"/>
    <col min="6350" max="6350" width="29.28515625" style="384" customWidth="1"/>
    <col min="6351" max="6354" width="0" style="384" hidden="1" customWidth="1"/>
    <col min="6355" max="6355" width="23.28515625" style="384" customWidth="1"/>
    <col min="6356" max="6356" width="17.42578125" style="384" customWidth="1"/>
    <col min="6357" max="6357" width="12" style="384" customWidth="1"/>
    <col min="6358" max="6358" width="11.140625" style="384" customWidth="1"/>
    <col min="6359" max="6359" width="15" style="384" customWidth="1"/>
    <col min="6360" max="6362" width="11.140625" style="384" customWidth="1"/>
    <col min="6363" max="6363" width="12.42578125" style="384" customWidth="1"/>
    <col min="6364" max="6364" width="10.5703125" style="384" customWidth="1"/>
    <col min="6365" max="6365" width="11.28515625" style="384" customWidth="1"/>
    <col min="6366" max="6366" width="12.140625" style="384" customWidth="1"/>
    <col min="6367" max="6367" width="12.42578125" style="384" customWidth="1"/>
    <col min="6368" max="6368" width="12.7109375" style="384" customWidth="1"/>
    <col min="6369" max="6369" width="12" style="384" customWidth="1"/>
    <col min="6370" max="6371" width="13" style="384" customWidth="1"/>
    <col min="6372" max="6372" width="12.7109375" style="384" customWidth="1"/>
    <col min="6373" max="6373" width="10.85546875" style="384" customWidth="1"/>
    <col min="6374" max="6374" width="13.140625" style="384" customWidth="1"/>
    <col min="6375" max="6375" width="14.5703125" style="384" customWidth="1"/>
    <col min="6376" max="6376" width="12.85546875" style="384" customWidth="1"/>
    <col min="6377" max="6377" width="11.28515625" style="384" customWidth="1"/>
    <col min="6378" max="6378" width="16.28515625" style="384" customWidth="1"/>
    <col min="6379" max="6379" width="14.85546875" style="384" customWidth="1"/>
    <col min="6380" max="6380" width="14" style="384" customWidth="1"/>
    <col min="6381" max="6381" width="11" style="384" customWidth="1"/>
    <col min="6382" max="6382" width="13.85546875" style="384" customWidth="1"/>
    <col min="6383" max="6383" width="32" style="384" customWidth="1"/>
    <col min="6384" max="6386" width="9.140625" style="384"/>
    <col min="6387" max="6387" width="12.28515625" style="384" customWidth="1"/>
    <col min="6388" max="6389" width="16.7109375" style="384" bestFit="1" customWidth="1"/>
    <col min="6390" max="6604" width="9.140625" style="384"/>
    <col min="6605" max="6605" width="5.140625" style="384" customWidth="1"/>
    <col min="6606" max="6606" width="29.28515625" style="384" customWidth="1"/>
    <col min="6607" max="6610" width="0" style="384" hidden="1" customWidth="1"/>
    <col min="6611" max="6611" width="23.28515625" style="384" customWidth="1"/>
    <col min="6612" max="6612" width="17.42578125" style="384" customWidth="1"/>
    <col min="6613" max="6613" width="12" style="384" customWidth="1"/>
    <col min="6614" max="6614" width="11.140625" style="384" customWidth="1"/>
    <col min="6615" max="6615" width="15" style="384" customWidth="1"/>
    <col min="6616" max="6618" width="11.140625" style="384" customWidth="1"/>
    <col min="6619" max="6619" width="12.42578125" style="384" customWidth="1"/>
    <col min="6620" max="6620" width="10.5703125" style="384" customWidth="1"/>
    <col min="6621" max="6621" width="11.28515625" style="384" customWidth="1"/>
    <col min="6622" max="6622" width="12.140625" style="384" customWidth="1"/>
    <col min="6623" max="6623" width="12.42578125" style="384" customWidth="1"/>
    <col min="6624" max="6624" width="12.7109375" style="384" customWidth="1"/>
    <col min="6625" max="6625" width="12" style="384" customWidth="1"/>
    <col min="6626" max="6627" width="13" style="384" customWidth="1"/>
    <col min="6628" max="6628" width="12.7109375" style="384" customWidth="1"/>
    <col min="6629" max="6629" width="10.85546875" style="384" customWidth="1"/>
    <col min="6630" max="6630" width="13.140625" style="384" customWidth="1"/>
    <col min="6631" max="6631" width="14.5703125" style="384" customWidth="1"/>
    <col min="6632" max="6632" width="12.85546875" style="384" customWidth="1"/>
    <col min="6633" max="6633" width="11.28515625" style="384" customWidth="1"/>
    <col min="6634" max="6634" width="16.28515625" style="384" customWidth="1"/>
    <col min="6635" max="6635" width="14.85546875" style="384" customWidth="1"/>
    <col min="6636" max="6636" width="14" style="384" customWidth="1"/>
    <col min="6637" max="6637" width="11" style="384" customWidth="1"/>
    <col min="6638" max="6638" width="13.85546875" style="384" customWidth="1"/>
    <col min="6639" max="6639" width="32" style="384" customWidth="1"/>
    <col min="6640" max="6642" width="9.140625" style="384"/>
    <col min="6643" max="6643" width="12.28515625" style="384" customWidth="1"/>
    <col min="6644" max="6645" width="16.7109375" style="384" bestFit="1" customWidth="1"/>
    <col min="6646" max="6860" width="9.140625" style="384"/>
    <col min="6861" max="6861" width="5.140625" style="384" customWidth="1"/>
    <col min="6862" max="6862" width="29.28515625" style="384" customWidth="1"/>
    <col min="6863" max="6866" width="0" style="384" hidden="1" customWidth="1"/>
    <col min="6867" max="6867" width="23.28515625" style="384" customWidth="1"/>
    <col min="6868" max="6868" width="17.42578125" style="384" customWidth="1"/>
    <col min="6869" max="6869" width="12" style="384" customWidth="1"/>
    <col min="6870" max="6870" width="11.140625" style="384" customWidth="1"/>
    <col min="6871" max="6871" width="15" style="384" customWidth="1"/>
    <col min="6872" max="6874" width="11.140625" style="384" customWidth="1"/>
    <col min="6875" max="6875" width="12.42578125" style="384" customWidth="1"/>
    <col min="6876" max="6876" width="10.5703125" style="384" customWidth="1"/>
    <col min="6877" max="6877" width="11.28515625" style="384" customWidth="1"/>
    <col min="6878" max="6878" width="12.140625" style="384" customWidth="1"/>
    <col min="6879" max="6879" width="12.42578125" style="384" customWidth="1"/>
    <col min="6880" max="6880" width="12.7109375" style="384" customWidth="1"/>
    <col min="6881" max="6881" width="12" style="384" customWidth="1"/>
    <col min="6882" max="6883" width="13" style="384" customWidth="1"/>
    <col min="6884" max="6884" width="12.7109375" style="384" customWidth="1"/>
    <col min="6885" max="6885" width="10.85546875" style="384" customWidth="1"/>
    <col min="6886" max="6886" width="13.140625" style="384" customWidth="1"/>
    <col min="6887" max="6887" width="14.5703125" style="384" customWidth="1"/>
    <col min="6888" max="6888" width="12.85546875" style="384" customWidth="1"/>
    <col min="6889" max="6889" width="11.28515625" style="384" customWidth="1"/>
    <col min="6890" max="6890" width="16.28515625" style="384" customWidth="1"/>
    <col min="6891" max="6891" width="14.85546875" style="384" customWidth="1"/>
    <col min="6892" max="6892" width="14" style="384" customWidth="1"/>
    <col min="6893" max="6893" width="11" style="384" customWidth="1"/>
    <col min="6894" max="6894" width="13.85546875" style="384" customWidth="1"/>
    <col min="6895" max="6895" width="32" style="384" customWidth="1"/>
    <col min="6896" max="6898" width="9.140625" style="384"/>
    <col min="6899" max="6899" width="12.28515625" style="384" customWidth="1"/>
    <col min="6900" max="6901" width="16.7109375" style="384" bestFit="1" customWidth="1"/>
    <col min="6902" max="7116" width="9.140625" style="384"/>
    <col min="7117" max="7117" width="5.140625" style="384" customWidth="1"/>
    <col min="7118" max="7118" width="29.28515625" style="384" customWidth="1"/>
    <col min="7119" max="7122" width="0" style="384" hidden="1" customWidth="1"/>
    <col min="7123" max="7123" width="23.28515625" style="384" customWidth="1"/>
    <col min="7124" max="7124" width="17.42578125" style="384" customWidth="1"/>
    <col min="7125" max="7125" width="12" style="384" customWidth="1"/>
    <col min="7126" max="7126" width="11.140625" style="384" customWidth="1"/>
    <col min="7127" max="7127" width="15" style="384" customWidth="1"/>
    <col min="7128" max="7130" width="11.140625" style="384" customWidth="1"/>
    <col min="7131" max="7131" width="12.42578125" style="384" customWidth="1"/>
    <col min="7132" max="7132" width="10.5703125" style="384" customWidth="1"/>
    <col min="7133" max="7133" width="11.28515625" style="384" customWidth="1"/>
    <col min="7134" max="7134" width="12.140625" style="384" customWidth="1"/>
    <col min="7135" max="7135" width="12.42578125" style="384" customWidth="1"/>
    <col min="7136" max="7136" width="12.7109375" style="384" customWidth="1"/>
    <col min="7137" max="7137" width="12" style="384" customWidth="1"/>
    <col min="7138" max="7139" width="13" style="384" customWidth="1"/>
    <col min="7140" max="7140" width="12.7109375" style="384" customWidth="1"/>
    <col min="7141" max="7141" width="10.85546875" style="384" customWidth="1"/>
    <col min="7142" max="7142" width="13.140625" style="384" customWidth="1"/>
    <col min="7143" max="7143" width="14.5703125" style="384" customWidth="1"/>
    <col min="7144" max="7144" width="12.85546875" style="384" customWidth="1"/>
    <col min="7145" max="7145" width="11.28515625" style="384" customWidth="1"/>
    <col min="7146" max="7146" width="16.28515625" style="384" customWidth="1"/>
    <col min="7147" max="7147" width="14.85546875" style="384" customWidth="1"/>
    <col min="7148" max="7148" width="14" style="384" customWidth="1"/>
    <col min="7149" max="7149" width="11" style="384" customWidth="1"/>
    <col min="7150" max="7150" width="13.85546875" style="384" customWidth="1"/>
    <col min="7151" max="7151" width="32" style="384" customWidth="1"/>
    <col min="7152" max="7154" width="9.140625" style="384"/>
    <col min="7155" max="7155" width="12.28515625" style="384" customWidth="1"/>
    <col min="7156" max="7157" width="16.7109375" style="384" bestFit="1" customWidth="1"/>
    <col min="7158" max="7372" width="9.140625" style="384"/>
    <col min="7373" max="7373" width="5.140625" style="384" customWidth="1"/>
    <col min="7374" max="7374" width="29.28515625" style="384" customWidth="1"/>
    <col min="7375" max="7378" width="0" style="384" hidden="1" customWidth="1"/>
    <col min="7379" max="7379" width="23.28515625" style="384" customWidth="1"/>
    <col min="7380" max="7380" width="17.42578125" style="384" customWidth="1"/>
    <col min="7381" max="7381" width="12" style="384" customWidth="1"/>
    <col min="7382" max="7382" width="11.140625" style="384" customWidth="1"/>
    <col min="7383" max="7383" width="15" style="384" customWidth="1"/>
    <col min="7384" max="7386" width="11.140625" style="384" customWidth="1"/>
    <col min="7387" max="7387" width="12.42578125" style="384" customWidth="1"/>
    <col min="7388" max="7388" width="10.5703125" style="384" customWidth="1"/>
    <col min="7389" max="7389" width="11.28515625" style="384" customWidth="1"/>
    <col min="7390" max="7390" width="12.140625" style="384" customWidth="1"/>
    <col min="7391" max="7391" width="12.42578125" style="384" customWidth="1"/>
    <col min="7392" max="7392" width="12.7109375" style="384" customWidth="1"/>
    <col min="7393" max="7393" width="12" style="384" customWidth="1"/>
    <col min="7394" max="7395" width="13" style="384" customWidth="1"/>
    <col min="7396" max="7396" width="12.7109375" style="384" customWidth="1"/>
    <col min="7397" max="7397" width="10.85546875" style="384" customWidth="1"/>
    <col min="7398" max="7398" width="13.140625" style="384" customWidth="1"/>
    <col min="7399" max="7399" width="14.5703125" style="384" customWidth="1"/>
    <col min="7400" max="7400" width="12.85546875" style="384" customWidth="1"/>
    <col min="7401" max="7401" width="11.28515625" style="384" customWidth="1"/>
    <col min="7402" max="7402" width="16.28515625" style="384" customWidth="1"/>
    <col min="7403" max="7403" width="14.85546875" style="384" customWidth="1"/>
    <col min="7404" max="7404" width="14" style="384" customWidth="1"/>
    <col min="7405" max="7405" width="11" style="384" customWidth="1"/>
    <col min="7406" max="7406" width="13.85546875" style="384" customWidth="1"/>
    <col min="7407" max="7407" width="32" style="384" customWidth="1"/>
    <col min="7408" max="7410" width="9.140625" style="384"/>
    <col min="7411" max="7411" width="12.28515625" style="384" customWidth="1"/>
    <col min="7412" max="7413" width="16.7109375" style="384" bestFit="1" customWidth="1"/>
    <col min="7414" max="7628" width="9.140625" style="384"/>
    <col min="7629" max="7629" width="5.140625" style="384" customWidth="1"/>
    <col min="7630" max="7630" width="29.28515625" style="384" customWidth="1"/>
    <col min="7631" max="7634" width="0" style="384" hidden="1" customWidth="1"/>
    <col min="7635" max="7635" width="23.28515625" style="384" customWidth="1"/>
    <col min="7636" max="7636" width="17.42578125" style="384" customWidth="1"/>
    <col min="7637" max="7637" width="12" style="384" customWidth="1"/>
    <col min="7638" max="7638" width="11.140625" style="384" customWidth="1"/>
    <col min="7639" max="7639" width="15" style="384" customWidth="1"/>
    <col min="7640" max="7642" width="11.140625" style="384" customWidth="1"/>
    <col min="7643" max="7643" width="12.42578125" style="384" customWidth="1"/>
    <col min="7644" max="7644" width="10.5703125" style="384" customWidth="1"/>
    <col min="7645" max="7645" width="11.28515625" style="384" customWidth="1"/>
    <col min="7646" max="7646" width="12.140625" style="384" customWidth="1"/>
    <col min="7647" max="7647" width="12.42578125" style="384" customWidth="1"/>
    <col min="7648" max="7648" width="12.7109375" style="384" customWidth="1"/>
    <col min="7649" max="7649" width="12" style="384" customWidth="1"/>
    <col min="7650" max="7651" width="13" style="384" customWidth="1"/>
    <col min="7652" max="7652" width="12.7109375" style="384" customWidth="1"/>
    <col min="7653" max="7653" width="10.85546875" style="384" customWidth="1"/>
    <col min="7654" max="7654" width="13.140625" style="384" customWidth="1"/>
    <col min="7655" max="7655" width="14.5703125" style="384" customWidth="1"/>
    <col min="7656" max="7656" width="12.85546875" style="384" customWidth="1"/>
    <col min="7657" max="7657" width="11.28515625" style="384" customWidth="1"/>
    <col min="7658" max="7658" width="16.28515625" style="384" customWidth="1"/>
    <col min="7659" max="7659" width="14.85546875" style="384" customWidth="1"/>
    <col min="7660" max="7660" width="14" style="384" customWidth="1"/>
    <col min="7661" max="7661" width="11" style="384" customWidth="1"/>
    <col min="7662" max="7662" width="13.85546875" style="384" customWidth="1"/>
    <col min="7663" max="7663" width="32" style="384" customWidth="1"/>
    <col min="7664" max="7666" width="9.140625" style="384"/>
    <col min="7667" max="7667" width="12.28515625" style="384" customWidth="1"/>
    <col min="7668" max="7669" width="16.7109375" style="384" bestFit="1" customWidth="1"/>
    <col min="7670" max="7884" width="9.140625" style="384"/>
    <col min="7885" max="7885" width="5.140625" style="384" customWidth="1"/>
    <col min="7886" max="7886" width="29.28515625" style="384" customWidth="1"/>
    <col min="7887" max="7890" width="0" style="384" hidden="1" customWidth="1"/>
    <col min="7891" max="7891" width="23.28515625" style="384" customWidth="1"/>
    <col min="7892" max="7892" width="17.42578125" style="384" customWidth="1"/>
    <col min="7893" max="7893" width="12" style="384" customWidth="1"/>
    <col min="7894" max="7894" width="11.140625" style="384" customWidth="1"/>
    <col min="7895" max="7895" width="15" style="384" customWidth="1"/>
    <col min="7896" max="7898" width="11.140625" style="384" customWidth="1"/>
    <col min="7899" max="7899" width="12.42578125" style="384" customWidth="1"/>
    <col min="7900" max="7900" width="10.5703125" style="384" customWidth="1"/>
    <col min="7901" max="7901" width="11.28515625" style="384" customWidth="1"/>
    <col min="7902" max="7902" width="12.140625" style="384" customWidth="1"/>
    <col min="7903" max="7903" width="12.42578125" style="384" customWidth="1"/>
    <col min="7904" max="7904" width="12.7109375" style="384" customWidth="1"/>
    <col min="7905" max="7905" width="12" style="384" customWidth="1"/>
    <col min="7906" max="7907" width="13" style="384" customWidth="1"/>
    <col min="7908" max="7908" width="12.7109375" style="384" customWidth="1"/>
    <col min="7909" max="7909" width="10.85546875" style="384" customWidth="1"/>
    <col min="7910" max="7910" width="13.140625" style="384" customWidth="1"/>
    <col min="7911" max="7911" width="14.5703125" style="384" customWidth="1"/>
    <col min="7912" max="7912" width="12.85546875" style="384" customWidth="1"/>
    <col min="7913" max="7913" width="11.28515625" style="384" customWidth="1"/>
    <col min="7914" max="7914" width="16.28515625" style="384" customWidth="1"/>
    <col min="7915" max="7915" width="14.85546875" style="384" customWidth="1"/>
    <col min="7916" max="7916" width="14" style="384" customWidth="1"/>
    <col min="7917" max="7917" width="11" style="384" customWidth="1"/>
    <col min="7918" max="7918" width="13.85546875" style="384" customWidth="1"/>
    <col min="7919" max="7919" width="32" style="384" customWidth="1"/>
    <col min="7920" max="7922" width="9.140625" style="384"/>
    <col min="7923" max="7923" width="12.28515625" style="384" customWidth="1"/>
    <col min="7924" max="7925" width="16.7109375" style="384" bestFit="1" customWidth="1"/>
    <col min="7926" max="8140" width="9.140625" style="384"/>
    <col min="8141" max="8141" width="5.140625" style="384" customWidth="1"/>
    <col min="8142" max="8142" width="29.28515625" style="384" customWidth="1"/>
    <col min="8143" max="8146" width="0" style="384" hidden="1" customWidth="1"/>
    <col min="8147" max="8147" width="23.28515625" style="384" customWidth="1"/>
    <col min="8148" max="8148" width="17.42578125" style="384" customWidth="1"/>
    <col min="8149" max="8149" width="12" style="384" customWidth="1"/>
    <col min="8150" max="8150" width="11.140625" style="384" customWidth="1"/>
    <col min="8151" max="8151" width="15" style="384" customWidth="1"/>
    <col min="8152" max="8154" width="11.140625" style="384" customWidth="1"/>
    <col min="8155" max="8155" width="12.42578125" style="384" customWidth="1"/>
    <col min="8156" max="8156" width="10.5703125" style="384" customWidth="1"/>
    <col min="8157" max="8157" width="11.28515625" style="384" customWidth="1"/>
    <col min="8158" max="8158" width="12.140625" style="384" customWidth="1"/>
    <col min="8159" max="8159" width="12.42578125" style="384" customWidth="1"/>
    <col min="8160" max="8160" width="12.7109375" style="384" customWidth="1"/>
    <col min="8161" max="8161" width="12" style="384" customWidth="1"/>
    <col min="8162" max="8163" width="13" style="384" customWidth="1"/>
    <col min="8164" max="8164" width="12.7109375" style="384" customWidth="1"/>
    <col min="8165" max="8165" width="10.85546875" style="384" customWidth="1"/>
    <col min="8166" max="8166" width="13.140625" style="384" customWidth="1"/>
    <col min="8167" max="8167" width="14.5703125" style="384" customWidth="1"/>
    <col min="8168" max="8168" width="12.85546875" style="384" customWidth="1"/>
    <col min="8169" max="8169" width="11.28515625" style="384" customWidth="1"/>
    <col min="8170" max="8170" width="16.28515625" style="384" customWidth="1"/>
    <col min="8171" max="8171" width="14.85546875" style="384" customWidth="1"/>
    <col min="8172" max="8172" width="14" style="384" customWidth="1"/>
    <col min="8173" max="8173" width="11" style="384" customWidth="1"/>
    <col min="8174" max="8174" width="13.85546875" style="384" customWidth="1"/>
    <col min="8175" max="8175" width="32" style="384" customWidth="1"/>
    <col min="8176" max="8178" width="9.140625" style="384"/>
    <col min="8179" max="8179" width="12.28515625" style="384" customWidth="1"/>
    <col min="8180" max="8181" width="16.7109375" style="384" bestFit="1" customWidth="1"/>
    <col min="8182" max="8396" width="9.140625" style="384"/>
    <col min="8397" max="8397" width="5.140625" style="384" customWidth="1"/>
    <col min="8398" max="8398" width="29.28515625" style="384" customWidth="1"/>
    <col min="8399" max="8402" width="0" style="384" hidden="1" customWidth="1"/>
    <col min="8403" max="8403" width="23.28515625" style="384" customWidth="1"/>
    <col min="8404" max="8404" width="17.42578125" style="384" customWidth="1"/>
    <col min="8405" max="8405" width="12" style="384" customWidth="1"/>
    <col min="8406" max="8406" width="11.140625" style="384" customWidth="1"/>
    <col min="8407" max="8407" width="15" style="384" customWidth="1"/>
    <col min="8408" max="8410" width="11.140625" style="384" customWidth="1"/>
    <col min="8411" max="8411" width="12.42578125" style="384" customWidth="1"/>
    <col min="8412" max="8412" width="10.5703125" style="384" customWidth="1"/>
    <col min="8413" max="8413" width="11.28515625" style="384" customWidth="1"/>
    <col min="8414" max="8414" width="12.140625" style="384" customWidth="1"/>
    <col min="8415" max="8415" width="12.42578125" style="384" customWidth="1"/>
    <col min="8416" max="8416" width="12.7109375" style="384" customWidth="1"/>
    <col min="8417" max="8417" width="12" style="384" customWidth="1"/>
    <col min="8418" max="8419" width="13" style="384" customWidth="1"/>
    <col min="8420" max="8420" width="12.7109375" style="384" customWidth="1"/>
    <col min="8421" max="8421" width="10.85546875" style="384" customWidth="1"/>
    <col min="8422" max="8422" width="13.140625" style="384" customWidth="1"/>
    <col min="8423" max="8423" width="14.5703125" style="384" customWidth="1"/>
    <col min="8424" max="8424" width="12.85546875" style="384" customWidth="1"/>
    <col min="8425" max="8425" width="11.28515625" style="384" customWidth="1"/>
    <col min="8426" max="8426" width="16.28515625" style="384" customWidth="1"/>
    <col min="8427" max="8427" width="14.85546875" style="384" customWidth="1"/>
    <col min="8428" max="8428" width="14" style="384" customWidth="1"/>
    <col min="8429" max="8429" width="11" style="384" customWidth="1"/>
    <col min="8430" max="8430" width="13.85546875" style="384" customWidth="1"/>
    <col min="8431" max="8431" width="32" style="384" customWidth="1"/>
    <col min="8432" max="8434" width="9.140625" style="384"/>
    <col min="8435" max="8435" width="12.28515625" style="384" customWidth="1"/>
    <col min="8436" max="8437" width="16.7109375" style="384" bestFit="1" customWidth="1"/>
    <col min="8438" max="8652" width="9.140625" style="384"/>
    <col min="8653" max="8653" width="5.140625" style="384" customWidth="1"/>
    <col min="8654" max="8654" width="29.28515625" style="384" customWidth="1"/>
    <col min="8655" max="8658" width="0" style="384" hidden="1" customWidth="1"/>
    <col min="8659" max="8659" width="23.28515625" style="384" customWidth="1"/>
    <col min="8660" max="8660" width="17.42578125" style="384" customWidth="1"/>
    <col min="8661" max="8661" width="12" style="384" customWidth="1"/>
    <col min="8662" max="8662" width="11.140625" style="384" customWidth="1"/>
    <col min="8663" max="8663" width="15" style="384" customWidth="1"/>
    <col min="8664" max="8666" width="11.140625" style="384" customWidth="1"/>
    <col min="8667" max="8667" width="12.42578125" style="384" customWidth="1"/>
    <col min="8668" max="8668" width="10.5703125" style="384" customWidth="1"/>
    <col min="8669" max="8669" width="11.28515625" style="384" customWidth="1"/>
    <col min="8670" max="8670" width="12.140625" style="384" customWidth="1"/>
    <col min="8671" max="8671" width="12.42578125" style="384" customWidth="1"/>
    <col min="8672" max="8672" width="12.7109375" style="384" customWidth="1"/>
    <col min="8673" max="8673" width="12" style="384" customWidth="1"/>
    <col min="8674" max="8675" width="13" style="384" customWidth="1"/>
    <col min="8676" max="8676" width="12.7109375" style="384" customWidth="1"/>
    <col min="8677" max="8677" width="10.85546875" style="384" customWidth="1"/>
    <col min="8678" max="8678" width="13.140625" style="384" customWidth="1"/>
    <col min="8679" max="8679" width="14.5703125" style="384" customWidth="1"/>
    <col min="8680" max="8680" width="12.85546875" style="384" customWidth="1"/>
    <col min="8681" max="8681" width="11.28515625" style="384" customWidth="1"/>
    <col min="8682" max="8682" width="16.28515625" style="384" customWidth="1"/>
    <col min="8683" max="8683" width="14.85546875" style="384" customWidth="1"/>
    <col min="8684" max="8684" width="14" style="384" customWidth="1"/>
    <col min="8685" max="8685" width="11" style="384" customWidth="1"/>
    <col min="8686" max="8686" width="13.85546875" style="384" customWidth="1"/>
    <col min="8687" max="8687" width="32" style="384" customWidth="1"/>
    <col min="8688" max="8690" width="9.140625" style="384"/>
    <col min="8691" max="8691" width="12.28515625" style="384" customWidth="1"/>
    <col min="8692" max="8693" width="16.7109375" style="384" bestFit="1" customWidth="1"/>
    <col min="8694" max="8908" width="9.140625" style="384"/>
    <col min="8909" max="8909" width="5.140625" style="384" customWidth="1"/>
    <col min="8910" max="8910" width="29.28515625" style="384" customWidth="1"/>
    <col min="8911" max="8914" width="0" style="384" hidden="1" customWidth="1"/>
    <col min="8915" max="8915" width="23.28515625" style="384" customWidth="1"/>
    <col min="8916" max="8916" width="17.42578125" style="384" customWidth="1"/>
    <col min="8917" max="8917" width="12" style="384" customWidth="1"/>
    <col min="8918" max="8918" width="11.140625" style="384" customWidth="1"/>
    <col min="8919" max="8919" width="15" style="384" customWidth="1"/>
    <col min="8920" max="8922" width="11.140625" style="384" customWidth="1"/>
    <col min="8923" max="8923" width="12.42578125" style="384" customWidth="1"/>
    <col min="8924" max="8924" width="10.5703125" style="384" customWidth="1"/>
    <col min="8925" max="8925" width="11.28515625" style="384" customWidth="1"/>
    <col min="8926" max="8926" width="12.140625" style="384" customWidth="1"/>
    <col min="8927" max="8927" width="12.42578125" style="384" customWidth="1"/>
    <col min="8928" max="8928" width="12.7109375" style="384" customWidth="1"/>
    <col min="8929" max="8929" width="12" style="384" customWidth="1"/>
    <col min="8930" max="8931" width="13" style="384" customWidth="1"/>
    <col min="8932" max="8932" width="12.7109375" style="384" customWidth="1"/>
    <col min="8933" max="8933" width="10.85546875" style="384" customWidth="1"/>
    <col min="8934" max="8934" width="13.140625" style="384" customWidth="1"/>
    <col min="8935" max="8935" width="14.5703125" style="384" customWidth="1"/>
    <col min="8936" max="8936" width="12.85546875" style="384" customWidth="1"/>
    <col min="8937" max="8937" width="11.28515625" style="384" customWidth="1"/>
    <col min="8938" max="8938" width="16.28515625" style="384" customWidth="1"/>
    <col min="8939" max="8939" width="14.85546875" style="384" customWidth="1"/>
    <col min="8940" max="8940" width="14" style="384" customWidth="1"/>
    <col min="8941" max="8941" width="11" style="384" customWidth="1"/>
    <col min="8942" max="8942" width="13.85546875" style="384" customWidth="1"/>
    <col min="8943" max="8943" width="32" style="384" customWidth="1"/>
    <col min="8944" max="8946" width="9.140625" style="384"/>
    <col min="8947" max="8947" width="12.28515625" style="384" customWidth="1"/>
    <col min="8948" max="8949" width="16.7109375" style="384" bestFit="1" customWidth="1"/>
    <col min="8950" max="9164" width="9.140625" style="384"/>
    <col min="9165" max="9165" width="5.140625" style="384" customWidth="1"/>
    <col min="9166" max="9166" width="29.28515625" style="384" customWidth="1"/>
    <col min="9167" max="9170" width="0" style="384" hidden="1" customWidth="1"/>
    <col min="9171" max="9171" width="23.28515625" style="384" customWidth="1"/>
    <col min="9172" max="9172" width="17.42578125" style="384" customWidth="1"/>
    <col min="9173" max="9173" width="12" style="384" customWidth="1"/>
    <col min="9174" max="9174" width="11.140625" style="384" customWidth="1"/>
    <col min="9175" max="9175" width="15" style="384" customWidth="1"/>
    <col min="9176" max="9178" width="11.140625" style="384" customWidth="1"/>
    <col min="9179" max="9179" width="12.42578125" style="384" customWidth="1"/>
    <col min="9180" max="9180" width="10.5703125" style="384" customWidth="1"/>
    <col min="9181" max="9181" width="11.28515625" style="384" customWidth="1"/>
    <col min="9182" max="9182" width="12.140625" style="384" customWidth="1"/>
    <col min="9183" max="9183" width="12.42578125" style="384" customWidth="1"/>
    <col min="9184" max="9184" width="12.7109375" style="384" customWidth="1"/>
    <col min="9185" max="9185" width="12" style="384" customWidth="1"/>
    <col min="9186" max="9187" width="13" style="384" customWidth="1"/>
    <col min="9188" max="9188" width="12.7109375" style="384" customWidth="1"/>
    <col min="9189" max="9189" width="10.85546875" style="384" customWidth="1"/>
    <col min="9190" max="9190" width="13.140625" style="384" customWidth="1"/>
    <col min="9191" max="9191" width="14.5703125" style="384" customWidth="1"/>
    <col min="9192" max="9192" width="12.85546875" style="384" customWidth="1"/>
    <col min="9193" max="9193" width="11.28515625" style="384" customWidth="1"/>
    <col min="9194" max="9194" width="16.28515625" style="384" customWidth="1"/>
    <col min="9195" max="9195" width="14.85546875" style="384" customWidth="1"/>
    <col min="9196" max="9196" width="14" style="384" customWidth="1"/>
    <col min="9197" max="9197" width="11" style="384" customWidth="1"/>
    <col min="9198" max="9198" width="13.85546875" style="384" customWidth="1"/>
    <col min="9199" max="9199" width="32" style="384" customWidth="1"/>
    <col min="9200" max="9202" width="9.140625" style="384"/>
    <col min="9203" max="9203" width="12.28515625" style="384" customWidth="1"/>
    <col min="9204" max="9205" width="16.7109375" style="384" bestFit="1" customWidth="1"/>
    <col min="9206" max="9420" width="9.140625" style="384"/>
    <col min="9421" max="9421" width="5.140625" style="384" customWidth="1"/>
    <col min="9422" max="9422" width="29.28515625" style="384" customWidth="1"/>
    <col min="9423" max="9426" width="0" style="384" hidden="1" customWidth="1"/>
    <col min="9427" max="9427" width="23.28515625" style="384" customWidth="1"/>
    <col min="9428" max="9428" width="17.42578125" style="384" customWidth="1"/>
    <col min="9429" max="9429" width="12" style="384" customWidth="1"/>
    <col min="9430" max="9430" width="11.140625" style="384" customWidth="1"/>
    <col min="9431" max="9431" width="15" style="384" customWidth="1"/>
    <col min="9432" max="9434" width="11.140625" style="384" customWidth="1"/>
    <col min="9435" max="9435" width="12.42578125" style="384" customWidth="1"/>
    <col min="9436" max="9436" width="10.5703125" style="384" customWidth="1"/>
    <col min="9437" max="9437" width="11.28515625" style="384" customWidth="1"/>
    <col min="9438" max="9438" width="12.140625" style="384" customWidth="1"/>
    <col min="9439" max="9439" width="12.42578125" style="384" customWidth="1"/>
    <col min="9440" max="9440" width="12.7109375" style="384" customWidth="1"/>
    <col min="9441" max="9441" width="12" style="384" customWidth="1"/>
    <col min="9442" max="9443" width="13" style="384" customWidth="1"/>
    <col min="9444" max="9444" width="12.7109375" style="384" customWidth="1"/>
    <col min="9445" max="9445" width="10.85546875" style="384" customWidth="1"/>
    <col min="9446" max="9446" width="13.140625" style="384" customWidth="1"/>
    <col min="9447" max="9447" width="14.5703125" style="384" customWidth="1"/>
    <col min="9448" max="9448" width="12.85546875" style="384" customWidth="1"/>
    <col min="9449" max="9449" width="11.28515625" style="384" customWidth="1"/>
    <col min="9450" max="9450" width="16.28515625" style="384" customWidth="1"/>
    <col min="9451" max="9451" width="14.85546875" style="384" customWidth="1"/>
    <col min="9452" max="9452" width="14" style="384" customWidth="1"/>
    <col min="9453" max="9453" width="11" style="384" customWidth="1"/>
    <col min="9454" max="9454" width="13.85546875" style="384" customWidth="1"/>
    <col min="9455" max="9455" width="32" style="384" customWidth="1"/>
    <col min="9456" max="9458" width="9.140625" style="384"/>
    <col min="9459" max="9459" width="12.28515625" style="384" customWidth="1"/>
    <col min="9460" max="9461" width="16.7109375" style="384" bestFit="1" customWidth="1"/>
    <col min="9462" max="9676" width="9.140625" style="384"/>
    <col min="9677" max="9677" width="5.140625" style="384" customWidth="1"/>
    <col min="9678" max="9678" width="29.28515625" style="384" customWidth="1"/>
    <col min="9679" max="9682" width="0" style="384" hidden="1" customWidth="1"/>
    <col min="9683" max="9683" width="23.28515625" style="384" customWidth="1"/>
    <col min="9684" max="9684" width="17.42578125" style="384" customWidth="1"/>
    <col min="9685" max="9685" width="12" style="384" customWidth="1"/>
    <col min="9686" max="9686" width="11.140625" style="384" customWidth="1"/>
    <col min="9687" max="9687" width="15" style="384" customWidth="1"/>
    <col min="9688" max="9690" width="11.140625" style="384" customWidth="1"/>
    <col min="9691" max="9691" width="12.42578125" style="384" customWidth="1"/>
    <col min="9692" max="9692" width="10.5703125" style="384" customWidth="1"/>
    <col min="9693" max="9693" width="11.28515625" style="384" customWidth="1"/>
    <col min="9694" max="9694" width="12.140625" style="384" customWidth="1"/>
    <col min="9695" max="9695" width="12.42578125" style="384" customWidth="1"/>
    <col min="9696" max="9696" width="12.7109375" style="384" customWidth="1"/>
    <col min="9697" max="9697" width="12" style="384" customWidth="1"/>
    <col min="9698" max="9699" width="13" style="384" customWidth="1"/>
    <col min="9700" max="9700" width="12.7109375" style="384" customWidth="1"/>
    <col min="9701" max="9701" width="10.85546875" style="384" customWidth="1"/>
    <col min="9702" max="9702" width="13.140625" style="384" customWidth="1"/>
    <col min="9703" max="9703" width="14.5703125" style="384" customWidth="1"/>
    <col min="9704" max="9704" width="12.85546875" style="384" customWidth="1"/>
    <col min="9705" max="9705" width="11.28515625" style="384" customWidth="1"/>
    <col min="9706" max="9706" width="16.28515625" style="384" customWidth="1"/>
    <col min="9707" max="9707" width="14.85546875" style="384" customWidth="1"/>
    <col min="9708" max="9708" width="14" style="384" customWidth="1"/>
    <col min="9709" max="9709" width="11" style="384" customWidth="1"/>
    <col min="9710" max="9710" width="13.85546875" style="384" customWidth="1"/>
    <col min="9711" max="9711" width="32" style="384" customWidth="1"/>
    <col min="9712" max="9714" width="9.140625" style="384"/>
    <col min="9715" max="9715" width="12.28515625" style="384" customWidth="1"/>
    <col min="9716" max="9717" width="16.7109375" style="384" bestFit="1" customWidth="1"/>
    <col min="9718" max="9932" width="9.140625" style="384"/>
    <col min="9933" max="9933" width="5.140625" style="384" customWidth="1"/>
    <col min="9934" max="9934" width="29.28515625" style="384" customWidth="1"/>
    <col min="9935" max="9938" width="0" style="384" hidden="1" customWidth="1"/>
    <col min="9939" max="9939" width="23.28515625" style="384" customWidth="1"/>
    <col min="9940" max="9940" width="17.42578125" style="384" customWidth="1"/>
    <col min="9941" max="9941" width="12" style="384" customWidth="1"/>
    <col min="9942" max="9942" width="11.140625" style="384" customWidth="1"/>
    <col min="9943" max="9943" width="15" style="384" customWidth="1"/>
    <col min="9944" max="9946" width="11.140625" style="384" customWidth="1"/>
    <col min="9947" max="9947" width="12.42578125" style="384" customWidth="1"/>
    <col min="9948" max="9948" width="10.5703125" style="384" customWidth="1"/>
    <col min="9949" max="9949" width="11.28515625" style="384" customWidth="1"/>
    <col min="9950" max="9950" width="12.140625" style="384" customWidth="1"/>
    <col min="9951" max="9951" width="12.42578125" style="384" customWidth="1"/>
    <col min="9952" max="9952" width="12.7109375" style="384" customWidth="1"/>
    <col min="9953" max="9953" width="12" style="384" customWidth="1"/>
    <col min="9954" max="9955" width="13" style="384" customWidth="1"/>
    <col min="9956" max="9956" width="12.7109375" style="384" customWidth="1"/>
    <col min="9957" max="9957" width="10.85546875" style="384" customWidth="1"/>
    <col min="9958" max="9958" width="13.140625" style="384" customWidth="1"/>
    <col min="9959" max="9959" width="14.5703125" style="384" customWidth="1"/>
    <col min="9960" max="9960" width="12.85546875" style="384" customWidth="1"/>
    <col min="9961" max="9961" width="11.28515625" style="384" customWidth="1"/>
    <col min="9962" max="9962" width="16.28515625" style="384" customWidth="1"/>
    <col min="9963" max="9963" width="14.85546875" style="384" customWidth="1"/>
    <col min="9964" max="9964" width="14" style="384" customWidth="1"/>
    <col min="9965" max="9965" width="11" style="384" customWidth="1"/>
    <col min="9966" max="9966" width="13.85546875" style="384" customWidth="1"/>
    <col min="9967" max="9967" width="32" style="384" customWidth="1"/>
    <col min="9968" max="9970" width="9.140625" style="384"/>
    <col min="9971" max="9971" width="12.28515625" style="384" customWidth="1"/>
    <col min="9972" max="9973" width="16.7109375" style="384" bestFit="1" customWidth="1"/>
    <col min="9974" max="10188" width="9.140625" style="384"/>
    <col min="10189" max="10189" width="5.140625" style="384" customWidth="1"/>
    <col min="10190" max="10190" width="29.28515625" style="384" customWidth="1"/>
    <col min="10191" max="10194" width="0" style="384" hidden="1" customWidth="1"/>
    <col min="10195" max="10195" width="23.28515625" style="384" customWidth="1"/>
    <col min="10196" max="10196" width="17.42578125" style="384" customWidth="1"/>
    <col min="10197" max="10197" width="12" style="384" customWidth="1"/>
    <col min="10198" max="10198" width="11.140625" style="384" customWidth="1"/>
    <col min="10199" max="10199" width="15" style="384" customWidth="1"/>
    <col min="10200" max="10202" width="11.140625" style="384" customWidth="1"/>
    <col min="10203" max="10203" width="12.42578125" style="384" customWidth="1"/>
    <col min="10204" max="10204" width="10.5703125" style="384" customWidth="1"/>
    <col min="10205" max="10205" width="11.28515625" style="384" customWidth="1"/>
    <col min="10206" max="10206" width="12.140625" style="384" customWidth="1"/>
    <col min="10207" max="10207" width="12.42578125" style="384" customWidth="1"/>
    <col min="10208" max="10208" width="12.7109375" style="384" customWidth="1"/>
    <col min="10209" max="10209" width="12" style="384" customWidth="1"/>
    <col min="10210" max="10211" width="13" style="384" customWidth="1"/>
    <col min="10212" max="10212" width="12.7109375" style="384" customWidth="1"/>
    <col min="10213" max="10213" width="10.85546875" style="384" customWidth="1"/>
    <col min="10214" max="10214" width="13.140625" style="384" customWidth="1"/>
    <col min="10215" max="10215" width="14.5703125" style="384" customWidth="1"/>
    <col min="10216" max="10216" width="12.85546875" style="384" customWidth="1"/>
    <col min="10217" max="10217" width="11.28515625" style="384" customWidth="1"/>
    <col min="10218" max="10218" width="16.28515625" style="384" customWidth="1"/>
    <col min="10219" max="10219" width="14.85546875" style="384" customWidth="1"/>
    <col min="10220" max="10220" width="14" style="384" customWidth="1"/>
    <col min="10221" max="10221" width="11" style="384" customWidth="1"/>
    <col min="10222" max="10222" width="13.85546875" style="384" customWidth="1"/>
    <col min="10223" max="10223" width="32" style="384" customWidth="1"/>
    <col min="10224" max="10226" width="9.140625" style="384"/>
    <col min="10227" max="10227" width="12.28515625" style="384" customWidth="1"/>
    <col min="10228" max="10229" width="16.7109375" style="384" bestFit="1" customWidth="1"/>
    <col min="10230" max="10444" width="9.140625" style="384"/>
    <col min="10445" max="10445" width="5.140625" style="384" customWidth="1"/>
    <col min="10446" max="10446" width="29.28515625" style="384" customWidth="1"/>
    <col min="10447" max="10450" width="0" style="384" hidden="1" customWidth="1"/>
    <col min="10451" max="10451" width="23.28515625" style="384" customWidth="1"/>
    <col min="10452" max="10452" width="17.42578125" style="384" customWidth="1"/>
    <col min="10453" max="10453" width="12" style="384" customWidth="1"/>
    <col min="10454" max="10454" width="11.140625" style="384" customWidth="1"/>
    <col min="10455" max="10455" width="15" style="384" customWidth="1"/>
    <col min="10456" max="10458" width="11.140625" style="384" customWidth="1"/>
    <col min="10459" max="10459" width="12.42578125" style="384" customWidth="1"/>
    <col min="10460" max="10460" width="10.5703125" style="384" customWidth="1"/>
    <col min="10461" max="10461" width="11.28515625" style="384" customWidth="1"/>
    <col min="10462" max="10462" width="12.140625" style="384" customWidth="1"/>
    <col min="10463" max="10463" width="12.42578125" style="384" customWidth="1"/>
    <col min="10464" max="10464" width="12.7109375" style="384" customWidth="1"/>
    <col min="10465" max="10465" width="12" style="384" customWidth="1"/>
    <col min="10466" max="10467" width="13" style="384" customWidth="1"/>
    <col min="10468" max="10468" width="12.7109375" style="384" customWidth="1"/>
    <col min="10469" max="10469" width="10.85546875" style="384" customWidth="1"/>
    <col min="10470" max="10470" width="13.140625" style="384" customWidth="1"/>
    <col min="10471" max="10471" width="14.5703125" style="384" customWidth="1"/>
    <col min="10472" max="10472" width="12.85546875" style="384" customWidth="1"/>
    <col min="10473" max="10473" width="11.28515625" style="384" customWidth="1"/>
    <col min="10474" max="10474" width="16.28515625" style="384" customWidth="1"/>
    <col min="10475" max="10475" width="14.85546875" style="384" customWidth="1"/>
    <col min="10476" max="10476" width="14" style="384" customWidth="1"/>
    <col min="10477" max="10477" width="11" style="384" customWidth="1"/>
    <col min="10478" max="10478" width="13.85546875" style="384" customWidth="1"/>
    <col min="10479" max="10479" width="32" style="384" customWidth="1"/>
    <col min="10480" max="10482" width="9.140625" style="384"/>
    <col min="10483" max="10483" width="12.28515625" style="384" customWidth="1"/>
    <col min="10484" max="10485" width="16.7109375" style="384" bestFit="1" customWidth="1"/>
    <col min="10486" max="10700" width="9.140625" style="384"/>
    <col min="10701" max="10701" width="5.140625" style="384" customWidth="1"/>
    <col min="10702" max="10702" width="29.28515625" style="384" customWidth="1"/>
    <col min="10703" max="10706" width="0" style="384" hidden="1" customWidth="1"/>
    <col min="10707" max="10707" width="23.28515625" style="384" customWidth="1"/>
    <col min="10708" max="10708" width="17.42578125" style="384" customWidth="1"/>
    <col min="10709" max="10709" width="12" style="384" customWidth="1"/>
    <col min="10710" max="10710" width="11.140625" style="384" customWidth="1"/>
    <col min="10711" max="10711" width="15" style="384" customWidth="1"/>
    <col min="10712" max="10714" width="11.140625" style="384" customWidth="1"/>
    <col min="10715" max="10715" width="12.42578125" style="384" customWidth="1"/>
    <col min="10716" max="10716" width="10.5703125" style="384" customWidth="1"/>
    <col min="10717" max="10717" width="11.28515625" style="384" customWidth="1"/>
    <col min="10718" max="10718" width="12.140625" style="384" customWidth="1"/>
    <col min="10719" max="10719" width="12.42578125" style="384" customWidth="1"/>
    <col min="10720" max="10720" width="12.7109375" style="384" customWidth="1"/>
    <col min="10721" max="10721" width="12" style="384" customWidth="1"/>
    <col min="10722" max="10723" width="13" style="384" customWidth="1"/>
    <col min="10724" max="10724" width="12.7109375" style="384" customWidth="1"/>
    <col min="10725" max="10725" width="10.85546875" style="384" customWidth="1"/>
    <col min="10726" max="10726" width="13.140625" style="384" customWidth="1"/>
    <col min="10727" max="10727" width="14.5703125" style="384" customWidth="1"/>
    <col min="10728" max="10728" width="12.85546875" style="384" customWidth="1"/>
    <col min="10729" max="10729" width="11.28515625" style="384" customWidth="1"/>
    <col min="10730" max="10730" width="16.28515625" style="384" customWidth="1"/>
    <col min="10731" max="10731" width="14.85546875" style="384" customWidth="1"/>
    <col min="10732" max="10732" width="14" style="384" customWidth="1"/>
    <col min="10733" max="10733" width="11" style="384" customWidth="1"/>
    <col min="10734" max="10734" width="13.85546875" style="384" customWidth="1"/>
    <col min="10735" max="10735" width="32" style="384" customWidth="1"/>
    <col min="10736" max="10738" width="9.140625" style="384"/>
    <col min="10739" max="10739" width="12.28515625" style="384" customWidth="1"/>
    <col min="10740" max="10741" width="16.7109375" style="384" bestFit="1" customWidth="1"/>
    <col min="10742" max="10956" width="9.140625" style="384"/>
    <col min="10957" max="10957" width="5.140625" style="384" customWidth="1"/>
    <col min="10958" max="10958" width="29.28515625" style="384" customWidth="1"/>
    <col min="10959" max="10962" width="0" style="384" hidden="1" customWidth="1"/>
    <col min="10963" max="10963" width="23.28515625" style="384" customWidth="1"/>
    <col min="10964" max="10964" width="17.42578125" style="384" customWidth="1"/>
    <col min="10965" max="10965" width="12" style="384" customWidth="1"/>
    <col min="10966" max="10966" width="11.140625" style="384" customWidth="1"/>
    <col min="10967" max="10967" width="15" style="384" customWidth="1"/>
    <col min="10968" max="10970" width="11.140625" style="384" customWidth="1"/>
    <col min="10971" max="10971" width="12.42578125" style="384" customWidth="1"/>
    <col min="10972" max="10972" width="10.5703125" style="384" customWidth="1"/>
    <col min="10973" max="10973" width="11.28515625" style="384" customWidth="1"/>
    <col min="10974" max="10974" width="12.140625" style="384" customWidth="1"/>
    <col min="10975" max="10975" width="12.42578125" style="384" customWidth="1"/>
    <col min="10976" max="10976" width="12.7109375" style="384" customWidth="1"/>
    <col min="10977" max="10977" width="12" style="384" customWidth="1"/>
    <col min="10978" max="10979" width="13" style="384" customWidth="1"/>
    <col min="10980" max="10980" width="12.7109375" style="384" customWidth="1"/>
    <col min="10981" max="10981" width="10.85546875" style="384" customWidth="1"/>
    <col min="10982" max="10982" width="13.140625" style="384" customWidth="1"/>
    <col min="10983" max="10983" width="14.5703125" style="384" customWidth="1"/>
    <col min="10984" max="10984" width="12.85546875" style="384" customWidth="1"/>
    <col min="10985" max="10985" width="11.28515625" style="384" customWidth="1"/>
    <col min="10986" max="10986" width="16.28515625" style="384" customWidth="1"/>
    <col min="10987" max="10987" width="14.85546875" style="384" customWidth="1"/>
    <col min="10988" max="10988" width="14" style="384" customWidth="1"/>
    <col min="10989" max="10989" width="11" style="384" customWidth="1"/>
    <col min="10990" max="10990" width="13.85546875" style="384" customWidth="1"/>
    <col min="10991" max="10991" width="32" style="384" customWidth="1"/>
    <col min="10992" max="10994" width="9.140625" style="384"/>
    <col min="10995" max="10995" width="12.28515625" style="384" customWidth="1"/>
    <col min="10996" max="10997" width="16.7109375" style="384" bestFit="1" customWidth="1"/>
    <col min="10998" max="11212" width="9.140625" style="384"/>
    <col min="11213" max="11213" width="5.140625" style="384" customWidth="1"/>
    <col min="11214" max="11214" width="29.28515625" style="384" customWidth="1"/>
    <col min="11215" max="11218" width="0" style="384" hidden="1" customWidth="1"/>
    <col min="11219" max="11219" width="23.28515625" style="384" customWidth="1"/>
    <col min="11220" max="11220" width="17.42578125" style="384" customWidth="1"/>
    <col min="11221" max="11221" width="12" style="384" customWidth="1"/>
    <col min="11222" max="11222" width="11.140625" style="384" customWidth="1"/>
    <col min="11223" max="11223" width="15" style="384" customWidth="1"/>
    <col min="11224" max="11226" width="11.140625" style="384" customWidth="1"/>
    <col min="11227" max="11227" width="12.42578125" style="384" customWidth="1"/>
    <col min="11228" max="11228" width="10.5703125" style="384" customWidth="1"/>
    <col min="11229" max="11229" width="11.28515625" style="384" customWidth="1"/>
    <col min="11230" max="11230" width="12.140625" style="384" customWidth="1"/>
    <col min="11231" max="11231" width="12.42578125" style="384" customWidth="1"/>
    <col min="11232" max="11232" width="12.7109375" style="384" customWidth="1"/>
    <col min="11233" max="11233" width="12" style="384" customWidth="1"/>
    <col min="11234" max="11235" width="13" style="384" customWidth="1"/>
    <col min="11236" max="11236" width="12.7109375" style="384" customWidth="1"/>
    <col min="11237" max="11237" width="10.85546875" style="384" customWidth="1"/>
    <col min="11238" max="11238" width="13.140625" style="384" customWidth="1"/>
    <col min="11239" max="11239" width="14.5703125" style="384" customWidth="1"/>
    <col min="11240" max="11240" width="12.85546875" style="384" customWidth="1"/>
    <col min="11241" max="11241" width="11.28515625" style="384" customWidth="1"/>
    <col min="11242" max="11242" width="16.28515625" style="384" customWidth="1"/>
    <col min="11243" max="11243" width="14.85546875" style="384" customWidth="1"/>
    <col min="11244" max="11244" width="14" style="384" customWidth="1"/>
    <col min="11245" max="11245" width="11" style="384" customWidth="1"/>
    <col min="11246" max="11246" width="13.85546875" style="384" customWidth="1"/>
    <col min="11247" max="11247" width="32" style="384" customWidth="1"/>
    <col min="11248" max="11250" width="9.140625" style="384"/>
    <col min="11251" max="11251" width="12.28515625" style="384" customWidth="1"/>
    <col min="11252" max="11253" width="16.7109375" style="384" bestFit="1" customWidth="1"/>
    <col min="11254" max="11468" width="9.140625" style="384"/>
    <col min="11469" max="11469" width="5.140625" style="384" customWidth="1"/>
    <col min="11470" max="11470" width="29.28515625" style="384" customWidth="1"/>
    <col min="11471" max="11474" width="0" style="384" hidden="1" customWidth="1"/>
    <col min="11475" max="11475" width="23.28515625" style="384" customWidth="1"/>
    <col min="11476" max="11476" width="17.42578125" style="384" customWidth="1"/>
    <col min="11477" max="11477" width="12" style="384" customWidth="1"/>
    <col min="11478" max="11478" width="11.140625" style="384" customWidth="1"/>
    <col min="11479" max="11479" width="15" style="384" customWidth="1"/>
    <col min="11480" max="11482" width="11.140625" style="384" customWidth="1"/>
    <col min="11483" max="11483" width="12.42578125" style="384" customWidth="1"/>
    <col min="11484" max="11484" width="10.5703125" style="384" customWidth="1"/>
    <col min="11485" max="11485" width="11.28515625" style="384" customWidth="1"/>
    <col min="11486" max="11486" width="12.140625" style="384" customWidth="1"/>
    <col min="11487" max="11487" width="12.42578125" style="384" customWidth="1"/>
    <col min="11488" max="11488" width="12.7109375" style="384" customWidth="1"/>
    <col min="11489" max="11489" width="12" style="384" customWidth="1"/>
    <col min="11490" max="11491" width="13" style="384" customWidth="1"/>
    <col min="11492" max="11492" width="12.7109375" style="384" customWidth="1"/>
    <col min="11493" max="11493" width="10.85546875" style="384" customWidth="1"/>
    <col min="11494" max="11494" width="13.140625" style="384" customWidth="1"/>
    <col min="11495" max="11495" width="14.5703125" style="384" customWidth="1"/>
    <col min="11496" max="11496" width="12.85546875" style="384" customWidth="1"/>
    <col min="11497" max="11497" width="11.28515625" style="384" customWidth="1"/>
    <col min="11498" max="11498" width="16.28515625" style="384" customWidth="1"/>
    <col min="11499" max="11499" width="14.85546875" style="384" customWidth="1"/>
    <col min="11500" max="11500" width="14" style="384" customWidth="1"/>
    <col min="11501" max="11501" width="11" style="384" customWidth="1"/>
    <col min="11502" max="11502" width="13.85546875" style="384" customWidth="1"/>
    <col min="11503" max="11503" width="32" style="384" customWidth="1"/>
    <col min="11504" max="11506" width="9.140625" style="384"/>
    <col min="11507" max="11507" width="12.28515625" style="384" customWidth="1"/>
    <col min="11508" max="11509" width="16.7109375" style="384" bestFit="1" customWidth="1"/>
    <col min="11510" max="11724" width="9.140625" style="384"/>
    <col min="11725" max="11725" width="5.140625" style="384" customWidth="1"/>
    <col min="11726" max="11726" width="29.28515625" style="384" customWidth="1"/>
    <col min="11727" max="11730" width="0" style="384" hidden="1" customWidth="1"/>
    <col min="11731" max="11731" width="23.28515625" style="384" customWidth="1"/>
    <col min="11732" max="11732" width="17.42578125" style="384" customWidth="1"/>
    <col min="11733" max="11733" width="12" style="384" customWidth="1"/>
    <col min="11734" max="11734" width="11.140625" style="384" customWidth="1"/>
    <col min="11735" max="11735" width="15" style="384" customWidth="1"/>
    <col min="11736" max="11738" width="11.140625" style="384" customWidth="1"/>
    <col min="11739" max="11739" width="12.42578125" style="384" customWidth="1"/>
    <col min="11740" max="11740" width="10.5703125" style="384" customWidth="1"/>
    <col min="11741" max="11741" width="11.28515625" style="384" customWidth="1"/>
    <col min="11742" max="11742" width="12.140625" style="384" customWidth="1"/>
    <col min="11743" max="11743" width="12.42578125" style="384" customWidth="1"/>
    <col min="11744" max="11744" width="12.7109375" style="384" customWidth="1"/>
    <col min="11745" max="11745" width="12" style="384" customWidth="1"/>
    <col min="11746" max="11747" width="13" style="384" customWidth="1"/>
    <col min="11748" max="11748" width="12.7109375" style="384" customWidth="1"/>
    <col min="11749" max="11749" width="10.85546875" style="384" customWidth="1"/>
    <col min="11750" max="11750" width="13.140625" style="384" customWidth="1"/>
    <col min="11751" max="11751" width="14.5703125" style="384" customWidth="1"/>
    <col min="11752" max="11752" width="12.85546875" style="384" customWidth="1"/>
    <col min="11753" max="11753" width="11.28515625" style="384" customWidth="1"/>
    <col min="11754" max="11754" width="16.28515625" style="384" customWidth="1"/>
    <col min="11755" max="11755" width="14.85546875" style="384" customWidth="1"/>
    <col min="11756" max="11756" width="14" style="384" customWidth="1"/>
    <col min="11757" max="11757" width="11" style="384" customWidth="1"/>
    <col min="11758" max="11758" width="13.85546875" style="384" customWidth="1"/>
    <col min="11759" max="11759" width="32" style="384" customWidth="1"/>
    <col min="11760" max="11762" width="9.140625" style="384"/>
    <col min="11763" max="11763" width="12.28515625" style="384" customWidth="1"/>
    <col min="11764" max="11765" width="16.7109375" style="384" bestFit="1" customWidth="1"/>
    <col min="11766" max="11980" width="9.140625" style="384"/>
    <col min="11981" max="11981" width="5.140625" style="384" customWidth="1"/>
    <col min="11982" max="11982" width="29.28515625" style="384" customWidth="1"/>
    <col min="11983" max="11986" width="0" style="384" hidden="1" customWidth="1"/>
    <col min="11987" max="11987" width="23.28515625" style="384" customWidth="1"/>
    <col min="11988" max="11988" width="17.42578125" style="384" customWidth="1"/>
    <col min="11989" max="11989" width="12" style="384" customWidth="1"/>
    <col min="11990" max="11990" width="11.140625" style="384" customWidth="1"/>
    <col min="11991" max="11991" width="15" style="384" customWidth="1"/>
    <col min="11992" max="11994" width="11.140625" style="384" customWidth="1"/>
    <col min="11995" max="11995" width="12.42578125" style="384" customWidth="1"/>
    <col min="11996" max="11996" width="10.5703125" style="384" customWidth="1"/>
    <col min="11997" max="11997" width="11.28515625" style="384" customWidth="1"/>
    <col min="11998" max="11998" width="12.140625" style="384" customWidth="1"/>
    <col min="11999" max="11999" width="12.42578125" style="384" customWidth="1"/>
    <col min="12000" max="12000" width="12.7109375" style="384" customWidth="1"/>
    <col min="12001" max="12001" width="12" style="384" customWidth="1"/>
    <col min="12002" max="12003" width="13" style="384" customWidth="1"/>
    <col min="12004" max="12004" width="12.7109375" style="384" customWidth="1"/>
    <col min="12005" max="12005" width="10.85546875" style="384" customWidth="1"/>
    <col min="12006" max="12006" width="13.140625" style="384" customWidth="1"/>
    <col min="12007" max="12007" width="14.5703125" style="384" customWidth="1"/>
    <col min="12008" max="12008" width="12.85546875" style="384" customWidth="1"/>
    <col min="12009" max="12009" width="11.28515625" style="384" customWidth="1"/>
    <col min="12010" max="12010" width="16.28515625" style="384" customWidth="1"/>
    <col min="12011" max="12011" width="14.85546875" style="384" customWidth="1"/>
    <col min="12012" max="12012" width="14" style="384" customWidth="1"/>
    <col min="12013" max="12013" width="11" style="384" customWidth="1"/>
    <col min="12014" max="12014" width="13.85546875" style="384" customWidth="1"/>
    <col min="12015" max="12015" width="32" style="384" customWidth="1"/>
    <col min="12016" max="12018" width="9.140625" style="384"/>
    <col min="12019" max="12019" width="12.28515625" style="384" customWidth="1"/>
    <col min="12020" max="12021" width="16.7109375" style="384" bestFit="1" customWidth="1"/>
    <col min="12022" max="12236" width="9.140625" style="384"/>
    <col min="12237" max="12237" width="5.140625" style="384" customWidth="1"/>
    <col min="12238" max="12238" width="29.28515625" style="384" customWidth="1"/>
    <col min="12239" max="12242" width="0" style="384" hidden="1" customWidth="1"/>
    <col min="12243" max="12243" width="23.28515625" style="384" customWidth="1"/>
    <col min="12244" max="12244" width="17.42578125" style="384" customWidth="1"/>
    <col min="12245" max="12245" width="12" style="384" customWidth="1"/>
    <col min="12246" max="12246" width="11.140625" style="384" customWidth="1"/>
    <col min="12247" max="12247" width="15" style="384" customWidth="1"/>
    <col min="12248" max="12250" width="11.140625" style="384" customWidth="1"/>
    <col min="12251" max="12251" width="12.42578125" style="384" customWidth="1"/>
    <col min="12252" max="12252" width="10.5703125" style="384" customWidth="1"/>
    <col min="12253" max="12253" width="11.28515625" style="384" customWidth="1"/>
    <col min="12254" max="12254" width="12.140625" style="384" customWidth="1"/>
    <col min="12255" max="12255" width="12.42578125" style="384" customWidth="1"/>
    <col min="12256" max="12256" width="12.7109375" style="384" customWidth="1"/>
    <col min="12257" max="12257" width="12" style="384" customWidth="1"/>
    <col min="12258" max="12259" width="13" style="384" customWidth="1"/>
    <col min="12260" max="12260" width="12.7109375" style="384" customWidth="1"/>
    <col min="12261" max="12261" width="10.85546875" style="384" customWidth="1"/>
    <col min="12262" max="12262" width="13.140625" style="384" customWidth="1"/>
    <col min="12263" max="12263" width="14.5703125" style="384" customWidth="1"/>
    <col min="12264" max="12264" width="12.85546875" style="384" customWidth="1"/>
    <col min="12265" max="12265" width="11.28515625" style="384" customWidth="1"/>
    <col min="12266" max="12266" width="16.28515625" style="384" customWidth="1"/>
    <col min="12267" max="12267" width="14.85546875" style="384" customWidth="1"/>
    <col min="12268" max="12268" width="14" style="384" customWidth="1"/>
    <col min="12269" max="12269" width="11" style="384" customWidth="1"/>
    <col min="12270" max="12270" width="13.85546875" style="384" customWidth="1"/>
    <col min="12271" max="12271" width="32" style="384" customWidth="1"/>
    <col min="12272" max="12274" width="9.140625" style="384"/>
    <col min="12275" max="12275" width="12.28515625" style="384" customWidth="1"/>
    <col min="12276" max="12277" width="16.7109375" style="384" bestFit="1" customWidth="1"/>
    <col min="12278" max="12492" width="9.140625" style="384"/>
    <col min="12493" max="12493" width="5.140625" style="384" customWidth="1"/>
    <col min="12494" max="12494" width="29.28515625" style="384" customWidth="1"/>
    <col min="12495" max="12498" width="0" style="384" hidden="1" customWidth="1"/>
    <col min="12499" max="12499" width="23.28515625" style="384" customWidth="1"/>
    <col min="12500" max="12500" width="17.42578125" style="384" customWidth="1"/>
    <col min="12501" max="12501" width="12" style="384" customWidth="1"/>
    <col min="12502" max="12502" width="11.140625" style="384" customWidth="1"/>
    <col min="12503" max="12503" width="15" style="384" customWidth="1"/>
    <col min="12504" max="12506" width="11.140625" style="384" customWidth="1"/>
    <col min="12507" max="12507" width="12.42578125" style="384" customWidth="1"/>
    <col min="12508" max="12508" width="10.5703125" style="384" customWidth="1"/>
    <col min="12509" max="12509" width="11.28515625" style="384" customWidth="1"/>
    <col min="12510" max="12510" width="12.140625" style="384" customWidth="1"/>
    <col min="12511" max="12511" width="12.42578125" style="384" customWidth="1"/>
    <col min="12512" max="12512" width="12.7109375" style="384" customWidth="1"/>
    <col min="12513" max="12513" width="12" style="384" customWidth="1"/>
    <col min="12514" max="12515" width="13" style="384" customWidth="1"/>
    <col min="12516" max="12516" width="12.7109375" style="384" customWidth="1"/>
    <col min="12517" max="12517" width="10.85546875" style="384" customWidth="1"/>
    <col min="12518" max="12518" width="13.140625" style="384" customWidth="1"/>
    <col min="12519" max="12519" width="14.5703125" style="384" customWidth="1"/>
    <col min="12520" max="12520" width="12.85546875" style="384" customWidth="1"/>
    <col min="12521" max="12521" width="11.28515625" style="384" customWidth="1"/>
    <col min="12522" max="12522" width="16.28515625" style="384" customWidth="1"/>
    <col min="12523" max="12523" width="14.85546875" style="384" customWidth="1"/>
    <col min="12524" max="12524" width="14" style="384" customWidth="1"/>
    <col min="12525" max="12525" width="11" style="384" customWidth="1"/>
    <col min="12526" max="12526" width="13.85546875" style="384" customWidth="1"/>
    <col min="12527" max="12527" width="32" style="384" customWidth="1"/>
    <col min="12528" max="12530" width="9.140625" style="384"/>
    <col min="12531" max="12531" width="12.28515625" style="384" customWidth="1"/>
    <col min="12532" max="12533" width="16.7109375" style="384" bestFit="1" customWidth="1"/>
    <col min="12534" max="12748" width="9.140625" style="384"/>
    <col min="12749" max="12749" width="5.140625" style="384" customWidth="1"/>
    <col min="12750" max="12750" width="29.28515625" style="384" customWidth="1"/>
    <col min="12751" max="12754" width="0" style="384" hidden="1" customWidth="1"/>
    <col min="12755" max="12755" width="23.28515625" style="384" customWidth="1"/>
    <col min="12756" max="12756" width="17.42578125" style="384" customWidth="1"/>
    <col min="12757" max="12757" width="12" style="384" customWidth="1"/>
    <col min="12758" max="12758" width="11.140625" style="384" customWidth="1"/>
    <col min="12759" max="12759" width="15" style="384" customWidth="1"/>
    <col min="12760" max="12762" width="11.140625" style="384" customWidth="1"/>
    <col min="12763" max="12763" width="12.42578125" style="384" customWidth="1"/>
    <col min="12764" max="12764" width="10.5703125" style="384" customWidth="1"/>
    <col min="12765" max="12765" width="11.28515625" style="384" customWidth="1"/>
    <col min="12766" max="12766" width="12.140625" style="384" customWidth="1"/>
    <col min="12767" max="12767" width="12.42578125" style="384" customWidth="1"/>
    <col min="12768" max="12768" width="12.7109375" style="384" customWidth="1"/>
    <col min="12769" max="12769" width="12" style="384" customWidth="1"/>
    <col min="12770" max="12771" width="13" style="384" customWidth="1"/>
    <col min="12772" max="12772" width="12.7109375" style="384" customWidth="1"/>
    <col min="12773" max="12773" width="10.85546875" style="384" customWidth="1"/>
    <col min="12774" max="12774" width="13.140625" style="384" customWidth="1"/>
    <col min="12775" max="12775" width="14.5703125" style="384" customWidth="1"/>
    <col min="12776" max="12776" width="12.85546875" style="384" customWidth="1"/>
    <col min="12777" max="12777" width="11.28515625" style="384" customWidth="1"/>
    <col min="12778" max="12778" width="16.28515625" style="384" customWidth="1"/>
    <col min="12779" max="12779" width="14.85546875" style="384" customWidth="1"/>
    <col min="12780" max="12780" width="14" style="384" customWidth="1"/>
    <col min="12781" max="12781" width="11" style="384" customWidth="1"/>
    <col min="12782" max="12782" width="13.85546875" style="384" customWidth="1"/>
    <col min="12783" max="12783" width="32" style="384" customWidth="1"/>
    <col min="12784" max="12786" width="9.140625" style="384"/>
    <col min="12787" max="12787" width="12.28515625" style="384" customWidth="1"/>
    <col min="12788" max="12789" width="16.7109375" style="384" bestFit="1" customWidth="1"/>
    <col min="12790" max="13004" width="9.140625" style="384"/>
    <col min="13005" max="13005" width="5.140625" style="384" customWidth="1"/>
    <col min="13006" max="13006" width="29.28515625" style="384" customWidth="1"/>
    <col min="13007" max="13010" width="0" style="384" hidden="1" customWidth="1"/>
    <col min="13011" max="13011" width="23.28515625" style="384" customWidth="1"/>
    <col min="13012" max="13012" width="17.42578125" style="384" customWidth="1"/>
    <col min="13013" max="13013" width="12" style="384" customWidth="1"/>
    <col min="13014" max="13014" width="11.140625" style="384" customWidth="1"/>
    <col min="13015" max="13015" width="15" style="384" customWidth="1"/>
    <col min="13016" max="13018" width="11.140625" style="384" customWidth="1"/>
    <col min="13019" max="13019" width="12.42578125" style="384" customWidth="1"/>
    <col min="13020" max="13020" width="10.5703125" style="384" customWidth="1"/>
    <col min="13021" max="13021" width="11.28515625" style="384" customWidth="1"/>
    <col min="13022" max="13022" width="12.140625" style="384" customWidth="1"/>
    <col min="13023" max="13023" width="12.42578125" style="384" customWidth="1"/>
    <col min="13024" max="13024" width="12.7109375" style="384" customWidth="1"/>
    <col min="13025" max="13025" width="12" style="384" customWidth="1"/>
    <col min="13026" max="13027" width="13" style="384" customWidth="1"/>
    <col min="13028" max="13028" width="12.7109375" style="384" customWidth="1"/>
    <col min="13029" max="13029" width="10.85546875" style="384" customWidth="1"/>
    <col min="13030" max="13030" width="13.140625" style="384" customWidth="1"/>
    <col min="13031" max="13031" width="14.5703125" style="384" customWidth="1"/>
    <col min="13032" max="13032" width="12.85546875" style="384" customWidth="1"/>
    <col min="13033" max="13033" width="11.28515625" style="384" customWidth="1"/>
    <col min="13034" max="13034" width="16.28515625" style="384" customWidth="1"/>
    <col min="13035" max="13035" width="14.85546875" style="384" customWidth="1"/>
    <col min="13036" max="13036" width="14" style="384" customWidth="1"/>
    <col min="13037" max="13037" width="11" style="384" customWidth="1"/>
    <col min="13038" max="13038" width="13.85546875" style="384" customWidth="1"/>
    <col min="13039" max="13039" width="32" style="384" customWidth="1"/>
    <col min="13040" max="13042" width="9.140625" style="384"/>
    <col min="13043" max="13043" width="12.28515625" style="384" customWidth="1"/>
    <col min="13044" max="13045" width="16.7109375" style="384" bestFit="1" customWidth="1"/>
    <col min="13046" max="13260" width="9.140625" style="384"/>
    <col min="13261" max="13261" width="5.140625" style="384" customWidth="1"/>
    <col min="13262" max="13262" width="29.28515625" style="384" customWidth="1"/>
    <col min="13263" max="13266" width="0" style="384" hidden="1" customWidth="1"/>
    <col min="13267" max="13267" width="23.28515625" style="384" customWidth="1"/>
    <col min="13268" max="13268" width="17.42578125" style="384" customWidth="1"/>
    <col min="13269" max="13269" width="12" style="384" customWidth="1"/>
    <col min="13270" max="13270" width="11.140625" style="384" customWidth="1"/>
    <col min="13271" max="13271" width="15" style="384" customWidth="1"/>
    <col min="13272" max="13274" width="11.140625" style="384" customWidth="1"/>
    <col min="13275" max="13275" width="12.42578125" style="384" customWidth="1"/>
    <col min="13276" max="13276" width="10.5703125" style="384" customWidth="1"/>
    <col min="13277" max="13277" width="11.28515625" style="384" customWidth="1"/>
    <col min="13278" max="13278" width="12.140625" style="384" customWidth="1"/>
    <col min="13279" max="13279" width="12.42578125" style="384" customWidth="1"/>
    <col min="13280" max="13280" width="12.7109375" style="384" customWidth="1"/>
    <col min="13281" max="13281" width="12" style="384" customWidth="1"/>
    <col min="13282" max="13283" width="13" style="384" customWidth="1"/>
    <col min="13284" max="13284" width="12.7109375" style="384" customWidth="1"/>
    <col min="13285" max="13285" width="10.85546875" style="384" customWidth="1"/>
    <col min="13286" max="13286" width="13.140625" style="384" customWidth="1"/>
    <col min="13287" max="13287" width="14.5703125" style="384" customWidth="1"/>
    <col min="13288" max="13288" width="12.85546875" style="384" customWidth="1"/>
    <col min="13289" max="13289" width="11.28515625" style="384" customWidth="1"/>
    <col min="13290" max="13290" width="16.28515625" style="384" customWidth="1"/>
    <col min="13291" max="13291" width="14.85546875" style="384" customWidth="1"/>
    <col min="13292" max="13292" width="14" style="384" customWidth="1"/>
    <col min="13293" max="13293" width="11" style="384" customWidth="1"/>
    <col min="13294" max="13294" width="13.85546875" style="384" customWidth="1"/>
    <col min="13295" max="13295" width="32" style="384" customWidth="1"/>
    <col min="13296" max="13298" width="9.140625" style="384"/>
    <col min="13299" max="13299" width="12.28515625" style="384" customWidth="1"/>
    <col min="13300" max="13301" width="16.7109375" style="384" bestFit="1" customWidth="1"/>
    <col min="13302" max="13516" width="9.140625" style="384"/>
    <col min="13517" max="13517" width="5.140625" style="384" customWidth="1"/>
    <col min="13518" max="13518" width="29.28515625" style="384" customWidth="1"/>
    <col min="13519" max="13522" width="0" style="384" hidden="1" customWidth="1"/>
    <col min="13523" max="13523" width="23.28515625" style="384" customWidth="1"/>
    <col min="13524" max="13524" width="17.42578125" style="384" customWidth="1"/>
    <col min="13525" max="13525" width="12" style="384" customWidth="1"/>
    <col min="13526" max="13526" width="11.140625" style="384" customWidth="1"/>
    <col min="13527" max="13527" width="15" style="384" customWidth="1"/>
    <col min="13528" max="13530" width="11.140625" style="384" customWidth="1"/>
    <col min="13531" max="13531" width="12.42578125" style="384" customWidth="1"/>
    <col min="13532" max="13532" width="10.5703125" style="384" customWidth="1"/>
    <col min="13533" max="13533" width="11.28515625" style="384" customWidth="1"/>
    <col min="13534" max="13534" width="12.140625" style="384" customWidth="1"/>
    <col min="13535" max="13535" width="12.42578125" style="384" customWidth="1"/>
    <col min="13536" max="13536" width="12.7109375" style="384" customWidth="1"/>
    <col min="13537" max="13537" width="12" style="384" customWidth="1"/>
    <col min="13538" max="13539" width="13" style="384" customWidth="1"/>
    <col min="13540" max="13540" width="12.7109375" style="384" customWidth="1"/>
    <col min="13541" max="13541" width="10.85546875" style="384" customWidth="1"/>
    <col min="13542" max="13542" width="13.140625" style="384" customWidth="1"/>
    <col min="13543" max="13543" width="14.5703125" style="384" customWidth="1"/>
    <col min="13544" max="13544" width="12.85546875" style="384" customWidth="1"/>
    <col min="13545" max="13545" width="11.28515625" style="384" customWidth="1"/>
    <col min="13546" max="13546" width="16.28515625" style="384" customWidth="1"/>
    <col min="13547" max="13547" width="14.85546875" style="384" customWidth="1"/>
    <col min="13548" max="13548" width="14" style="384" customWidth="1"/>
    <col min="13549" max="13549" width="11" style="384" customWidth="1"/>
    <col min="13550" max="13550" width="13.85546875" style="384" customWidth="1"/>
    <col min="13551" max="13551" width="32" style="384" customWidth="1"/>
    <col min="13552" max="13554" width="9.140625" style="384"/>
    <col min="13555" max="13555" width="12.28515625" style="384" customWidth="1"/>
    <col min="13556" max="13557" width="16.7109375" style="384" bestFit="1" customWidth="1"/>
    <col min="13558" max="13772" width="9.140625" style="384"/>
    <col min="13773" max="13773" width="5.140625" style="384" customWidth="1"/>
    <col min="13774" max="13774" width="29.28515625" style="384" customWidth="1"/>
    <col min="13775" max="13778" width="0" style="384" hidden="1" customWidth="1"/>
    <col min="13779" max="13779" width="23.28515625" style="384" customWidth="1"/>
    <col min="13780" max="13780" width="17.42578125" style="384" customWidth="1"/>
    <col min="13781" max="13781" width="12" style="384" customWidth="1"/>
    <col min="13782" max="13782" width="11.140625" style="384" customWidth="1"/>
    <col min="13783" max="13783" width="15" style="384" customWidth="1"/>
    <col min="13784" max="13786" width="11.140625" style="384" customWidth="1"/>
    <col min="13787" max="13787" width="12.42578125" style="384" customWidth="1"/>
    <col min="13788" max="13788" width="10.5703125" style="384" customWidth="1"/>
    <col min="13789" max="13789" width="11.28515625" style="384" customWidth="1"/>
    <col min="13790" max="13790" width="12.140625" style="384" customWidth="1"/>
    <col min="13791" max="13791" width="12.42578125" style="384" customWidth="1"/>
    <col min="13792" max="13792" width="12.7109375" style="384" customWidth="1"/>
    <col min="13793" max="13793" width="12" style="384" customWidth="1"/>
    <col min="13794" max="13795" width="13" style="384" customWidth="1"/>
    <col min="13796" max="13796" width="12.7109375" style="384" customWidth="1"/>
    <col min="13797" max="13797" width="10.85546875" style="384" customWidth="1"/>
    <col min="13798" max="13798" width="13.140625" style="384" customWidth="1"/>
    <col min="13799" max="13799" width="14.5703125" style="384" customWidth="1"/>
    <col min="13800" max="13800" width="12.85546875" style="384" customWidth="1"/>
    <col min="13801" max="13801" width="11.28515625" style="384" customWidth="1"/>
    <col min="13802" max="13802" width="16.28515625" style="384" customWidth="1"/>
    <col min="13803" max="13803" width="14.85546875" style="384" customWidth="1"/>
    <col min="13804" max="13804" width="14" style="384" customWidth="1"/>
    <col min="13805" max="13805" width="11" style="384" customWidth="1"/>
    <col min="13806" max="13806" width="13.85546875" style="384" customWidth="1"/>
    <col min="13807" max="13807" width="32" style="384" customWidth="1"/>
    <col min="13808" max="13810" width="9.140625" style="384"/>
    <col min="13811" max="13811" width="12.28515625" style="384" customWidth="1"/>
    <col min="13812" max="13813" width="16.7109375" style="384" bestFit="1" customWidth="1"/>
    <col min="13814" max="14028" width="9.140625" style="384"/>
    <col min="14029" max="14029" width="5.140625" style="384" customWidth="1"/>
    <col min="14030" max="14030" width="29.28515625" style="384" customWidth="1"/>
    <col min="14031" max="14034" width="0" style="384" hidden="1" customWidth="1"/>
    <col min="14035" max="14035" width="23.28515625" style="384" customWidth="1"/>
    <col min="14036" max="14036" width="17.42578125" style="384" customWidth="1"/>
    <col min="14037" max="14037" width="12" style="384" customWidth="1"/>
    <col min="14038" max="14038" width="11.140625" style="384" customWidth="1"/>
    <col min="14039" max="14039" width="15" style="384" customWidth="1"/>
    <col min="14040" max="14042" width="11.140625" style="384" customWidth="1"/>
    <col min="14043" max="14043" width="12.42578125" style="384" customWidth="1"/>
    <col min="14044" max="14044" width="10.5703125" style="384" customWidth="1"/>
    <col min="14045" max="14045" width="11.28515625" style="384" customWidth="1"/>
    <col min="14046" max="14046" width="12.140625" style="384" customWidth="1"/>
    <col min="14047" max="14047" width="12.42578125" style="384" customWidth="1"/>
    <col min="14048" max="14048" width="12.7109375" style="384" customWidth="1"/>
    <col min="14049" max="14049" width="12" style="384" customWidth="1"/>
    <col min="14050" max="14051" width="13" style="384" customWidth="1"/>
    <col min="14052" max="14052" width="12.7109375" style="384" customWidth="1"/>
    <col min="14053" max="14053" width="10.85546875" style="384" customWidth="1"/>
    <col min="14054" max="14054" width="13.140625" style="384" customWidth="1"/>
    <col min="14055" max="14055" width="14.5703125" style="384" customWidth="1"/>
    <col min="14056" max="14056" width="12.85546875" style="384" customWidth="1"/>
    <col min="14057" max="14057" width="11.28515625" style="384" customWidth="1"/>
    <col min="14058" max="14058" width="16.28515625" style="384" customWidth="1"/>
    <col min="14059" max="14059" width="14.85546875" style="384" customWidth="1"/>
    <col min="14060" max="14060" width="14" style="384" customWidth="1"/>
    <col min="14061" max="14061" width="11" style="384" customWidth="1"/>
    <col min="14062" max="14062" width="13.85546875" style="384" customWidth="1"/>
    <col min="14063" max="14063" width="32" style="384" customWidth="1"/>
    <col min="14064" max="14066" width="9.140625" style="384"/>
    <col min="14067" max="14067" width="12.28515625" style="384" customWidth="1"/>
    <col min="14068" max="14069" width="16.7109375" style="384" bestFit="1" customWidth="1"/>
    <col min="14070" max="14284" width="9.140625" style="384"/>
    <col min="14285" max="14285" width="5.140625" style="384" customWidth="1"/>
    <col min="14286" max="14286" width="29.28515625" style="384" customWidth="1"/>
    <col min="14287" max="14290" width="0" style="384" hidden="1" customWidth="1"/>
    <col min="14291" max="14291" width="23.28515625" style="384" customWidth="1"/>
    <col min="14292" max="14292" width="17.42578125" style="384" customWidth="1"/>
    <col min="14293" max="14293" width="12" style="384" customWidth="1"/>
    <col min="14294" max="14294" width="11.140625" style="384" customWidth="1"/>
    <col min="14295" max="14295" width="15" style="384" customWidth="1"/>
    <col min="14296" max="14298" width="11.140625" style="384" customWidth="1"/>
    <col min="14299" max="14299" width="12.42578125" style="384" customWidth="1"/>
    <col min="14300" max="14300" width="10.5703125" style="384" customWidth="1"/>
    <col min="14301" max="14301" width="11.28515625" style="384" customWidth="1"/>
    <col min="14302" max="14302" width="12.140625" style="384" customWidth="1"/>
    <col min="14303" max="14303" width="12.42578125" style="384" customWidth="1"/>
    <col min="14304" max="14304" width="12.7109375" style="384" customWidth="1"/>
    <col min="14305" max="14305" width="12" style="384" customWidth="1"/>
    <col min="14306" max="14307" width="13" style="384" customWidth="1"/>
    <col min="14308" max="14308" width="12.7109375" style="384" customWidth="1"/>
    <col min="14309" max="14309" width="10.85546875" style="384" customWidth="1"/>
    <col min="14310" max="14310" width="13.140625" style="384" customWidth="1"/>
    <col min="14311" max="14311" width="14.5703125" style="384" customWidth="1"/>
    <col min="14312" max="14312" width="12.85546875" style="384" customWidth="1"/>
    <col min="14313" max="14313" width="11.28515625" style="384" customWidth="1"/>
    <col min="14314" max="14314" width="16.28515625" style="384" customWidth="1"/>
    <col min="14315" max="14315" width="14.85546875" style="384" customWidth="1"/>
    <col min="14316" max="14316" width="14" style="384" customWidth="1"/>
    <col min="14317" max="14317" width="11" style="384" customWidth="1"/>
    <col min="14318" max="14318" width="13.85546875" style="384" customWidth="1"/>
    <col min="14319" max="14319" width="32" style="384" customWidth="1"/>
    <col min="14320" max="14322" width="9.140625" style="384"/>
    <col min="14323" max="14323" width="12.28515625" style="384" customWidth="1"/>
    <col min="14324" max="14325" width="16.7109375" style="384" bestFit="1" customWidth="1"/>
    <col min="14326" max="14540" width="9.140625" style="384"/>
    <col min="14541" max="14541" width="5.140625" style="384" customWidth="1"/>
    <col min="14542" max="14542" width="29.28515625" style="384" customWidth="1"/>
    <col min="14543" max="14546" width="0" style="384" hidden="1" customWidth="1"/>
    <col min="14547" max="14547" width="23.28515625" style="384" customWidth="1"/>
    <col min="14548" max="14548" width="17.42578125" style="384" customWidth="1"/>
    <col min="14549" max="14549" width="12" style="384" customWidth="1"/>
    <col min="14550" max="14550" width="11.140625" style="384" customWidth="1"/>
    <col min="14551" max="14551" width="15" style="384" customWidth="1"/>
    <col min="14552" max="14554" width="11.140625" style="384" customWidth="1"/>
    <col min="14555" max="14555" width="12.42578125" style="384" customWidth="1"/>
    <col min="14556" max="14556" width="10.5703125" style="384" customWidth="1"/>
    <col min="14557" max="14557" width="11.28515625" style="384" customWidth="1"/>
    <col min="14558" max="14558" width="12.140625" style="384" customWidth="1"/>
    <col min="14559" max="14559" width="12.42578125" style="384" customWidth="1"/>
    <col min="14560" max="14560" width="12.7109375" style="384" customWidth="1"/>
    <col min="14561" max="14561" width="12" style="384" customWidth="1"/>
    <col min="14562" max="14563" width="13" style="384" customWidth="1"/>
    <col min="14564" max="14564" width="12.7109375" style="384" customWidth="1"/>
    <col min="14565" max="14565" width="10.85546875" style="384" customWidth="1"/>
    <col min="14566" max="14566" width="13.140625" style="384" customWidth="1"/>
    <col min="14567" max="14567" width="14.5703125" style="384" customWidth="1"/>
    <col min="14568" max="14568" width="12.85546875" style="384" customWidth="1"/>
    <col min="14569" max="14569" width="11.28515625" style="384" customWidth="1"/>
    <col min="14570" max="14570" width="16.28515625" style="384" customWidth="1"/>
    <col min="14571" max="14571" width="14.85546875" style="384" customWidth="1"/>
    <col min="14572" max="14572" width="14" style="384" customWidth="1"/>
    <col min="14573" max="14573" width="11" style="384" customWidth="1"/>
    <col min="14574" max="14574" width="13.85546875" style="384" customWidth="1"/>
    <col min="14575" max="14575" width="32" style="384" customWidth="1"/>
    <col min="14576" max="14578" width="9.140625" style="384"/>
    <col min="14579" max="14579" width="12.28515625" style="384" customWidth="1"/>
    <col min="14580" max="14581" width="16.7109375" style="384" bestFit="1" customWidth="1"/>
    <col min="14582" max="14796" width="9.140625" style="384"/>
    <col min="14797" max="14797" width="5.140625" style="384" customWidth="1"/>
    <col min="14798" max="14798" width="29.28515625" style="384" customWidth="1"/>
    <col min="14799" max="14802" width="0" style="384" hidden="1" customWidth="1"/>
    <col min="14803" max="14803" width="23.28515625" style="384" customWidth="1"/>
    <col min="14804" max="14804" width="17.42578125" style="384" customWidth="1"/>
    <col min="14805" max="14805" width="12" style="384" customWidth="1"/>
    <col min="14806" max="14806" width="11.140625" style="384" customWidth="1"/>
    <col min="14807" max="14807" width="15" style="384" customWidth="1"/>
    <col min="14808" max="14810" width="11.140625" style="384" customWidth="1"/>
    <col min="14811" max="14811" width="12.42578125" style="384" customWidth="1"/>
    <col min="14812" max="14812" width="10.5703125" style="384" customWidth="1"/>
    <col min="14813" max="14813" width="11.28515625" style="384" customWidth="1"/>
    <col min="14814" max="14814" width="12.140625" style="384" customWidth="1"/>
    <col min="14815" max="14815" width="12.42578125" style="384" customWidth="1"/>
    <col min="14816" max="14816" width="12.7109375" style="384" customWidth="1"/>
    <col min="14817" max="14817" width="12" style="384" customWidth="1"/>
    <col min="14818" max="14819" width="13" style="384" customWidth="1"/>
    <col min="14820" max="14820" width="12.7109375" style="384" customWidth="1"/>
    <col min="14821" max="14821" width="10.85546875" style="384" customWidth="1"/>
    <col min="14822" max="14822" width="13.140625" style="384" customWidth="1"/>
    <col min="14823" max="14823" width="14.5703125" style="384" customWidth="1"/>
    <col min="14824" max="14824" width="12.85546875" style="384" customWidth="1"/>
    <col min="14825" max="14825" width="11.28515625" style="384" customWidth="1"/>
    <col min="14826" max="14826" width="16.28515625" style="384" customWidth="1"/>
    <col min="14827" max="14827" width="14.85546875" style="384" customWidth="1"/>
    <col min="14828" max="14828" width="14" style="384" customWidth="1"/>
    <col min="14829" max="14829" width="11" style="384" customWidth="1"/>
    <col min="14830" max="14830" width="13.85546875" style="384" customWidth="1"/>
    <col min="14831" max="14831" width="32" style="384" customWidth="1"/>
    <col min="14832" max="14834" width="9.140625" style="384"/>
    <col min="14835" max="14835" width="12.28515625" style="384" customWidth="1"/>
    <col min="14836" max="14837" width="16.7109375" style="384" bestFit="1" customWidth="1"/>
    <col min="14838" max="15052" width="9.140625" style="384"/>
    <col min="15053" max="15053" width="5.140625" style="384" customWidth="1"/>
    <col min="15054" max="15054" width="29.28515625" style="384" customWidth="1"/>
    <col min="15055" max="15058" width="0" style="384" hidden="1" customWidth="1"/>
    <col min="15059" max="15059" width="23.28515625" style="384" customWidth="1"/>
    <col min="15060" max="15060" width="17.42578125" style="384" customWidth="1"/>
    <col min="15061" max="15061" width="12" style="384" customWidth="1"/>
    <col min="15062" max="15062" width="11.140625" style="384" customWidth="1"/>
    <col min="15063" max="15063" width="15" style="384" customWidth="1"/>
    <col min="15064" max="15066" width="11.140625" style="384" customWidth="1"/>
    <col min="15067" max="15067" width="12.42578125" style="384" customWidth="1"/>
    <col min="15068" max="15068" width="10.5703125" style="384" customWidth="1"/>
    <col min="15069" max="15069" width="11.28515625" style="384" customWidth="1"/>
    <col min="15070" max="15070" width="12.140625" style="384" customWidth="1"/>
    <col min="15071" max="15071" width="12.42578125" style="384" customWidth="1"/>
    <col min="15072" max="15072" width="12.7109375" style="384" customWidth="1"/>
    <col min="15073" max="15073" width="12" style="384" customWidth="1"/>
    <col min="15074" max="15075" width="13" style="384" customWidth="1"/>
    <col min="15076" max="15076" width="12.7109375" style="384" customWidth="1"/>
    <col min="15077" max="15077" width="10.85546875" style="384" customWidth="1"/>
    <col min="15078" max="15078" width="13.140625" style="384" customWidth="1"/>
    <col min="15079" max="15079" width="14.5703125" style="384" customWidth="1"/>
    <col min="15080" max="15080" width="12.85546875" style="384" customWidth="1"/>
    <col min="15081" max="15081" width="11.28515625" style="384" customWidth="1"/>
    <col min="15082" max="15082" width="16.28515625" style="384" customWidth="1"/>
    <col min="15083" max="15083" width="14.85546875" style="384" customWidth="1"/>
    <col min="15084" max="15084" width="14" style="384" customWidth="1"/>
    <col min="15085" max="15085" width="11" style="384" customWidth="1"/>
    <col min="15086" max="15086" width="13.85546875" style="384" customWidth="1"/>
    <col min="15087" max="15087" width="32" style="384" customWidth="1"/>
    <col min="15088" max="15090" width="9.140625" style="384"/>
    <col min="15091" max="15091" width="12.28515625" style="384" customWidth="1"/>
    <col min="15092" max="15093" width="16.7109375" style="384" bestFit="1" customWidth="1"/>
    <col min="15094" max="15308" width="9.140625" style="384"/>
    <col min="15309" max="15309" width="5.140625" style="384" customWidth="1"/>
    <col min="15310" max="15310" width="29.28515625" style="384" customWidth="1"/>
    <col min="15311" max="15314" width="0" style="384" hidden="1" customWidth="1"/>
    <col min="15315" max="15315" width="23.28515625" style="384" customWidth="1"/>
    <col min="15316" max="15316" width="17.42578125" style="384" customWidth="1"/>
    <col min="15317" max="15317" width="12" style="384" customWidth="1"/>
    <col min="15318" max="15318" width="11.140625" style="384" customWidth="1"/>
    <col min="15319" max="15319" width="15" style="384" customWidth="1"/>
    <col min="15320" max="15322" width="11.140625" style="384" customWidth="1"/>
    <col min="15323" max="15323" width="12.42578125" style="384" customWidth="1"/>
    <col min="15324" max="15324" width="10.5703125" style="384" customWidth="1"/>
    <col min="15325" max="15325" width="11.28515625" style="384" customWidth="1"/>
    <col min="15326" max="15326" width="12.140625" style="384" customWidth="1"/>
    <col min="15327" max="15327" width="12.42578125" style="384" customWidth="1"/>
    <col min="15328" max="15328" width="12.7109375" style="384" customWidth="1"/>
    <col min="15329" max="15329" width="12" style="384" customWidth="1"/>
    <col min="15330" max="15331" width="13" style="384" customWidth="1"/>
    <col min="15332" max="15332" width="12.7109375" style="384" customWidth="1"/>
    <col min="15333" max="15333" width="10.85546875" style="384" customWidth="1"/>
    <col min="15334" max="15334" width="13.140625" style="384" customWidth="1"/>
    <col min="15335" max="15335" width="14.5703125" style="384" customWidth="1"/>
    <col min="15336" max="15336" width="12.85546875" style="384" customWidth="1"/>
    <col min="15337" max="15337" width="11.28515625" style="384" customWidth="1"/>
    <col min="15338" max="15338" width="16.28515625" style="384" customWidth="1"/>
    <col min="15339" max="15339" width="14.85546875" style="384" customWidth="1"/>
    <col min="15340" max="15340" width="14" style="384" customWidth="1"/>
    <col min="15341" max="15341" width="11" style="384" customWidth="1"/>
    <col min="15342" max="15342" width="13.85546875" style="384" customWidth="1"/>
    <col min="15343" max="15343" width="32" style="384" customWidth="1"/>
    <col min="15344" max="15346" width="9.140625" style="384"/>
    <col min="15347" max="15347" width="12.28515625" style="384" customWidth="1"/>
    <col min="15348" max="15349" width="16.7109375" style="384" bestFit="1" customWidth="1"/>
    <col min="15350" max="15564" width="9.140625" style="384"/>
    <col min="15565" max="15565" width="5.140625" style="384" customWidth="1"/>
    <col min="15566" max="15566" width="29.28515625" style="384" customWidth="1"/>
    <col min="15567" max="15570" width="0" style="384" hidden="1" customWidth="1"/>
    <col min="15571" max="15571" width="23.28515625" style="384" customWidth="1"/>
    <col min="15572" max="15572" width="17.42578125" style="384" customWidth="1"/>
    <col min="15573" max="15573" width="12" style="384" customWidth="1"/>
    <col min="15574" max="15574" width="11.140625" style="384" customWidth="1"/>
    <col min="15575" max="15575" width="15" style="384" customWidth="1"/>
    <col min="15576" max="15578" width="11.140625" style="384" customWidth="1"/>
    <col min="15579" max="15579" width="12.42578125" style="384" customWidth="1"/>
    <col min="15580" max="15580" width="10.5703125" style="384" customWidth="1"/>
    <col min="15581" max="15581" width="11.28515625" style="384" customWidth="1"/>
    <col min="15582" max="15582" width="12.140625" style="384" customWidth="1"/>
    <col min="15583" max="15583" width="12.42578125" style="384" customWidth="1"/>
    <col min="15584" max="15584" width="12.7109375" style="384" customWidth="1"/>
    <col min="15585" max="15585" width="12" style="384" customWidth="1"/>
    <col min="15586" max="15587" width="13" style="384" customWidth="1"/>
    <col min="15588" max="15588" width="12.7109375" style="384" customWidth="1"/>
    <col min="15589" max="15589" width="10.85546875" style="384" customWidth="1"/>
    <col min="15590" max="15590" width="13.140625" style="384" customWidth="1"/>
    <col min="15591" max="15591" width="14.5703125" style="384" customWidth="1"/>
    <col min="15592" max="15592" width="12.85546875" style="384" customWidth="1"/>
    <col min="15593" max="15593" width="11.28515625" style="384" customWidth="1"/>
    <col min="15594" max="15594" width="16.28515625" style="384" customWidth="1"/>
    <col min="15595" max="15595" width="14.85546875" style="384" customWidth="1"/>
    <col min="15596" max="15596" width="14" style="384" customWidth="1"/>
    <col min="15597" max="15597" width="11" style="384" customWidth="1"/>
    <col min="15598" max="15598" width="13.85546875" style="384" customWidth="1"/>
    <col min="15599" max="15599" width="32" style="384" customWidth="1"/>
    <col min="15600" max="15602" width="9.140625" style="384"/>
    <col min="15603" max="15603" width="12.28515625" style="384" customWidth="1"/>
    <col min="15604" max="15605" width="16.7109375" style="384" bestFit="1" customWidth="1"/>
    <col min="15606" max="15820" width="9.140625" style="384"/>
    <col min="15821" max="15821" width="5.140625" style="384" customWidth="1"/>
    <col min="15822" max="15822" width="29.28515625" style="384" customWidth="1"/>
    <col min="15823" max="15826" width="0" style="384" hidden="1" customWidth="1"/>
    <col min="15827" max="15827" width="23.28515625" style="384" customWidth="1"/>
    <col min="15828" max="15828" width="17.42578125" style="384" customWidth="1"/>
    <col min="15829" max="15829" width="12" style="384" customWidth="1"/>
    <col min="15830" max="15830" width="11.140625" style="384" customWidth="1"/>
    <col min="15831" max="15831" width="15" style="384" customWidth="1"/>
    <col min="15832" max="15834" width="11.140625" style="384" customWidth="1"/>
    <col min="15835" max="15835" width="12.42578125" style="384" customWidth="1"/>
    <col min="15836" max="15836" width="10.5703125" style="384" customWidth="1"/>
    <col min="15837" max="15837" width="11.28515625" style="384" customWidth="1"/>
    <col min="15838" max="15838" width="12.140625" style="384" customWidth="1"/>
    <col min="15839" max="15839" width="12.42578125" style="384" customWidth="1"/>
    <col min="15840" max="15840" width="12.7109375" style="384" customWidth="1"/>
    <col min="15841" max="15841" width="12" style="384" customWidth="1"/>
    <col min="15842" max="15843" width="13" style="384" customWidth="1"/>
    <col min="15844" max="15844" width="12.7109375" style="384" customWidth="1"/>
    <col min="15845" max="15845" width="10.85546875" style="384" customWidth="1"/>
    <col min="15846" max="15846" width="13.140625" style="384" customWidth="1"/>
    <col min="15847" max="15847" width="14.5703125" style="384" customWidth="1"/>
    <col min="15848" max="15848" width="12.85546875" style="384" customWidth="1"/>
    <col min="15849" max="15849" width="11.28515625" style="384" customWidth="1"/>
    <col min="15850" max="15850" width="16.28515625" style="384" customWidth="1"/>
    <col min="15851" max="15851" width="14.85546875" style="384" customWidth="1"/>
    <col min="15852" max="15852" width="14" style="384" customWidth="1"/>
    <col min="15853" max="15853" width="11" style="384" customWidth="1"/>
    <col min="15854" max="15854" width="13.85546875" style="384" customWidth="1"/>
    <col min="15855" max="15855" width="32" style="384" customWidth="1"/>
    <col min="15856" max="15858" width="9.140625" style="384"/>
    <col min="15859" max="15859" width="12.28515625" style="384" customWidth="1"/>
    <col min="15860" max="15861" width="16.7109375" style="384" bestFit="1" customWidth="1"/>
    <col min="15862" max="16076" width="9.140625" style="384"/>
    <col min="16077" max="16077" width="5.140625" style="384" customWidth="1"/>
    <col min="16078" max="16078" width="29.28515625" style="384" customWidth="1"/>
    <col min="16079" max="16082" width="0" style="384" hidden="1" customWidth="1"/>
    <col min="16083" max="16083" width="23.28515625" style="384" customWidth="1"/>
    <col min="16084" max="16084" width="17.42578125" style="384" customWidth="1"/>
    <col min="16085" max="16085" width="12" style="384" customWidth="1"/>
    <col min="16086" max="16086" width="11.140625" style="384" customWidth="1"/>
    <col min="16087" max="16087" width="15" style="384" customWidth="1"/>
    <col min="16088" max="16090" width="11.140625" style="384" customWidth="1"/>
    <col min="16091" max="16091" width="12.42578125" style="384" customWidth="1"/>
    <col min="16092" max="16092" width="10.5703125" style="384" customWidth="1"/>
    <col min="16093" max="16093" width="11.28515625" style="384" customWidth="1"/>
    <col min="16094" max="16094" width="12.140625" style="384" customWidth="1"/>
    <col min="16095" max="16095" width="12.42578125" style="384" customWidth="1"/>
    <col min="16096" max="16096" width="12.7109375" style="384" customWidth="1"/>
    <col min="16097" max="16097" width="12" style="384" customWidth="1"/>
    <col min="16098" max="16099" width="13" style="384" customWidth="1"/>
    <col min="16100" max="16100" width="12.7109375" style="384" customWidth="1"/>
    <col min="16101" max="16101" width="10.85546875" style="384" customWidth="1"/>
    <col min="16102" max="16102" width="13.140625" style="384" customWidth="1"/>
    <col min="16103" max="16103" width="14.5703125" style="384" customWidth="1"/>
    <col min="16104" max="16104" width="12.85546875" style="384" customWidth="1"/>
    <col min="16105" max="16105" width="11.28515625" style="384" customWidth="1"/>
    <col min="16106" max="16106" width="16.28515625" style="384" customWidth="1"/>
    <col min="16107" max="16107" width="14.85546875" style="384" customWidth="1"/>
    <col min="16108" max="16108" width="14" style="384" customWidth="1"/>
    <col min="16109" max="16109" width="11" style="384" customWidth="1"/>
    <col min="16110" max="16110" width="13.85546875" style="384" customWidth="1"/>
    <col min="16111" max="16111" width="32" style="384" customWidth="1"/>
    <col min="16112" max="16114" width="9.140625" style="384"/>
    <col min="16115" max="16115" width="12.28515625" style="384" customWidth="1"/>
    <col min="16116" max="16117" width="16.7109375" style="384" bestFit="1" customWidth="1"/>
    <col min="16118" max="16384" width="9.140625" style="384"/>
  </cols>
  <sheetData>
    <row r="1" spans="1:15" ht="20.25" x14ac:dyDescent="0.25">
      <c r="A1" s="752" t="s">
        <v>1352</v>
      </c>
      <c r="B1" s="752"/>
      <c r="C1" s="752"/>
      <c r="D1" s="752"/>
      <c r="E1" s="752"/>
      <c r="F1" s="752"/>
      <c r="G1" s="752"/>
      <c r="H1" s="752"/>
      <c r="I1" s="752"/>
      <c r="J1" s="752"/>
      <c r="K1" s="752"/>
    </row>
    <row r="2" spans="1:15" ht="20.25" x14ac:dyDescent="0.25">
      <c r="A2" s="753" t="str">
        <f>+'PL17. XSKT'!A2:U2</f>
        <v>(Kèm theo Báo cáo số               /BC-UBND ngày        tháng      năm 2023 của Ủy ban nhân dân tỉnh)</v>
      </c>
      <c r="B2" s="753"/>
      <c r="C2" s="753"/>
      <c r="D2" s="753"/>
      <c r="E2" s="753"/>
      <c r="F2" s="753"/>
      <c r="G2" s="753"/>
      <c r="H2" s="753"/>
      <c r="I2" s="753"/>
      <c r="J2" s="753"/>
      <c r="K2" s="753"/>
    </row>
    <row r="3" spans="1:15" ht="39" customHeight="1" x14ac:dyDescent="0.25">
      <c r="A3" s="644"/>
      <c r="B3" s="644"/>
      <c r="C3" s="644"/>
      <c r="D3" s="644"/>
      <c r="E3" s="644"/>
      <c r="F3" s="644"/>
      <c r="G3" s="755" t="s">
        <v>1219</v>
      </c>
      <c r="H3" s="755"/>
      <c r="I3" s="755"/>
      <c r="J3" s="755"/>
      <c r="K3" s="755"/>
    </row>
    <row r="4" spans="1:15" s="268" customFormat="1" ht="47.25" customHeight="1" x14ac:dyDescent="0.25">
      <c r="A4" s="733" t="s">
        <v>8</v>
      </c>
      <c r="B4" s="733" t="s">
        <v>806</v>
      </c>
      <c r="C4" s="733" t="s">
        <v>1353</v>
      </c>
      <c r="D4" s="733" t="s">
        <v>1354</v>
      </c>
      <c r="E4" s="733" t="s">
        <v>1355</v>
      </c>
      <c r="F4" s="733"/>
      <c r="G4" s="733"/>
      <c r="H4" s="733" t="s">
        <v>1356</v>
      </c>
      <c r="I4" s="733" t="s">
        <v>1357</v>
      </c>
      <c r="J4" s="729" t="s">
        <v>826</v>
      </c>
      <c r="K4" s="733" t="s">
        <v>825</v>
      </c>
    </row>
    <row r="5" spans="1:15" s="268" customFormat="1" ht="21.75" customHeight="1" x14ac:dyDescent="0.25">
      <c r="A5" s="733"/>
      <c r="B5" s="733"/>
      <c r="C5" s="733"/>
      <c r="D5" s="733"/>
      <c r="E5" s="733" t="s">
        <v>10</v>
      </c>
      <c r="F5" s="767" t="s">
        <v>11</v>
      </c>
      <c r="G5" s="767"/>
      <c r="H5" s="733"/>
      <c r="I5" s="733"/>
      <c r="J5" s="738"/>
      <c r="K5" s="733"/>
    </row>
    <row r="6" spans="1:15" s="268" customFormat="1" ht="61.5" customHeight="1" x14ac:dyDescent="0.25">
      <c r="A6" s="733"/>
      <c r="B6" s="733"/>
      <c r="C6" s="733"/>
      <c r="D6" s="733"/>
      <c r="E6" s="733"/>
      <c r="F6" s="269" t="s">
        <v>1358</v>
      </c>
      <c r="G6" s="269" t="s">
        <v>1359</v>
      </c>
      <c r="H6" s="733"/>
      <c r="I6" s="733"/>
      <c r="J6" s="730"/>
      <c r="K6" s="733"/>
    </row>
    <row r="7" spans="1:15" s="272" customFormat="1" ht="22.7" customHeight="1" x14ac:dyDescent="0.25">
      <c r="A7" s="358"/>
      <c r="B7" s="358" t="s">
        <v>217</v>
      </c>
      <c r="C7" s="358"/>
      <c r="D7" s="645">
        <v>206400</v>
      </c>
      <c r="E7" s="645">
        <f>+E8+E13</f>
        <v>475000</v>
      </c>
      <c r="F7" s="645">
        <f t="shared" ref="F7:I7" si="0">+F8+F13</f>
        <v>455000</v>
      </c>
      <c r="G7" s="645">
        <f t="shared" si="0"/>
        <v>20000</v>
      </c>
      <c r="H7" s="645">
        <f t="shared" si="0"/>
        <v>163750</v>
      </c>
      <c r="I7" s="645">
        <f t="shared" si="0"/>
        <v>206400</v>
      </c>
      <c r="J7" s="645"/>
      <c r="K7" s="646"/>
    </row>
    <row r="8" spans="1:15" s="272" customFormat="1" ht="36" customHeight="1" x14ac:dyDescent="0.25">
      <c r="A8" s="398" t="s">
        <v>17</v>
      </c>
      <c r="B8" s="492" t="s">
        <v>1360</v>
      </c>
      <c r="C8" s="398"/>
      <c r="D8" s="647"/>
      <c r="E8" s="647">
        <f>+E9</f>
        <v>475000</v>
      </c>
      <c r="F8" s="647">
        <f t="shared" ref="F8:I8" si="1">+F9</f>
        <v>455000</v>
      </c>
      <c r="G8" s="647">
        <f t="shared" si="1"/>
        <v>20000</v>
      </c>
      <c r="H8" s="647">
        <f t="shared" si="1"/>
        <v>163750</v>
      </c>
      <c r="I8" s="647">
        <f t="shared" si="1"/>
        <v>163750</v>
      </c>
      <c r="J8" s="647"/>
      <c r="K8" s="648"/>
    </row>
    <row r="9" spans="1:15" s="272" customFormat="1" ht="27.75" customHeight="1" x14ac:dyDescent="0.25">
      <c r="A9" s="496" t="s">
        <v>20</v>
      </c>
      <c r="B9" s="495" t="s">
        <v>852</v>
      </c>
      <c r="C9" s="496"/>
      <c r="D9" s="649"/>
      <c r="E9" s="649">
        <f>+SUBTOTAL(109,E10:E12)</f>
        <v>475000</v>
      </c>
      <c r="F9" s="649">
        <f t="shared" ref="F9:I9" si="2">+SUBTOTAL(109,F10:F12)</f>
        <v>455000</v>
      </c>
      <c r="G9" s="649">
        <f t="shared" si="2"/>
        <v>20000</v>
      </c>
      <c r="H9" s="649">
        <f t="shared" si="2"/>
        <v>163750</v>
      </c>
      <c r="I9" s="649">
        <f t="shared" si="2"/>
        <v>163750</v>
      </c>
      <c r="J9" s="649"/>
      <c r="K9" s="650"/>
      <c r="L9" s="651"/>
    </row>
    <row r="10" spans="1:15" ht="37.5" x14ac:dyDescent="0.25">
      <c r="A10" s="417" t="s">
        <v>567</v>
      </c>
      <c r="B10" s="652" t="s">
        <v>1361</v>
      </c>
      <c r="C10" s="653">
        <v>0.4</v>
      </c>
      <c r="D10" s="654"/>
      <c r="E10" s="654">
        <v>120000</v>
      </c>
      <c r="F10" s="654">
        <f t="shared" ref="F10:F12" si="3">+E10-G10</f>
        <v>120000</v>
      </c>
      <c r="G10" s="654"/>
      <c r="H10" s="654">
        <f>ROUND(F10/(100%-C10)*C10,0)</f>
        <v>80000</v>
      </c>
      <c r="I10" s="654">
        <v>80000</v>
      </c>
      <c r="J10" s="654"/>
      <c r="K10" s="655" t="s">
        <v>1206</v>
      </c>
      <c r="L10" s="656"/>
      <c r="N10" s="657"/>
      <c r="O10" s="657"/>
    </row>
    <row r="11" spans="1:15" ht="93.75" x14ac:dyDescent="0.25">
      <c r="A11" s="417" t="s">
        <v>296</v>
      </c>
      <c r="B11" s="658" t="s">
        <v>1362</v>
      </c>
      <c r="C11" s="653">
        <v>0.2</v>
      </c>
      <c r="D11" s="654"/>
      <c r="E11" s="654">
        <v>180000</v>
      </c>
      <c r="F11" s="654">
        <f t="shared" si="3"/>
        <v>170000</v>
      </c>
      <c r="G11" s="654">
        <v>10000</v>
      </c>
      <c r="H11" s="654">
        <f>ROUND(F11/(100%-C11)*C11,0)</f>
        <v>42500</v>
      </c>
      <c r="I11" s="654">
        <v>42500</v>
      </c>
      <c r="J11" s="654"/>
      <c r="K11" s="655" t="s">
        <v>957</v>
      </c>
      <c r="L11" s="656"/>
      <c r="N11" s="657"/>
      <c r="O11" s="657"/>
    </row>
    <row r="12" spans="1:15" ht="93.75" x14ac:dyDescent="0.25">
      <c r="A12" s="417" t="s">
        <v>297</v>
      </c>
      <c r="B12" s="658" t="s">
        <v>1363</v>
      </c>
      <c r="C12" s="653">
        <v>0.2</v>
      </c>
      <c r="D12" s="654"/>
      <c r="E12" s="654">
        <v>175000</v>
      </c>
      <c r="F12" s="654">
        <f t="shared" si="3"/>
        <v>165000</v>
      </c>
      <c r="G12" s="654">
        <v>10000</v>
      </c>
      <c r="H12" s="654">
        <f>ROUND(F12/(100%-C12)*C12,0)</f>
        <v>41250</v>
      </c>
      <c r="I12" s="654">
        <v>41250</v>
      </c>
      <c r="J12" s="654"/>
      <c r="K12" s="655" t="s">
        <v>937</v>
      </c>
      <c r="L12" s="656"/>
      <c r="N12" s="657"/>
      <c r="O12" s="657"/>
    </row>
    <row r="13" spans="1:15" s="408" customFormat="1" ht="37.5" x14ac:dyDescent="0.25">
      <c r="A13" s="402" t="s">
        <v>29</v>
      </c>
      <c r="B13" s="659" t="s">
        <v>1364</v>
      </c>
      <c r="C13" s="660"/>
      <c r="D13" s="649"/>
      <c r="E13" s="649"/>
      <c r="F13" s="649"/>
      <c r="G13" s="649"/>
      <c r="H13" s="649"/>
      <c r="I13" s="649">
        <v>42650</v>
      </c>
      <c r="J13" s="655"/>
      <c r="K13" s="661"/>
    </row>
    <row r="14" spans="1:15" s="401" customFormat="1" ht="3" customHeight="1" x14ac:dyDescent="0.25">
      <c r="A14" s="662"/>
      <c r="B14" s="663"/>
      <c r="C14" s="663"/>
      <c r="D14" s="663"/>
      <c r="E14" s="663"/>
      <c r="F14" s="663"/>
      <c r="G14" s="663"/>
      <c r="H14" s="663"/>
      <c r="I14" s="663"/>
      <c r="J14" s="663"/>
      <c r="K14" s="663"/>
    </row>
    <row r="15" spans="1:15" s="459" customFormat="1" ht="25.5" customHeight="1" x14ac:dyDescent="0.25">
      <c r="B15" s="384"/>
      <c r="C15" s="384"/>
      <c r="D15" s="384"/>
      <c r="E15" s="384"/>
      <c r="F15" s="384"/>
      <c r="G15" s="384"/>
      <c r="H15" s="803" t="s">
        <v>798</v>
      </c>
      <c r="I15" s="804"/>
      <c r="J15" s="804"/>
    </row>
    <row r="16" spans="1:15" x14ac:dyDescent="0.25">
      <c r="B16" s="440"/>
      <c r="C16" s="440"/>
      <c r="D16" s="440"/>
      <c r="E16" s="440"/>
      <c r="F16" s="440"/>
      <c r="G16" s="440"/>
      <c r="H16" s="664"/>
    </row>
    <row r="17" spans="1:16117" x14ac:dyDescent="0.25">
      <c r="B17" s="440"/>
      <c r="C17" s="440"/>
      <c r="D17" s="440"/>
      <c r="E17" s="440"/>
      <c r="F17" s="440"/>
      <c r="G17" s="440"/>
      <c r="H17" s="440"/>
      <c r="I17" s="440"/>
      <c r="J17" s="440"/>
    </row>
    <row r="18" spans="1:16117" x14ac:dyDescent="0.25">
      <c r="B18" s="440"/>
      <c r="C18" s="440"/>
      <c r="D18" s="440"/>
      <c r="E18" s="440"/>
      <c r="F18" s="440"/>
      <c r="G18" s="440"/>
      <c r="H18" s="440"/>
      <c r="I18" s="440"/>
      <c r="J18" s="440"/>
    </row>
    <row r="19" spans="1:16117" x14ac:dyDescent="0.25">
      <c r="B19" s="440"/>
      <c r="C19" s="440"/>
      <c r="D19" s="440"/>
      <c r="E19" s="440"/>
      <c r="F19" s="440"/>
      <c r="G19" s="440"/>
      <c r="H19" s="440"/>
      <c r="I19" s="440"/>
      <c r="J19" s="440"/>
    </row>
    <row r="20" spans="1:16117" x14ac:dyDescent="0.25">
      <c r="B20" s="440"/>
      <c r="C20" s="440"/>
      <c r="D20" s="440"/>
      <c r="E20" s="440"/>
      <c r="F20" s="440"/>
      <c r="G20" s="440"/>
      <c r="H20" s="440"/>
      <c r="I20" s="440"/>
      <c r="J20" s="440"/>
    </row>
    <row r="21" spans="1:16117" s="440" customFormat="1" x14ac:dyDescent="0.25">
      <c r="A21" s="459"/>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c r="BB21" s="384"/>
      <c r="BC21" s="384"/>
      <c r="BD21" s="384"/>
      <c r="BE21" s="384"/>
      <c r="BF21" s="384"/>
      <c r="BG21" s="384"/>
      <c r="BH21" s="384"/>
      <c r="BI21" s="384"/>
      <c r="BJ21" s="384"/>
      <c r="BK21" s="384"/>
      <c r="BL21" s="384"/>
      <c r="BM21" s="384"/>
      <c r="BN21" s="384"/>
      <c r="BO21" s="384"/>
      <c r="BP21" s="384"/>
      <c r="BQ21" s="384"/>
      <c r="BR21" s="384"/>
      <c r="BS21" s="384"/>
      <c r="BT21" s="384"/>
      <c r="BU21" s="384"/>
      <c r="BV21" s="384"/>
      <c r="BW21" s="384"/>
      <c r="BX21" s="384"/>
      <c r="BY21" s="384"/>
      <c r="BZ21" s="384"/>
      <c r="CA21" s="384"/>
      <c r="CB21" s="384"/>
      <c r="CC21" s="384"/>
      <c r="CD21" s="384"/>
      <c r="CE21" s="384"/>
      <c r="CF21" s="384"/>
      <c r="CG21" s="384"/>
      <c r="CH21" s="384"/>
      <c r="CI21" s="384"/>
      <c r="CJ21" s="384"/>
      <c r="CK21" s="384"/>
      <c r="CL21" s="384"/>
      <c r="CM21" s="384"/>
      <c r="CN21" s="384"/>
      <c r="CO21" s="384"/>
      <c r="CP21" s="384"/>
      <c r="CQ21" s="384"/>
      <c r="CR21" s="384"/>
      <c r="CS21" s="384"/>
      <c r="CT21" s="384"/>
      <c r="CU21" s="384"/>
      <c r="CV21" s="384"/>
      <c r="CW21" s="384"/>
      <c r="CX21" s="384"/>
      <c r="CY21" s="384"/>
      <c r="CZ21" s="384"/>
      <c r="DA21" s="384"/>
      <c r="DB21" s="384"/>
      <c r="DC21" s="384"/>
      <c r="DD21" s="384"/>
      <c r="DE21" s="384"/>
      <c r="DF21" s="384"/>
      <c r="DG21" s="384"/>
      <c r="DH21" s="384"/>
      <c r="DI21" s="384"/>
      <c r="DJ21" s="384"/>
      <c r="DK21" s="384"/>
      <c r="DL21" s="384"/>
      <c r="DM21" s="384"/>
      <c r="DN21" s="384"/>
      <c r="DO21" s="384"/>
      <c r="DP21" s="384"/>
      <c r="DQ21" s="384"/>
      <c r="DR21" s="384"/>
      <c r="DS21" s="384"/>
      <c r="DT21" s="384"/>
      <c r="DU21" s="384"/>
      <c r="DV21" s="384"/>
      <c r="DW21" s="384"/>
      <c r="DX21" s="384"/>
      <c r="DY21" s="384"/>
      <c r="DZ21" s="384"/>
      <c r="EA21" s="384"/>
      <c r="EB21" s="384"/>
      <c r="EC21" s="384"/>
      <c r="ED21" s="384"/>
      <c r="EE21" s="384"/>
      <c r="EF21" s="384"/>
      <c r="EG21" s="384"/>
      <c r="EH21" s="384"/>
      <c r="EI21" s="384"/>
      <c r="EJ21" s="384"/>
      <c r="EK21" s="384"/>
      <c r="EL21" s="384"/>
      <c r="EM21" s="384"/>
      <c r="EN21" s="384"/>
      <c r="EO21" s="384"/>
      <c r="EP21" s="384"/>
      <c r="EQ21" s="384"/>
      <c r="ER21" s="384"/>
      <c r="ES21" s="384"/>
      <c r="ET21" s="384"/>
      <c r="EU21" s="384"/>
      <c r="EV21" s="384"/>
      <c r="EW21" s="384"/>
      <c r="EX21" s="384"/>
      <c r="EY21" s="384"/>
      <c r="EZ21" s="384"/>
      <c r="FA21" s="384"/>
      <c r="FB21" s="384"/>
      <c r="FC21" s="384"/>
      <c r="FD21" s="384"/>
      <c r="FE21" s="384"/>
      <c r="FF21" s="384"/>
      <c r="FG21" s="384"/>
      <c r="FH21" s="384"/>
      <c r="FI21" s="384"/>
      <c r="FJ21" s="384"/>
      <c r="FK21" s="384"/>
      <c r="FL21" s="384"/>
      <c r="FM21" s="384"/>
      <c r="FN21" s="384"/>
      <c r="FO21" s="384"/>
      <c r="FP21" s="384"/>
      <c r="FQ21" s="384"/>
      <c r="FR21" s="384"/>
      <c r="FS21" s="384"/>
      <c r="FT21" s="384"/>
      <c r="FU21" s="384"/>
      <c r="FV21" s="384"/>
      <c r="FW21" s="384"/>
      <c r="FX21" s="384"/>
      <c r="FY21" s="384"/>
      <c r="FZ21" s="384"/>
      <c r="GA21" s="384"/>
      <c r="GB21" s="384"/>
      <c r="GC21" s="384"/>
      <c r="GD21" s="384"/>
      <c r="GE21" s="384"/>
      <c r="GF21" s="384"/>
      <c r="GG21" s="384"/>
      <c r="GH21" s="384"/>
      <c r="GI21" s="384"/>
      <c r="GJ21" s="384"/>
      <c r="GK21" s="384"/>
      <c r="GL21" s="384"/>
      <c r="GM21" s="384"/>
      <c r="GN21" s="384"/>
      <c r="GO21" s="384"/>
      <c r="GP21" s="384"/>
      <c r="GQ21" s="384"/>
      <c r="GR21" s="384"/>
      <c r="GS21" s="384"/>
      <c r="GT21" s="384"/>
      <c r="GU21" s="384"/>
      <c r="GV21" s="384"/>
      <c r="GW21" s="384"/>
      <c r="GX21" s="384"/>
      <c r="GY21" s="384"/>
      <c r="GZ21" s="384"/>
      <c r="HA21" s="384"/>
      <c r="HB21" s="384"/>
      <c r="HC21" s="384"/>
      <c r="HD21" s="384"/>
      <c r="HE21" s="384"/>
      <c r="HF21" s="384"/>
      <c r="HG21" s="384"/>
      <c r="HH21" s="384"/>
      <c r="HI21" s="384"/>
      <c r="HJ21" s="384"/>
      <c r="HK21" s="384"/>
      <c r="HL21" s="384"/>
      <c r="HM21" s="384"/>
      <c r="HN21" s="384"/>
      <c r="HO21" s="384"/>
      <c r="HP21" s="384"/>
      <c r="HQ21" s="384"/>
      <c r="HR21" s="384"/>
      <c r="HS21" s="384"/>
      <c r="HT21" s="384"/>
      <c r="HU21" s="384"/>
      <c r="HV21" s="384"/>
      <c r="HW21" s="384"/>
      <c r="HX21" s="384"/>
      <c r="HY21" s="384"/>
      <c r="HZ21" s="384"/>
      <c r="IA21" s="384"/>
      <c r="IB21" s="384"/>
      <c r="IC21" s="384"/>
      <c r="ID21" s="384"/>
      <c r="IE21" s="384"/>
      <c r="IF21" s="384"/>
      <c r="IG21" s="384"/>
      <c r="IH21" s="384"/>
      <c r="II21" s="384"/>
      <c r="IJ21" s="384"/>
      <c r="IK21" s="384"/>
      <c r="IL21" s="384"/>
      <c r="IM21" s="384"/>
      <c r="IN21" s="384"/>
      <c r="IO21" s="384"/>
      <c r="IP21" s="384"/>
      <c r="IQ21" s="384"/>
      <c r="IR21" s="384"/>
      <c r="IS21" s="384"/>
      <c r="IT21" s="384"/>
      <c r="IU21" s="384"/>
      <c r="IV21" s="384"/>
      <c r="IW21" s="384"/>
      <c r="IX21" s="384"/>
      <c r="IY21" s="384"/>
      <c r="IZ21" s="384"/>
      <c r="JA21" s="384"/>
      <c r="JB21" s="384"/>
      <c r="JC21" s="384"/>
      <c r="JD21" s="384"/>
      <c r="JE21" s="384"/>
      <c r="JF21" s="384"/>
      <c r="JG21" s="384"/>
      <c r="JH21" s="384"/>
      <c r="JI21" s="384"/>
      <c r="JJ21" s="384"/>
      <c r="JK21" s="384"/>
      <c r="JL21" s="384"/>
      <c r="JM21" s="384"/>
      <c r="JN21" s="384"/>
      <c r="JO21" s="384"/>
      <c r="JP21" s="384"/>
      <c r="JQ21" s="384"/>
      <c r="JR21" s="384"/>
      <c r="JS21" s="384"/>
      <c r="JT21" s="384"/>
      <c r="JU21" s="384"/>
      <c r="JV21" s="384"/>
      <c r="JW21" s="384"/>
      <c r="JX21" s="384"/>
      <c r="JY21" s="384"/>
      <c r="JZ21" s="384"/>
      <c r="KA21" s="384"/>
      <c r="KB21" s="384"/>
      <c r="KC21" s="384"/>
      <c r="KD21" s="384"/>
      <c r="KE21" s="384"/>
      <c r="KF21" s="384"/>
      <c r="KG21" s="384"/>
      <c r="KH21" s="384"/>
      <c r="KI21" s="384"/>
      <c r="KJ21" s="384"/>
      <c r="KK21" s="384"/>
      <c r="KL21" s="384"/>
      <c r="KM21" s="384"/>
      <c r="KN21" s="384"/>
      <c r="KO21" s="384"/>
      <c r="KP21" s="384"/>
      <c r="KQ21" s="384"/>
      <c r="KR21" s="384"/>
      <c r="KS21" s="384"/>
      <c r="KT21" s="384"/>
      <c r="KU21" s="384"/>
      <c r="KV21" s="384"/>
      <c r="KW21" s="384"/>
      <c r="KX21" s="384"/>
      <c r="KY21" s="384"/>
      <c r="KZ21" s="384"/>
      <c r="LA21" s="384"/>
      <c r="LB21" s="384"/>
      <c r="LC21" s="384"/>
      <c r="LD21" s="384"/>
      <c r="LE21" s="384"/>
      <c r="LF21" s="384"/>
      <c r="LG21" s="384"/>
      <c r="LH21" s="384"/>
      <c r="LI21" s="384"/>
      <c r="LJ21" s="384"/>
      <c r="LK21" s="384"/>
      <c r="LL21" s="384"/>
      <c r="LM21" s="384"/>
      <c r="LN21" s="384"/>
      <c r="LO21" s="384"/>
      <c r="LP21" s="384"/>
      <c r="LQ21" s="384"/>
      <c r="LR21" s="384"/>
      <c r="LS21" s="384"/>
      <c r="LT21" s="384"/>
      <c r="LU21" s="384"/>
      <c r="LV21" s="384"/>
      <c r="LW21" s="384"/>
      <c r="LX21" s="384"/>
      <c r="LY21" s="384"/>
      <c r="LZ21" s="384"/>
      <c r="MA21" s="384"/>
      <c r="MB21" s="384"/>
      <c r="MC21" s="384"/>
      <c r="MD21" s="384"/>
      <c r="ME21" s="384"/>
      <c r="MF21" s="384"/>
      <c r="MG21" s="384"/>
      <c r="MH21" s="384"/>
      <c r="MI21" s="384"/>
      <c r="MJ21" s="384"/>
      <c r="MK21" s="384"/>
      <c r="ML21" s="384"/>
      <c r="MM21" s="384"/>
      <c r="MN21" s="384"/>
      <c r="MO21" s="384"/>
      <c r="MP21" s="384"/>
      <c r="MQ21" s="384"/>
      <c r="MR21" s="384"/>
      <c r="MS21" s="384"/>
      <c r="MT21" s="384"/>
      <c r="MU21" s="384"/>
      <c r="MV21" s="384"/>
      <c r="MW21" s="384"/>
      <c r="MX21" s="384"/>
      <c r="MY21" s="384"/>
      <c r="MZ21" s="384"/>
      <c r="NA21" s="384"/>
      <c r="NB21" s="384"/>
      <c r="NC21" s="384"/>
      <c r="ND21" s="384"/>
      <c r="NE21" s="384"/>
      <c r="NF21" s="384"/>
      <c r="NG21" s="384"/>
      <c r="NH21" s="384"/>
      <c r="NI21" s="384"/>
      <c r="NJ21" s="384"/>
      <c r="NK21" s="384"/>
      <c r="NL21" s="384"/>
      <c r="NM21" s="384"/>
      <c r="NN21" s="384"/>
      <c r="NO21" s="384"/>
      <c r="NP21" s="384"/>
      <c r="NQ21" s="384"/>
      <c r="NR21" s="384"/>
      <c r="NS21" s="384"/>
      <c r="NT21" s="384"/>
      <c r="NU21" s="384"/>
      <c r="NV21" s="384"/>
      <c r="NW21" s="384"/>
      <c r="NX21" s="384"/>
      <c r="NY21" s="384"/>
      <c r="NZ21" s="384"/>
      <c r="OA21" s="384"/>
      <c r="OB21" s="384"/>
      <c r="OC21" s="384"/>
      <c r="OD21" s="384"/>
      <c r="OE21" s="384"/>
      <c r="OF21" s="384"/>
      <c r="OG21" s="384"/>
      <c r="OH21" s="384"/>
      <c r="OI21" s="384"/>
      <c r="OJ21" s="384"/>
      <c r="OK21" s="384"/>
      <c r="OL21" s="384"/>
      <c r="OM21" s="384"/>
      <c r="ON21" s="384"/>
      <c r="OO21" s="384"/>
      <c r="OP21" s="384"/>
      <c r="OQ21" s="384"/>
      <c r="OR21" s="384"/>
      <c r="OS21" s="384"/>
      <c r="OT21" s="384"/>
      <c r="OU21" s="384"/>
      <c r="OV21" s="384"/>
      <c r="OW21" s="384"/>
      <c r="OX21" s="384"/>
      <c r="OY21" s="384"/>
      <c r="OZ21" s="384"/>
      <c r="PA21" s="384"/>
      <c r="PB21" s="384"/>
      <c r="PC21" s="384"/>
      <c r="PD21" s="384"/>
      <c r="PE21" s="384"/>
      <c r="PF21" s="384"/>
      <c r="PG21" s="384"/>
      <c r="PH21" s="384"/>
      <c r="PI21" s="384"/>
      <c r="PJ21" s="384"/>
      <c r="PK21" s="384"/>
      <c r="PL21" s="384"/>
      <c r="PM21" s="384"/>
      <c r="PN21" s="384"/>
      <c r="PO21" s="384"/>
      <c r="PP21" s="384"/>
      <c r="PQ21" s="384"/>
      <c r="PR21" s="384"/>
      <c r="PS21" s="384"/>
      <c r="PT21" s="384"/>
      <c r="PU21" s="384"/>
      <c r="PV21" s="384"/>
      <c r="PW21" s="384"/>
      <c r="PX21" s="384"/>
      <c r="PY21" s="384"/>
      <c r="PZ21" s="384"/>
      <c r="QA21" s="384"/>
      <c r="QB21" s="384"/>
      <c r="QC21" s="384"/>
      <c r="QD21" s="384"/>
      <c r="QE21" s="384"/>
      <c r="QF21" s="384"/>
      <c r="QG21" s="384"/>
      <c r="QH21" s="384"/>
      <c r="QI21" s="384"/>
      <c r="QJ21" s="384"/>
      <c r="QK21" s="384"/>
      <c r="QL21" s="384"/>
      <c r="QM21" s="384"/>
      <c r="QN21" s="384"/>
      <c r="QO21" s="384"/>
      <c r="QP21" s="384"/>
      <c r="QQ21" s="384"/>
      <c r="QR21" s="384"/>
      <c r="QS21" s="384"/>
      <c r="QT21" s="384"/>
      <c r="QU21" s="384"/>
      <c r="QV21" s="384"/>
      <c r="QW21" s="384"/>
      <c r="QX21" s="384"/>
      <c r="QY21" s="384"/>
      <c r="QZ21" s="384"/>
      <c r="RA21" s="384"/>
      <c r="RB21" s="384"/>
      <c r="RC21" s="384"/>
      <c r="RD21" s="384"/>
      <c r="RE21" s="384"/>
      <c r="RF21" s="384"/>
      <c r="RG21" s="384"/>
      <c r="RH21" s="384"/>
      <c r="RI21" s="384"/>
      <c r="RJ21" s="384"/>
      <c r="RK21" s="384"/>
      <c r="RL21" s="384"/>
      <c r="RM21" s="384"/>
      <c r="RN21" s="384"/>
      <c r="RO21" s="384"/>
      <c r="RP21" s="384"/>
      <c r="RQ21" s="384"/>
      <c r="RR21" s="384"/>
      <c r="RS21" s="384"/>
      <c r="RT21" s="384"/>
      <c r="RU21" s="384"/>
      <c r="RV21" s="384"/>
      <c r="RW21" s="384"/>
      <c r="RX21" s="384"/>
      <c r="RY21" s="384"/>
      <c r="RZ21" s="384"/>
      <c r="SA21" s="384"/>
      <c r="SB21" s="384"/>
      <c r="SC21" s="384"/>
      <c r="SD21" s="384"/>
      <c r="SE21" s="384"/>
      <c r="SF21" s="384"/>
      <c r="SG21" s="384"/>
      <c r="SH21" s="384"/>
      <c r="SI21" s="384"/>
      <c r="SJ21" s="384"/>
      <c r="SK21" s="384"/>
      <c r="SL21" s="384"/>
      <c r="SM21" s="384"/>
      <c r="SN21" s="384"/>
      <c r="SO21" s="384"/>
      <c r="SP21" s="384"/>
      <c r="SQ21" s="384"/>
      <c r="SR21" s="384"/>
      <c r="SS21" s="384"/>
      <c r="ST21" s="384"/>
      <c r="SU21" s="384"/>
      <c r="SV21" s="384"/>
      <c r="SW21" s="384"/>
      <c r="SX21" s="384"/>
      <c r="SY21" s="384"/>
      <c r="SZ21" s="384"/>
      <c r="TA21" s="384"/>
      <c r="TB21" s="384"/>
      <c r="TC21" s="384"/>
      <c r="TD21" s="384"/>
      <c r="TE21" s="384"/>
      <c r="TF21" s="384"/>
      <c r="TG21" s="384"/>
      <c r="TH21" s="384"/>
      <c r="TI21" s="384"/>
      <c r="TJ21" s="384"/>
      <c r="TK21" s="384"/>
      <c r="TL21" s="384"/>
      <c r="TM21" s="384"/>
      <c r="TN21" s="384"/>
      <c r="TO21" s="384"/>
      <c r="TP21" s="384"/>
      <c r="TQ21" s="384"/>
      <c r="TR21" s="384"/>
      <c r="TS21" s="384"/>
      <c r="TT21" s="384"/>
      <c r="TU21" s="384"/>
      <c r="TV21" s="384"/>
      <c r="TW21" s="384"/>
      <c r="TX21" s="384"/>
      <c r="TY21" s="384"/>
      <c r="TZ21" s="384"/>
      <c r="UA21" s="384"/>
      <c r="UB21" s="384"/>
      <c r="UC21" s="384"/>
      <c r="UD21" s="384"/>
      <c r="UE21" s="384"/>
      <c r="UF21" s="384"/>
      <c r="UG21" s="384"/>
      <c r="UH21" s="384"/>
      <c r="UI21" s="384"/>
      <c r="UJ21" s="384"/>
      <c r="UK21" s="384"/>
      <c r="UL21" s="384"/>
      <c r="UM21" s="384"/>
      <c r="UN21" s="384"/>
      <c r="UO21" s="384"/>
      <c r="UP21" s="384"/>
      <c r="UQ21" s="384"/>
      <c r="UR21" s="384"/>
      <c r="US21" s="384"/>
      <c r="UT21" s="384"/>
      <c r="UU21" s="384"/>
      <c r="UV21" s="384"/>
      <c r="UW21" s="384"/>
      <c r="UX21" s="384"/>
      <c r="UY21" s="384"/>
      <c r="UZ21" s="384"/>
      <c r="VA21" s="384"/>
      <c r="VB21" s="384"/>
      <c r="VC21" s="384"/>
      <c r="VD21" s="384"/>
      <c r="VE21" s="384"/>
      <c r="VF21" s="384"/>
      <c r="VG21" s="384"/>
      <c r="VH21" s="384"/>
      <c r="VI21" s="384"/>
      <c r="VJ21" s="384"/>
      <c r="VK21" s="384"/>
      <c r="VL21" s="384"/>
      <c r="VM21" s="384"/>
      <c r="VN21" s="384"/>
      <c r="VO21" s="384"/>
      <c r="VP21" s="384"/>
      <c r="VQ21" s="384"/>
      <c r="VR21" s="384"/>
      <c r="VS21" s="384"/>
      <c r="VT21" s="384"/>
      <c r="VU21" s="384"/>
      <c r="VV21" s="384"/>
      <c r="VW21" s="384"/>
      <c r="VX21" s="384"/>
      <c r="VY21" s="384"/>
      <c r="VZ21" s="384"/>
      <c r="WA21" s="384"/>
      <c r="WB21" s="384"/>
      <c r="WC21" s="384"/>
      <c r="WD21" s="384"/>
      <c r="WE21" s="384"/>
      <c r="WF21" s="384"/>
      <c r="WG21" s="384"/>
      <c r="WH21" s="384"/>
      <c r="WI21" s="384"/>
      <c r="WJ21" s="384"/>
      <c r="WK21" s="384"/>
      <c r="WL21" s="384"/>
      <c r="WM21" s="384"/>
      <c r="WN21" s="384"/>
      <c r="WO21" s="384"/>
      <c r="WP21" s="384"/>
      <c r="WQ21" s="384"/>
      <c r="WR21" s="384"/>
      <c r="WS21" s="384"/>
      <c r="WT21" s="384"/>
      <c r="WU21" s="384"/>
      <c r="WV21" s="384"/>
      <c r="WW21" s="384"/>
      <c r="WX21" s="384"/>
      <c r="WY21" s="384"/>
      <c r="WZ21" s="384"/>
      <c r="XA21" s="384"/>
      <c r="XB21" s="384"/>
      <c r="XC21" s="384"/>
      <c r="XD21" s="384"/>
      <c r="XE21" s="384"/>
      <c r="XF21" s="384"/>
      <c r="XG21" s="384"/>
      <c r="XH21" s="384"/>
      <c r="XI21" s="384"/>
      <c r="XJ21" s="384"/>
      <c r="XK21" s="384"/>
      <c r="XL21" s="384"/>
      <c r="XM21" s="384"/>
      <c r="XN21" s="384"/>
      <c r="XO21" s="384"/>
      <c r="XP21" s="384"/>
      <c r="XQ21" s="384"/>
      <c r="XR21" s="384"/>
      <c r="XS21" s="384"/>
      <c r="XT21" s="384"/>
      <c r="XU21" s="384"/>
      <c r="XV21" s="384"/>
      <c r="XW21" s="384"/>
      <c r="XX21" s="384"/>
      <c r="XY21" s="384"/>
      <c r="XZ21" s="384"/>
      <c r="YA21" s="384"/>
      <c r="YB21" s="384"/>
      <c r="YC21" s="384"/>
      <c r="YD21" s="384"/>
      <c r="YE21" s="384"/>
      <c r="YF21" s="384"/>
      <c r="YG21" s="384"/>
      <c r="YH21" s="384"/>
      <c r="YI21" s="384"/>
      <c r="YJ21" s="384"/>
      <c r="YK21" s="384"/>
      <c r="YL21" s="384"/>
      <c r="YM21" s="384"/>
      <c r="YN21" s="384"/>
      <c r="YO21" s="384"/>
      <c r="YP21" s="384"/>
      <c r="YQ21" s="384"/>
      <c r="YR21" s="384"/>
      <c r="YS21" s="384"/>
      <c r="YT21" s="384"/>
      <c r="YU21" s="384"/>
      <c r="YV21" s="384"/>
      <c r="YW21" s="384"/>
      <c r="YX21" s="384"/>
      <c r="YY21" s="384"/>
      <c r="YZ21" s="384"/>
      <c r="ZA21" s="384"/>
      <c r="ZB21" s="384"/>
      <c r="ZC21" s="384"/>
      <c r="ZD21" s="384"/>
      <c r="ZE21" s="384"/>
      <c r="ZF21" s="384"/>
      <c r="ZG21" s="384"/>
      <c r="ZH21" s="384"/>
      <c r="ZI21" s="384"/>
      <c r="ZJ21" s="384"/>
      <c r="ZK21" s="384"/>
      <c r="ZL21" s="384"/>
      <c r="ZM21" s="384"/>
      <c r="ZN21" s="384"/>
      <c r="ZO21" s="384"/>
      <c r="ZP21" s="384"/>
      <c r="ZQ21" s="384"/>
      <c r="ZR21" s="384"/>
      <c r="ZS21" s="384"/>
      <c r="ZT21" s="384"/>
      <c r="ZU21" s="384"/>
      <c r="ZV21" s="384"/>
      <c r="ZW21" s="384"/>
      <c r="ZX21" s="384"/>
      <c r="ZY21" s="384"/>
      <c r="ZZ21" s="384"/>
      <c r="AAA21" s="384"/>
      <c r="AAB21" s="384"/>
      <c r="AAC21" s="384"/>
      <c r="AAD21" s="384"/>
      <c r="AAE21" s="384"/>
      <c r="AAF21" s="384"/>
      <c r="AAG21" s="384"/>
      <c r="AAH21" s="384"/>
      <c r="AAI21" s="384"/>
      <c r="AAJ21" s="384"/>
      <c r="AAK21" s="384"/>
      <c r="AAL21" s="384"/>
      <c r="AAM21" s="384"/>
      <c r="AAN21" s="384"/>
      <c r="AAO21" s="384"/>
      <c r="AAP21" s="384"/>
      <c r="AAQ21" s="384"/>
      <c r="AAR21" s="384"/>
      <c r="AAS21" s="384"/>
      <c r="AAT21" s="384"/>
      <c r="AAU21" s="384"/>
      <c r="AAV21" s="384"/>
      <c r="AAW21" s="384"/>
      <c r="AAX21" s="384"/>
      <c r="AAY21" s="384"/>
      <c r="AAZ21" s="384"/>
      <c r="ABA21" s="384"/>
      <c r="ABB21" s="384"/>
      <c r="ABC21" s="384"/>
      <c r="ABD21" s="384"/>
      <c r="ABE21" s="384"/>
      <c r="ABF21" s="384"/>
      <c r="ABG21" s="384"/>
      <c r="ABH21" s="384"/>
      <c r="ABI21" s="384"/>
      <c r="ABJ21" s="384"/>
      <c r="ABK21" s="384"/>
      <c r="ABL21" s="384"/>
      <c r="ABM21" s="384"/>
      <c r="ABN21" s="384"/>
      <c r="ABO21" s="384"/>
      <c r="ABP21" s="384"/>
      <c r="ABQ21" s="384"/>
      <c r="ABR21" s="384"/>
      <c r="ABS21" s="384"/>
      <c r="ABT21" s="384"/>
      <c r="ABU21" s="384"/>
      <c r="ABV21" s="384"/>
      <c r="ABW21" s="384"/>
      <c r="ABX21" s="384"/>
      <c r="ABY21" s="384"/>
      <c r="ABZ21" s="384"/>
      <c r="ACA21" s="384"/>
      <c r="ACB21" s="384"/>
      <c r="ACC21" s="384"/>
      <c r="ACD21" s="384"/>
      <c r="ACE21" s="384"/>
      <c r="ACF21" s="384"/>
      <c r="ACG21" s="384"/>
      <c r="ACH21" s="384"/>
      <c r="ACI21" s="384"/>
      <c r="ACJ21" s="384"/>
      <c r="ACK21" s="384"/>
      <c r="ACL21" s="384"/>
      <c r="ACM21" s="384"/>
      <c r="ACN21" s="384"/>
      <c r="ACO21" s="384"/>
      <c r="ACP21" s="384"/>
      <c r="ACQ21" s="384"/>
      <c r="ACR21" s="384"/>
      <c r="ACS21" s="384"/>
      <c r="ACT21" s="384"/>
      <c r="ACU21" s="384"/>
      <c r="ACV21" s="384"/>
      <c r="ACW21" s="384"/>
      <c r="ACX21" s="384"/>
      <c r="ACY21" s="384"/>
      <c r="ACZ21" s="384"/>
      <c r="ADA21" s="384"/>
      <c r="ADB21" s="384"/>
      <c r="ADC21" s="384"/>
      <c r="ADD21" s="384"/>
      <c r="ADE21" s="384"/>
      <c r="ADF21" s="384"/>
      <c r="ADG21" s="384"/>
      <c r="ADH21" s="384"/>
      <c r="ADI21" s="384"/>
      <c r="ADJ21" s="384"/>
      <c r="ADK21" s="384"/>
      <c r="ADL21" s="384"/>
      <c r="ADM21" s="384"/>
      <c r="ADN21" s="384"/>
      <c r="ADO21" s="384"/>
      <c r="ADP21" s="384"/>
      <c r="ADQ21" s="384"/>
      <c r="ADR21" s="384"/>
      <c r="ADS21" s="384"/>
      <c r="ADT21" s="384"/>
      <c r="ADU21" s="384"/>
      <c r="ADV21" s="384"/>
      <c r="ADW21" s="384"/>
      <c r="ADX21" s="384"/>
      <c r="ADY21" s="384"/>
      <c r="ADZ21" s="384"/>
      <c r="AEA21" s="384"/>
      <c r="AEB21" s="384"/>
      <c r="AEC21" s="384"/>
      <c r="AED21" s="384"/>
      <c r="AEE21" s="384"/>
      <c r="AEF21" s="384"/>
      <c r="AEG21" s="384"/>
      <c r="AEH21" s="384"/>
      <c r="AEI21" s="384"/>
      <c r="AEJ21" s="384"/>
      <c r="AEK21" s="384"/>
      <c r="AEL21" s="384"/>
      <c r="AEM21" s="384"/>
      <c r="AEN21" s="384"/>
      <c r="AEO21" s="384"/>
      <c r="AEP21" s="384"/>
      <c r="AEQ21" s="384"/>
      <c r="AER21" s="384"/>
      <c r="AES21" s="384"/>
      <c r="AET21" s="384"/>
      <c r="AEU21" s="384"/>
      <c r="AEV21" s="384"/>
      <c r="AEW21" s="384"/>
      <c r="AEX21" s="384"/>
      <c r="AEY21" s="384"/>
      <c r="AEZ21" s="384"/>
      <c r="AFA21" s="384"/>
      <c r="AFB21" s="384"/>
      <c r="AFC21" s="384"/>
      <c r="AFD21" s="384"/>
      <c r="AFE21" s="384"/>
      <c r="AFF21" s="384"/>
      <c r="AFG21" s="384"/>
      <c r="AFH21" s="384"/>
      <c r="AFI21" s="384"/>
      <c r="AFJ21" s="384"/>
      <c r="AFK21" s="384"/>
      <c r="AFL21" s="384"/>
      <c r="AFM21" s="384"/>
      <c r="AFN21" s="384"/>
      <c r="AFO21" s="384"/>
      <c r="AFP21" s="384"/>
      <c r="AFQ21" s="384"/>
      <c r="AFR21" s="384"/>
      <c r="AFS21" s="384"/>
      <c r="AFT21" s="384"/>
      <c r="AFU21" s="384"/>
      <c r="AFV21" s="384"/>
      <c r="AFW21" s="384"/>
      <c r="AFX21" s="384"/>
      <c r="AFY21" s="384"/>
      <c r="AFZ21" s="384"/>
      <c r="AGA21" s="384"/>
      <c r="AGB21" s="384"/>
      <c r="AGC21" s="384"/>
      <c r="AGD21" s="384"/>
      <c r="AGE21" s="384"/>
      <c r="AGF21" s="384"/>
      <c r="AGG21" s="384"/>
      <c r="AGH21" s="384"/>
      <c r="AGI21" s="384"/>
      <c r="AGJ21" s="384"/>
      <c r="AGK21" s="384"/>
      <c r="AGL21" s="384"/>
      <c r="AGM21" s="384"/>
      <c r="AGN21" s="384"/>
      <c r="AGO21" s="384"/>
      <c r="AGP21" s="384"/>
      <c r="AGQ21" s="384"/>
      <c r="AGR21" s="384"/>
      <c r="AGS21" s="384"/>
      <c r="AGT21" s="384"/>
      <c r="AGU21" s="384"/>
      <c r="AGV21" s="384"/>
      <c r="AGW21" s="384"/>
      <c r="AGX21" s="384"/>
      <c r="AGY21" s="384"/>
      <c r="AGZ21" s="384"/>
      <c r="AHA21" s="384"/>
      <c r="AHB21" s="384"/>
      <c r="AHC21" s="384"/>
      <c r="AHD21" s="384"/>
      <c r="AHE21" s="384"/>
      <c r="AHF21" s="384"/>
      <c r="AHG21" s="384"/>
      <c r="AHH21" s="384"/>
      <c r="AHI21" s="384"/>
      <c r="AHJ21" s="384"/>
      <c r="AHK21" s="384"/>
      <c r="AHL21" s="384"/>
      <c r="AHM21" s="384"/>
      <c r="AHN21" s="384"/>
      <c r="AHO21" s="384"/>
      <c r="AHP21" s="384"/>
      <c r="AHQ21" s="384"/>
      <c r="AHR21" s="384"/>
      <c r="AHS21" s="384"/>
      <c r="AHT21" s="384"/>
      <c r="AHU21" s="384"/>
      <c r="AHV21" s="384"/>
      <c r="AHW21" s="384"/>
      <c r="AHX21" s="384"/>
      <c r="AHY21" s="384"/>
      <c r="AHZ21" s="384"/>
      <c r="AIA21" s="384"/>
      <c r="AIB21" s="384"/>
      <c r="AIC21" s="384"/>
      <c r="AID21" s="384"/>
      <c r="AIE21" s="384"/>
      <c r="AIF21" s="384"/>
      <c r="AIG21" s="384"/>
      <c r="AIH21" s="384"/>
      <c r="AII21" s="384"/>
      <c r="AIJ21" s="384"/>
      <c r="AIK21" s="384"/>
      <c r="AIL21" s="384"/>
      <c r="AIM21" s="384"/>
      <c r="AIN21" s="384"/>
      <c r="AIO21" s="384"/>
      <c r="AIP21" s="384"/>
      <c r="AIQ21" s="384"/>
      <c r="AIR21" s="384"/>
      <c r="AIS21" s="384"/>
      <c r="AIT21" s="384"/>
      <c r="AIU21" s="384"/>
      <c r="AIV21" s="384"/>
      <c r="AIW21" s="384"/>
      <c r="AIX21" s="384"/>
      <c r="AIY21" s="384"/>
      <c r="AIZ21" s="384"/>
      <c r="AJA21" s="384"/>
      <c r="AJB21" s="384"/>
      <c r="AJC21" s="384"/>
      <c r="AJD21" s="384"/>
      <c r="AJE21" s="384"/>
      <c r="AJF21" s="384"/>
      <c r="AJG21" s="384"/>
      <c r="AJH21" s="384"/>
      <c r="AJI21" s="384"/>
      <c r="AJJ21" s="384"/>
      <c r="AJK21" s="384"/>
      <c r="AJL21" s="384"/>
      <c r="AJM21" s="384"/>
      <c r="AJN21" s="384"/>
      <c r="AJO21" s="384"/>
      <c r="AJP21" s="384"/>
      <c r="AJQ21" s="384"/>
      <c r="AJR21" s="384"/>
      <c r="AJS21" s="384"/>
      <c r="AJT21" s="384"/>
      <c r="AJU21" s="384"/>
      <c r="AJV21" s="384"/>
      <c r="AJW21" s="384"/>
      <c r="AJX21" s="384"/>
      <c r="AJY21" s="384"/>
      <c r="AJZ21" s="384"/>
      <c r="AKA21" s="384"/>
      <c r="AKB21" s="384"/>
      <c r="AKC21" s="384"/>
      <c r="AKD21" s="384"/>
      <c r="AKE21" s="384"/>
      <c r="AKF21" s="384"/>
      <c r="AKG21" s="384"/>
      <c r="AKH21" s="384"/>
      <c r="AKI21" s="384"/>
      <c r="AKJ21" s="384"/>
      <c r="AKK21" s="384"/>
      <c r="AKL21" s="384"/>
      <c r="AKM21" s="384"/>
      <c r="AKN21" s="384"/>
      <c r="AKO21" s="384"/>
      <c r="AKP21" s="384"/>
      <c r="AKQ21" s="384"/>
      <c r="AKR21" s="384"/>
      <c r="AKS21" s="384"/>
      <c r="AKT21" s="384"/>
      <c r="AKU21" s="384"/>
      <c r="AKV21" s="384"/>
      <c r="AKW21" s="384"/>
      <c r="AKX21" s="384"/>
      <c r="AKY21" s="384"/>
      <c r="AKZ21" s="384"/>
      <c r="ALA21" s="384"/>
      <c r="ALB21" s="384"/>
      <c r="ALC21" s="384"/>
      <c r="ALD21" s="384"/>
      <c r="ALE21" s="384"/>
      <c r="ALF21" s="384"/>
      <c r="ALG21" s="384"/>
      <c r="ALH21" s="384"/>
      <c r="ALI21" s="384"/>
      <c r="ALJ21" s="384"/>
      <c r="ALK21" s="384"/>
      <c r="ALL21" s="384"/>
      <c r="ALM21" s="384"/>
      <c r="ALN21" s="384"/>
      <c r="ALO21" s="384"/>
      <c r="ALP21" s="384"/>
      <c r="ALQ21" s="384"/>
      <c r="ALR21" s="384"/>
      <c r="ALS21" s="384"/>
      <c r="ALT21" s="384"/>
      <c r="ALU21" s="384"/>
      <c r="ALV21" s="384"/>
      <c r="ALW21" s="384"/>
      <c r="ALX21" s="384"/>
      <c r="ALY21" s="384"/>
      <c r="ALZ21" s="384"/>
      <c r="AMA21" s="384"/>
      <c r="AMB21" s="384"/>
      <c r="AMC21" s="384"/>
      <c r="AMD21" s="384"/>
      <c r="AME21" s="384"/>
      <c r="AMF21" s="384"/>
      <c r="AMG21" s="384"/>
      <c r="AMH21" s="384"/>
      <c r="AMI21" s="384"/>
      <c r="AMJ21" s="384"/>
      <c r="AMK21" s="384"/>
      <c r="AML21" s="384"/>
      <c r="AMM21" s="384"/>
      <c r="AMN21" s="384"/>
      <c r="AMO21" s="384"/>
      <c r="AMP21" s="384"/>
      <c r="AMQ21" s="384"/>
      <c r="AMR21" s="384"/>
      <c r="AMS21" s="384"/>
      <c r="AMT21" s="384"/>
      <c r="AMU21" s="384"/>
      <c r="AMV21" s="384"/>
      <c r="AMW21" s="384"/>
      <c r="AMX21" s="384"/>
      <c r="AMY21" s="384"/>
      <c r="AMZ21" s="384"/>
      <c r="ANA21" s="384"/>
      <c r="ANB21" s="384"/>
      <c r="ANC21" s="384"/>
      <c r="AND21" s="384"/>
      <c r="ANE21" s="384"/>
      <c r="ANF21" s="384"/>
      <c r="ANG21" s="384"/>
      <c r="ANH21" s="384"/>
      <c r="ANI21" s="384"/>
      <c r="ANJ21" s="384"/>
      <c r="ANK21" s="384"/>
      <c r="ANL21" s="384"/>
      <c r="ANM21" s="384"/>
      <c r="ANN21" s="384"/>
      <c r="ANO21" s="384"/>
      <c r="ANP21" s="384"/>
      <c r="ANQ21" s="384"/>
      <c r="ANR21" s="384"/>
      <c r="ANS21" s="384"/>
      <c r="ANT21" s="384"/>
      <c r="ANU21" s="384"/>
      <c r="ANV21" s="384"/>
      <c r="ANW21" s="384"/>
      <c r="ANX21" s="384"/>
      <c r="ANY21" s="384"/>
      <c r="ANZ21" s="384"/>
      <c r="AOA21" s="384"/>
      <c r="AOB21" s="384"/>
      <c r="AOC21" s="384"/>
      <c r="AOD21" s="384"/>
      <c r="AOE21" s="384"/>
      <c r="AOF21" s="384"/>
      <c r="AOG21" s="384"/>
      <c r="AOH21" s="384"/>
      <c r="AOI21" s="384"/>
      <c r="AOJ21" s="384"/>
      <c r="AOK21" s="384"/>
      <c r="AOL21" s="384"/>
      <c r="AOM21" s="384"/>
      <c r="AON21" s="384"/>
      <c r="AOO21" s="384"/>
      <c r="AOP21" s="384"/>
      <c r="AOQ21" s="384"/>
      <c r="AOR21" s="384"/>
      <c r="AOS21" s="384"/>
      <c r="AOT21" s="384"/>
      <c r="AOU21" s="384"/>
      <c r="AOV21" s="384"/>
      <c r="AOW21" s="384"/>
      <c r="AOX21" s="384"/>
      <c r="AOY21" s="384"/>
      <c r="AOZ21" s="384"/>
      <c r="APA21" s="384"/>
      <c r="APB21" s="384"/>
      <c r="APC21" s="384"/>
      <c r="APD21" s="384"/>
      <c r="APE21" s="384"/>
      <c r="APF21" s="384"/>
      <c r="APG21" s="384"/>
      <c r="APH21" s="384"/>
      <c r="API21" s="384"/>
      <c r="APJ21" s="384"/>
      <c r="APK21" s="384"/>
      <c r="APL21" s="384"/>
      <c r="APM21" s="384"/>
      <c r="APN21" s="384"/>
      <c r="APO21" s="384"/>
      <c r="APP21" s="384"/>
      <c r="APQ21" s="384"/>
      <c r="APR21" s="384"/>
      <c r="APS21" s="384"/>
      <c r="APT21" s="384"/>
      <c r="APU21" s="384"/>
      <c r="APV21" s="384"/>
      <c r="APW21" s="384"/>
      <c r="APX21" s="384"/>
      <c r="APY21" s="384"/>
      <c r="APZ21" s="384"/>
      <c r="AQA21" s="384"/>
      <c r="AQB21" s="384"/>
      <c r="AQC21" s="384"/>
      <c r="AQD21" s="384"/>
      <c r="AQE21" s="384"/>
      <c r="AQF21" s="384"/>
      <c r="AQG21" s="384"/>
      <c r="AQH21" s="384"/>
      <c r="AQI21" s="384"/>
      <c r="AQJ21" s="384"/>
      <c r="AQK21" s="384"/>
      <c r="AQL21" s="384"/>
      <c r="AQM21" s="384"/>
      <c r="AQN21" s="384"/>
      <c r="AQO21" s="384"/>
      <c r="AQP21" s="384"/>
      <c r="AQQ21" s="384"/>
      <c r="AQR21" s="384"/>
      <c r="AQS21" s="384"/>
      <c r="AQT21" s="384"/>
      <c r="AQU21" s="384"/>
      <c r="AQV21" s="384"/>
      <c r="AQW21" s="384"/>
      <c r="AQX21" s="384"/>
      <c r="AQY21" s="384"/>
      <c r="AQZ21" s="384"/>
      <c r="ARA21" s="384"/>
      <c r="ARB21" s="384"/>
      <c r="ARC21" s="384"/>
      <c r="ARD21" s="384"/>
      <c r="ARE21" s="384"/>
      <c r="ARF21" s="384"/>
      <c r="ARG21" s="384"/>
      <c r="ARH21" s="384"/>
      <c r="ARI21" s="384"/>
      <c r="ARJ21" s="384"/>
      <c r="ARK21" s="384"/>
      <c r="ARL21" s="384"/>
      <c r="ARM21" s="384"/>
      <c r="ARN21" s="384"/>
      <c r="ARO21" s="384"/>
      <c r="ARP21" s="384"/>
      <c r="ARQ21" s="384"/>
      <c r="ARR21" s="384"/>
      <c r="ARS21" s="384"/>
      <c r="ART21" s="384"/>
      <c r="ARU21" s="384"/>
      <c r="ARV21" s="384"/>
      <c r="ARW21" s="384"/>
      <c r="ARX21" s="384"/>
      <c r="ARY21" s="384"/>
      <c r="ARZ21" s="384"/>
      <c r="ASA21" s="384"/>
      <c r="ASB21" s="384"/>
      <c r="ASC21" s="384"/>
      <c r="ASD21" s="384"/>
      <c r="ASE21" s="384"/>
      <c r="ASF21" s="384"/>
      <c r="ASG21" s="384"/>
      <c r="ASH21" s="384"/>
      <c r="ASI21" s="384"/>
      <c r="ASJ21" s="384"/>
      <c r="ASK21" s="384"/>
      <c r="ASL21" s="384"/>
      <c r="ASM21" s="384"/>
      <c r="ASN21" s="384"/>
      <c r="ASO21" s="384"/>
      <c r="ASP21" s="384"/>
      <c r="ASQ21" s="384"/>
      <c r="ASR21" s="384"/>
      <c r="ASS21" s="384"/>
      <c r="AST21" s="384"/>
      <c r="ASU21" s="384"/>
      <c r="ASV21" s="384"/>
      <c r="ASW21" s="384"/>
      <c r="ASX21" s="384"/>
      <c r="ASY21" s="384"/>
      <c r="ASZ21" s="384"/>
      <c r="ATA21" s="384"/>
      <c r="ATB21" s="384"/>
      <c r="ATC21" s="384"/>
      <c r="ATD21" s="384"/>
      <c r="ATE21" s="384"/>
      <c r="ATF21" s="384"/>
      <c r="ATG21" s="384"/>
      <c r="ATH21" s="384"/>
      <c r="ATI21" s="384"/>
      <c r="ATJ21" s="384"/>
      <c r="ATK21" s="384"/>
      <c r="ATL21" s="384"/>
      <c r="ATM21" s="384"/>
      <c r="ATN21" s="384"/>
      <c r="ATO21" s="384"/>
      <c r="ATP21" s="384"/>
      <c r="ATQ21" s="384"/>
      <c r="ATR21" s="384"/>
      <c r="ATS21" s="384"/>
      <c r="ATT21" s="384"/>
      <c r="ATU21" s="384"/>
      <c r="ATV21" s="384"/>
      <c r="ATW21" s="384"/>
      <c r="ATX21" s="384"/>
      <c r="ATY21" s="384"/>
      <c r="ATZ21" s="384"/>
      <c r="AUA21" s="384"/>
      <c r="AUB21" s="384"/>
      <c r="AUC21" s="384"/>
      <c r="AUD21" s="384"/>
      <c r="AUE21" s="384"/>
      <c r="AUF21" s="384"/>
      <c r="AUG21" s="384"/>
      <c r="AUH21" s="384"/>
      <c r="AUI21" s="384"/>
      <c r="AUJ21" s="384"/>
      <c r="AUK21" s="384"/>
      <c r="AUL21" s="384"/>
      <c r="AUM21" s="384"/>
      <c r="AUN21" s="384"/>
      <c r="AUO21" s="384"/>
      <c r="AUP21" s="384"/>
      <c r="AUQ21" s="384"/>
      <c r="AUR21" s="384"/>
      <c r="AUS21" s="384"/>
      <c r="AUT21" s="384"/>
      <c r="AUU21" s="384"/>
      <c r="AUV21" s="384"/>
      <c r="AUW21" s="384"/>
      <c r="AUX21" s="384"/>
      <c r="AUY21" s="384"/>
      <c r="AUZ21" s="384"/>
      <c r="AVA21" s="384"/>
      <c r="AVB21" s="384"/>
      <c r="AVC21" s="384"/>
      <c r="AVD21" s="384"/>
      <c r="AVE21" s="384"/>
      <c r="AVF21" s="384"/>
      <c r="AVG21" s="384"/>
      <c r="AVH21" s="384"/>
      <c r="AVI21" s="384"/>
      <c r="AVJ21" s="384"/>
      <c r="AVK21" s="384"/>
      <c r="AVL21" s="384"/>
      <c r="AVM21" s="384"/>
      <c r="AVN21" s="384"/>
      <c r="AVO21" s="384"/>
      <c r="AVP21" s="384"/>
      <c r="AVQ21" s="384"/>
      <c r="AVR21" s="384"/>
      <c r="AVS21" s="384"/>
      <c r="AVT21" s="384"/>
      <c r="AVU21" s="384"/>
      <c r="AVV21" s="384"/>
      <c r="AVW21" s="384"/>
      <c r="AVX21" s="384"/>
      <c r="AVY21" s="384"/>
      <c r="AVZ21" s="384"/>
      <c r="AWA21" s="384"/>
      <c r="AWB21" s="384"/>
      <c r="AWC21" s="384"/>
      <c r="AWD21" s="384"/>
      <c r="AWE21" s="384"/>
      <c r="AWF21" s="384"/>
      <c r="AWG21" s="384"/>
      <c r="AWH21" s="384"/>
      <c r="AWI21" s="384"/>
      <c r="AWJ21" s="384"/>
      <c r="AWK21" s="384"/>
      <c r="AWL21" s="384"/>
      <c r="AWM21" s="384"/>
      <c r="AWN21" s="384"/>
      <c r="AWO21" s="384"/>
      <c r="AWP21" s="384"/>
      <c r="AWQ21" s="384"/>
      <c r="AWR21" s="384"/>
      <c r="AWS21" s="384"/>
      <c r="AWT21" s="384"/>
      <c r="AWU21" s="384"/>
      <c r="AWV21" s="384"/>
      <c r="AWW21" s="384"/>
      <c r="AWX21" s="384"/>
      <c r="AWY21" s="384"/>
      <c r="AWZ21" s="384"/>
      <c r="AXA21" s="384"/>
      <c r="AXB21" s="384"/>
      <c r="AXC21" s="384"/>
      <c r="AXD21" s="384"/>
      <c r="AXE21" s="384"/>
      <c r="AXF21" s="384"/>
      <c r="AXG21" s="384"/>
      <c r="AXH21" s="384"/>
      <c r="AXI21" s="384"/>
      <c r="AXJ21" s="384"/>
      <c r="AXK21" s="384"/>
      <c r="AXL21" s="384"/>
      <c r="AXM21" s="384"/>
      <c r="AXN21" s="384"/>
      <c r="AXO21" s="384"/>
      <c r="AXP21" s="384"/>
      <c r="AXQ21" s="384"/>
      <c r="AXR21" s="384"/>
      <c r="AXS21" s="384"/>
      <c r="AXT21" s="384"/>
      <c r="AXU21" s="384"/>
      <c r="AXV21" s="384"/>
      <c r="AXW21" s="384"/>
      <c r="AXX21" s="384"/>
      <c r="AXY21" s="384"/>
      <c r="AXZ21" s="384"/>
      <c r="AYA21" s="384"/>
      <c r="AYB21" s="384"/>
      <c r="AYC21" s="384"/>
      <c r="AYD21" s="384"/>
      <c r="AYE21" s="384"/>
      <c r="AYF21" s="384"/>
      <c r="AYG21" s="384"/>
      <c r="AYH21" s="384"/>
      <c r="AYI21" s="384"/>
      <c r="AYJ21" s="384"/>
      <c r="AYK21" s="384"/>
      <c r="AYL21" s="384"/>
      <c r="AYM21" s="384"/>
      <c r="AYN21" s="384"/>
      <c r="AYO21" s="384"/>
      <c r="AYP21" s="384"/>
      <c r="AYQ21" s="384"/>
      <c r="AYR21" s="384"/>
      <c r="AYS21" s="384"/>
      <c r="AYT21" s="384"/>
      <c r="AYU21" s="384"/>
      <c r="AYV21" s="384"/>
      <c r="AYW21" s="384"/>
      <c r="AYX21" s="384"/>
      <c r="AYY21" s="384"/>
      <c r="AYZ21" s="384"/>
      <c r="AZA21" s="384"/>
      <c r="AZB21" s="384"/>
      <c r="AZC21" s="384"/>
      <c r="AZD21" s="384"/>
      <c r="AZE21" s="384"/>
      <c r="AZF21" s="384"/>
      <c r="AZG21" s="384"/>
      <c r="AZH21" s="384"/>
      <c r="AZI21" s="384"/>
      <c r="AZJ21" s="384"/>
      <c r="AZK21" s="384"/>
      <c r="AZL21" s="384"/>
      <c r="AZM21" s="384"/>
      <c r="AZN21" s="384"/>
      <c r="AZO21" s="384"/>
      <c r="AZP21" s="384"/>
      <c r="AZQ21" s="384"/>
      <c r="AZR21" s="384"/>
      <c r="AZS21" s="384"/>
      <c r="AZT21" s="384"/>
      <c r="AZU21" s="384"/>
      <c r="AZV21" s="384"/>
      <c r="AZW21" s="384"/>
      <c r="AZX21" s="384"/>
      <c r="AZY21" s="384"/>
      <c r="AZZ21" s="384"/>
      <c r="BAA21" s="384"/>
      <c r="BAB21" s="384"/>
      <c r="BAC21" s="384"/>
      <c r="BAD21" s="384"/>
      <c r="BAE21" s="384"/>
      <c r="BAF21" s="384"/>
      <c r="BAG21" s="384"/>
      <c r="BAH21" s="384"/>
      <c r="BAI21" s="384"/>
      <c r="BAJ21" s="384"/>
      <c r="BAK21" s="384"/>
      <c r="BAL21" s="384"/>
      <c r="BAM21" s="384"/>
      <c r="BAN21" s="384"/>
      <c r="BAO21" s="384"/>
      <c r="BAP21" s="384"/>
      <c r="BAQ21" s="384"/>
      <c r="BAR21" s="384"/>
      <c r="BAS21" s="384"/>
      <c r="BAT21" s="384"/>
      <c r="BAU21" s="384"/>
      <c r="BAV21" s="384"/>
      <c r="BAW21" s="384"/>
      <c r="BAX21" s="384"/>
      <c r="BAY21" s="384"/>
      <c r="BAZ21" s="384"/>
      <c r="BBA21" s="384"/>
      <c r="BBB21" s="384"/>
      <c r="BBC21" s="384"/>
      <c r="BBD21" s="384"/>
      <c r="BBE21" s="384"/>
      <c r="BBF21" s="384"/>
      <c r="BBG21" s="384"/>
      <c r="BBH21" s="384"/>
      <c r="BBI21" s="384"/>
      <c r="BBJ21" s="384"/>
      <c r="BBK21" s="384"/>
      <c r="BBL21" s="384"/>
      <c r="BBM21" s="384"/>
      <c r="BBN21" s="384"/>
      <c r="BBO21" s="384"/>
      <c r="BBP21" s="384"/>
      <c r="BBQ21" s="384"/>
      <c r="BBR21" s="384"/>
      <c r="BBS21" s="384"/>
      <c r="BBT21" s="384"/>
      <c r="BBU21" s="384"/>
      <c r="BBV21" s="384"/>
      <c r="BBW21" s="384"/>
      <c r="BBX21" s="384"/>
      <c r="BBY21" s="384"/>
      <c r="BBZ21" s="384"/>
      <c r="BCA21" s="384"/>
      <c r="BCB21" s="384"/>
      <c r="BCC21" s="384"/>
      <c r="BCD21" s="384"/>
      <c r="BCE21" s="384"/>
      <c r="BCF21" s="384"/>
      <c r="BCG21" s="384"/>
      <c r="BCH21" s="384"/>
      <c r="BCI21" s="384"/>
      <c r="BCJ21" s="384"/>
      <c r="BCK21" s="384"/>
      <c r="BCL21" s="384"/>
      <c r="BCM21" s="384"/>
      <c r="BCN21" s="384"/>
      <c r="BCO21" s="384"/>
      <c r="BCP21" s="384"/>
      <c r="BCQ21" s="384"/>
      <c r="BCR21" s="384"/>
      <c r="BCS21" s="384"/>
      <c r="BCT21" s="384"/>
      <c r="BCU21" s="384"/>
      <c r="BCV21" s="384"/>
      <c r="BCW21" s="384"/>
      <c r="BCX21" s="384"/>
      <c r="BCY21" s="384"/>
      <c r="BCZ21" s="384"/>
      <c r="BDA21" s="384"/>
      <c r="BDB21" s="384"/>
      <c r="BDC21" s="384"/>
      <c r="BDD21" s="384"/>
      <c r="BDE21" s="384"/>
      <c r="BDF21" s="384"/>
      <c r="BDG21" s="384"/>
      <c r="BDH21" s="384"/>
      <c r="BDI21" s="384"/>
      <c r="BDJ21" s="384"/>
      <c r="BDK21" s="384"/>
      <c r="BDL21" s="384"/>
      <c r="BDM21" s="384"/>
      <c r="BDN21" s="384"/>
      <c r="BDO21" s="384"/>
      <c r="BDP21" s="384"/>
      <c r="BDQ21" s="384"/>
      <c r="BDR21" s="384"/>
      <c r="BDS21" s="384"/>
      <c r="BDT21" s="384"/>
      <c r="BDU21" s="384"/>
      <c r="BDV21" s="384"/>
      <c r="BDW21" s="384"/>
      <c r="BDX21" s="384"/>
      <c r="BDY21" s="384"/>
      <c r="BDZ21" s="384"/>
      <c r="BEA21" s="384"/>
      <c r="BEB21" s="384"/>
      <c r="BEC21" s="384"/>
      <c r="BED21" s="384"/>
      <c r="BEE21" s="384"/>
      <c r="BEF21" s="384"/>
      <c r="BEG21" s="384"/>
      <c r="BEH21" s="384"/>
      <c r="BEI21" s="384"/>
      <c r="BEJ21" s="384"/>
      <c r="BEK21" s="384"/>
      <c r="BEL21" s="384"/>
      <c r="BEM21" s="384"/>
      <c r="BEN21" s="384"/>
      <c r="BEO21" s="384"/>
      <c r="BEP21" s="384"/>
      <c r="BEQ21" s="384"/>
      <c r="BER21" s="384"/>
      <c r="BES21" s="384"/>
      <c r="BET21" s="384"/>
      <c r="BEU21" s="384"/>
      <c r="BEV21" s="384"/>
      <c r="BEW21" s="384"/>
      <c r="BEX21" s="384"/>
      <c r="BEY21" s="384"/>
      <c r="BEZ21" s="384"/>
      <c r="BFA21" s="384"/>
      <c r="BFB21" s="384"/>
      <c r="BFC21" s="384"/>
      <c r="BFD21" s="384"/>
      <c r="BFE21" s="384"/>
      <c r="BFF21" s="384"/>
      <c r="BFG21" s="384"/>
      <c r="BFH21" s="384"/>
      <c r="BFI21" s="384"/>
      <c r="BFJ21" s="384"/>
      <c r="BFK21" s="384"/>
      <c r="BFL21" s="384"/>
      <c r="BFM21" s="384"/>
      <c r="BFN21" s="384"/>
      <c r="BFO21" s="384"/>
      <c r="BFP21" s="384"/>
      <c r="BFQ21" s="384"/>
      <c r="BFR21" s="384"/>
      <c r="BFS21" s="384"/>
      <c r="BFT21" s="384"/>
      <c r="BFU21" s="384"/>
      <c r="BFV21" s="384"/>
      <c r="BFW21" s="384"/>
      <c r="BFX21" s="384"/>
      <c r="BFY21" s="384"/>
      <c r="BFZ21" s="384"/>
      <c r="BGA21" s="384"/>
      <c r="BGB21" s="384"/>
      <c r="BGC21" s="384"/>
      <c r="BGD21" s="384"/>
      <c r="BGE21" s="384"/>
      <c r="BGF21" s="384"/>
      <c r="BGG21" s="384"/>
      <c r="BGH21" s="384"/>
      <c r="BGI21" s="384"/>
      <c r="BGJ21" s="384"/>
      <c r="BGK21" s="384"/>
      <c r="BGL21" s="384"/>
      <c r="BGM21" s="384"/>
      <c r="BGN21" s="384"/>
      <c r="BGO21" s="384"/>
      <c r="BGP21" s="384"/>
      <c r="BGQ21" s="384"/>
      <c r="BGR21" s="384"/>
      <c r="BGS21" s="384"/>
      <c r="BGT21" s="384"/>
      <c r="BGU21" s="384"/>
      <c r="BGV21" s="384"/>
      <c r="BGW21" s="384"/>
      <c r="BGX21" s="384"/>
      <c r="BGY21" s="384"/>
      <c r="BGZ21" s="384"/>
      <c r="BHA21" s="384"/>
      <c r="BHB21" s="384"/>
      <c r="BHC21" s="384"/>
      <c r="BHD21" s="384"/>
      <c r="BHE21" s="384"/>
      <c r="BHF21" s="384"/>
      <c r="BHG21" s="384"/>
      <c r="BHH21" s="384"/>
      <c r="BHI21" s="384"/>
      <c r="BHJ21" s="384"/>
      <c r="BHK21" s="384"/>
      <c r="BHL21" s="384"/>
      <c r="BHM21" s="384"/>
      <c r="BHN21" s="384"/>
      <c r="BHO21" s="384"/>
      <c r="BHP21" s="384"/>
      <c r="BHQ21" s="384"/>
      <c r="BHR21" s="384"/>
      <c r="BHS21" s="384"/>
      <c r="BHT21" s="384"/>
      <c r="BHU21" s="384"/>
      <c r="BHV21" s="384"/>
      <c r="BHW21" s="384"/>
      <c r="BHX21" s="384"/>
      <c r="BHY21" s="384"/>
      <c r="BHZ21" s="384"/>
      <c r="BIA21" s="384"/>
      <c r="BIB21" s="384"/>
      <c r="BIC21" s="384"/>
      <c r="BID21" s="384"/>
      <c r="BIE21" s="384"/>
      <c r="BIF21" s="384"/>
      <c r="BIG21" s="384"/>
      <c r="BIH21" s="384"/>
      <c r="BII21" s="384"/>
      <c r="BIJ21" s="384"/>
      <c r="BIK21" s="384"/>
      <c r="BIL21" s="384"/>
      <c r="BIM21" s="384"/>
      <c r="BIN21" s="384"/>
      <c r="BIO21" s="384"/>
      <c r="BIP21" s="384"/>
      <c r="BIQ21" s="384"/>
      <c r="BIR21" s="384"/>
      <c r="BIS21" s="384"/>
      <c r="BIT21" s="384"/>
      <c r="BIU21" s="384"/>
      <c r="BIV21" s="384"/>
      <c r="BIW21" s="384"/>
      <c r="BIX21" s="384"/>
      <c r="BIY21" s="384"/>
      <c r="BIZ21" s="384"/>
      <c r="BJA21" s="384"/>
      <c r="BJB21" s="384"/>
      <c r="BJC21" s="384"/>
      <c r="BJD21" s="384"/>
      <c r="BJE21" s="384"/>
      <c r="BJF21" s="384"/>
      <c r="BJG21" s="384"/>
      <c r="BJH21" s="384"/>
      <c r="BJI21" s="384"/>
      <c r="BJJ21" s="384"/>
      <c r="BJK21" s="384"/>
      <c r="BJL21" s="384"/>
      <c r="BJM21" s="384"/>
      <c r="BJN21" s="384"/>
      <c r="BJO21" s="384"/>
      <c r="BJP21" s="384"/>
      <c r="BJQ21" s="384"/>
      <c r="BJR21" s="384"/>
      <c r="BJS21" s="384"/>
      <c r="BJT21" s="384"/>
      <c r="BJU21" s="384"/>
      <c r="BJV21" s="384"/>
      <c r="BJW21" s="384"/>
      <c r="BJX21" s="384"/>
      <c r="BJY21" s="384"/>
      <c r="BJZ21" s="384"/>
      <c r="BKA21" s="384"/>
      <c r="BKB21" s="384"/>
      <c r="BKC21" s="384"/>
      <c r="BKD21" s="384"/>
      <c r="BKE21" s="384"/>
      <c r="BKF21" s="384"/>
      <c r="BKG21" s="384"/>
      <c r="BKH21" s="384"/>
      <c r="BKI21" s="384"/>
      <c r="BKJ21" s="384"/>
      <c r="BKK21" s="384"/>
      <c r="BKL21" s="384"/>
      <c r="BKM21" s="384"/>
      <c r="BKN21" s="384"/>
      <c r="BKO21" s="384"/>
      <c r="BKP21" s="384"/>
      <c r="BKQ21" s="384"/>
      <c r="BKR21" s="384"/>
      <c r="BKS21" s="384"/>
      <c r="BKT21" s="384"/>
      <c r="BKU21" s="384"/>
      <c r="BKV21" s="384"/>
      <c r="BKW21" s="384"/>
      <c r="BKX21" s="384"/>
      <c r="BKY21" s="384"/>
      <c r="BKZ21" s="384"/>
      <c r="BLA21" s="384"/>
      <c r="BLB21" s="384"/>
      <c r="BLC21" s="384"/>
      <c r="BLD21" s="384"/>
      <c r="BLE21" s="384"/>
      <c r="BLF21" s="384"/>
      <c r="BLG21" s="384"/>
      <c r="BLH21" s="384"/>
      <c r="BLI21" s="384"/>
      <c r="BLJ21" s="384"/>
      <c r="BLK21" s="384"/>
      <c r="BLL21" s="384"/>
      <c r="BLM21" s="384"/>
      <c r="BLN21" s="384"/>
      <c r="BLO21" s="384"/>
      <c r="BLP21" s="384"/>
      <c r="BLQ21" s="384"/>
      <c r="BLR21" s="384"/>
      <c r="BLS21" s="384"/>
      <c r="BLT21" s="384"/>
      <c r="BLU21" s="384"/>
      <c r="BLV21" s="384"/>
      <c r="BLW21" s="384"/>
      <c r="BLX21" s="384"/>
      <c r="BLY21" s="384"/>
      <c r="BLZ21" s="384"/>
      <c r="BMA21" s="384"/>
      <c r="BMB21" s="384"/>
      <c r="BMC21" s="384"/>
      <c r="BMD21" s="384"/>
      <c r="BME21" s="384"/>
      <c r="BMF21" s="384"/>
      <c r="BMG21" s="384"/>
      <c r="BMH21" s="384"/>
      <c r="BMI21" s="384"/>
      <c r="BMJ21" s="384"/>
      <c r="BMK21" s="384"/>
      <c r="BML21" s="384"/>
      <c r="BMM21" s="384"/>
      <c r="BMN21" s="384"/>
      <c r="BMO21" s="384"/>
      <c r="BMP21" s="384"/>
      <c r="BMQ21" s="384"/>
      <c r="BMR21" s="384"/>
      <c r="BMS21" s="384"/>
      <c r="BMT21" s="384"/>
      <c r="BMU21" s="384"/>
      <c r="BMV21" s="384"/>
      <c r="BMW21" s="384"/>
      <c r="BMX21" s="384"/>
      <c r="BMY21" s="384"/>
      <c r="BMZ21" s="384"/>
      <c r="BNA21" s="384"/>
      <c r="BNB21" s="384"/>
      <c r="BNC21" s="384"/>
      <c r="BND21" s="384"/>
      <c r="BNE21" s="384"/>
      <c r="BNF21" s="384"/>
      <c r="BNG21" s="384"/>
      <c r="BNH21" s="384"/>
      <c r="BNI21" s="384"/>
      <c r="BNJ21" s="384"/>
      <c r="BNK21" s="384"/>
      <c r="BNL21" s="384"/>
      <c r="BNM21" s="384"/>
      <c r="BNN21" s="384"/>
      <c r="BNO21" s="384"/>
      <c r="BNP21" s="384"/>
      <c r="BNQ21" s="384"/>
      <c r="BNR21" s="384"/>
      <c r="BNS21" s="384"/>
      <c r="BNT21" s="384"/>
      <c r="BNU21" s="384"/>
      <c r="BNV21" s="384"/>
      <c r="BNW21" s="384"/>
      <c r="BNX21" s="384"/>
      <c r="BNY21" s="384"/>
      <c r="BNZ21" s="384"/>
      <c r="BOA21" s="384"/>
      <c r="BOB21" s="384"/>
      <c r="BOC21" s="384"/>
      <c r="BOD21" s="384"/>
      <c r="BOE21" s="384"/>
      <c r="BOF21" s="384"/>
      <c r="BOG21" s="384"/>
      <c r="BOH21" s="384"/>
      <c r="BOI21" s="384"/>
      <c r="BOJ21" s="384"/>
      <c r="BOK21" s="384"/>
      <c r="BOL21" s="384"/>
      <c r="BOM21" s="384"/>
      <c r="BON21" s="384"/>
      <c r="BOO21" s="384"/>
      <c r="BOP21" s="384"/>
      <c r="BOQ21" s="384"/>
      <c r="BOR21" s="384"/>
      <c r="BOS21" s="384"/>
      <c r="BOT21" s="384"/>
      <c r="BOU21" s="384"/>
      <c r="BOV21" s="384"/>
      <c r="BOW21" s="384"/>
      <c r="BOX21" s="384"/>
      <c r="BOY21" s="384"/>
      <c r="BOZ21" s="384"/>
      <c r="BPA21" s="384"/>
      <c r="BPB21" s="384"/>
      <c r="BPC21" s="384"/>
      <c r="BPD21" s="384"/>
      <c r="BPE21" s="384"/>
      <c r="BPF21" s="384"/>
      <c r="BPG21" s="384"/>
      <c r="BPH21" s="384"/>
      <c r="BPI21" s="384"/>
      <c r="BPJ21" s="384"/>
      <c r="BPK21" s="384"/>
      <c r="BPL21" s="384"/>
      <c r="BPM21" s="384"/>
      <c r="BPN21" s="384"/>
      <c r="BPO21" s="384"/>
      <c r="BPP21" s="384"/>
      <c r="BPQ21" s="384"/>
      <c r="BPR21" s="384"/>
      <c r="BPS21" s="384"/>
      <c r="BPT21" s="384"/>
      <c r="BPU21" s="384"/>
      <c r="BPV21" s="384"/>
      <c r="BPW21" s="384"/>
      <c r="BPX21" s="384"/>
      <c r="BPY21" s="384"/>
      <c r="BPZ21" s="384"/>
      <c r="BQA21" s="384"/>
      <c r="BQB21" s="384"/>
      <c r="BQC21" s="384"/>
      <c r="BQD21" s="384"/>
      <c r="BQE21" s="384"/>
      <c r="BQF21" s="384"/>
      <c r="BQG21" s="384"/>
      <c r="BQH21" s="384"/>
      <c r="BQI21" s="384"/>
      <c r="BQJ21" s="384"/>
      <c r="BQK21" s="384"/>
      <c r="BQL21" s="384"/>
      <c r="BQM21" s="384"/>
      <c r="BQN21" s="384"/>
      <c r="BQO21" s="384"/>
      <c r="BQP21" s="384"/>
      <c r="BQQ21" s="384"/>
      <c r="BQR21" s="384"/>
      <c r="BQS21" s="384"/>
      <c r="BQT21" s="384"/>
      <c r="BQU21" s="384"/>
      <c r="BQV21" s="384"/>
      <c r="BQW21" s="384"/>
      <c r="BQX21" s="384"/>
      <c r="BQY21" s="384"/>
      <c r="BQZ21" s="384"/>
      <c r="BRA21" s="384"/>
      <c r="BRB21" s="384"/>
      <c r="BRC21" s="384"/>
      <c r="BRD21" s="384"/>
      <c r="BRE21" s="384"/>
      <c r="BRF21" s="384"/>
      <c r="BRG21" s="384"/>
      <c r="BRH21" s="384"/>
      <c r="BRI21" s="384"/>
      <c r="BRJ21" s="384"/>
      <c r="BRK21" s="384"/>
      <c r="BRL21" s="384"/>
      <c r="BRM21" s="384"/>
      <c r="BRN21" s="384"/>
      <c r="BRO21" s="384"/>
      <c r="BRP21" s="384"/>
      <c r="BRQ21" s="384"/>
      <c r="BRR21" s="384"/>
      <c r="BRS21" s="384"/>
      <c r="BRT21" s="384"/>
      <c r="BRU21" s="384"/>
      <c r="BRV21" s="384"/>
      <c r="BRW21" s="384"/>
      <c r="BRX21" s="384"/>
      <c r="BRY21" s="384"/>
      <c r="BRZ21" s="384"/>
      <c r="BSA21" s="384"/>
      <c r="BSB21" s="384"/>
      <c r="BSC21" s="384"/>
      <c r="BSD21" s="384"/>
      <c r="BSE21" s="384"/>
      <c r="BSF21" s="384"/>
      <c r="BSG21" s="384"/>
      <c r="BSH21" s="384"/>
      <c r="BSI21" s="384"/>
      <c r="BSJ21" s="384"/>
      <c r="BSK21" s="384"/>
      <c r="BSL21" s="384"/>
      <c r="BSM21" s="384"/>
      <c r="BSN21" s="384"/>
      <c r="BSO21" s="384"/>
      <c r="BSP21" s="384"/>
      <c r="BSQ21" s="384"/>
      <c r="BSR21" s="384"/>
      <c r="BSS21" s="384"/>
      <c r="BST21" s="384"/>
      <c r="BSU21" s="384"/>
      <c r="BSV21" s="384"/>
      <c r="BSW21" s="384"/>
      <c r="BSX21" s="384"/>
      <c r="BSY21" s="384"/>
      <c r="BSZ21" s="384"/>
      <c r="BTA21" s="384"/>
      <c r="BTB21" s="384"/>
      <c r="BTC21" s="384"/>
      <c r="BTD21" s="384"/>
      <c r="BTE21" s="384"/>
      <c r="BTF21" s="384"/>
      <c r="BTG21" s="384"/>
      <c r="BTH21" s="384"/>
      <c r="BTI21" s="384"/>
      <c r="BTJ21" s="384"/>
      <c r="BTK21" s="384"/>
      <c r="BTL21" s="384"/>
      <c r="BTM21" s="384"/>
      <c r="BTN21" s="384"/>
      <c r="BTO21" s="384"/>
      <c r="BTP21" s="384"/>
      <c r="BTQ21" s="384"/>
      <c r="BTR21" s="384"/>
      <c r="BTS21" s="384"/>
      <c r="BTT21" s="384"/>
      <c r="BTU21" s="384"/>
      <c r="BTV21" s="384"/>
      <c r="BTW21" s="384"/>
      <c r="BTX21" s="384"/>
      <c r="BTY21" s="384"/>
      <c r="BTZ21" s="384"/>
      <c r="BUA21" s="384"/>
      <c r="BUB21" s="384"/>
      <c r="BUC21" s="384"/>
      <c r="BUD21" s="384"/>
      <c r="BUE21" s="384"/>
      <c r="BUF21" s="384"/>
      <c r="BUG21" s="384"/>
      <c r="BUH21" s="384"/>
      <c r="BUI21" s="384"/>
      <c r="BUJ21" s="384"/>
      <c r="BUK21" s="384"/>
      <c r="BUL21" s="384"/>
      <c r="BUM21" s="384"/>
      <c r="BUN21" s="384"/>
      <c r="BUO21" s="384"/>
      <c r="BUP21" s="384"/>
      <c r="BUQ21" s="384"/>
      <c r="BUR21" s="384"/>
      <c r="BUS21" s="384"/>
      <c r="BUT21" s="384"/>
      <c r="BUU21" s="384"/>
      <c r="BUV21" s="384"/>
      <c r="BUW21" s="384"/>
      <c r="BUX21" s="384"/>
      <c r="BUY21" s="384"/>
      <c r="BUZ21" s="384"/>
      <c r="BVA21" s="384"/>
      <c r="BVB21" s="384"/>
      <c r="BVC21" s="384"/>
      <c r="BVD21" s="384"/>
      <c r="BVE21" s="384"/>
      <c r="BVF21" s="384"/>
      <c r="BVG21" s="384"/>
      <c r="BVH21" s="384"/>
      <c r="BVI21" s="384"/>
      <c r="BVJ21" s="384"/>
      <c r="BVK21" s="384"/>
      <c r="BVL21" s="384"/>
      <c r="BVM21" s="384"/>
      <c r="BVN21" s="384"/>
      <c r="BVO21" s="384"/>
      <c r="BVP21" s="384"/>
      <c r="BVQ21" s="384"/>
      <c r="BVR21" s="384"/>
      <c r="BVS21" s="384"/>
      <c r="BVT21" s="384"/>
      <c r="BVU21" s="384"/>
      <c r="BVV21" s="384"/>
      <c r="BVW21" s="384"/>
      <c r="BVX21" s="384"/>
      <c r="BVY21" s="384"/>
      <c r="BVZ21" s="384"/>
      <c r="BWA21" s="384"/>
      <c r="BWB21" s="384"/>
      <c r="BWC21" s="384"/>
      <c r="BWD21" s="384"/>
      <c r="BWE21" s="384"/>
      <c r="BWF21" s="384"/>
      <c r="BWG21" s="384"/>
      <c r="BWH21" s="384"/>
      <c r="BWI21" s="384"/>
      <c r="BWJ21" s="384"/>
      <c r="BWK21" s="384"/>
      <c r="BWL21" s="384"/>
      <c r="BWM21" s="384"/>
      <c r="BWN21" s="384"/>
      <c r="BWO21" s="384"/>
      <c r="BWP21" s="384"/>
      <c r="BWQ21" s="384"/>
      <c r="BWR21" s="384"/>
      <c r="BWS21" s="384"/>
      <c r="BWT21" s="384"/>
      <c r="BWU21" s="384"/>
      <c r="BWV21" s="384"/>
      <c r="BWW21" s="384"/>
      <c r="BWX21" s="384"/>
      <c r="BWY21" s="384"/>
      <c r="BWZ21" s="384"/>
      <c r="BXA21" s="384"/>
      <c r="BXB21" s="384"/>
      <c r="BXC21" s="384"/>
      <c r="BXD21" s="384"/>
      <c r="BXE21" s="384"/>
      <c r="BXF21" s="384"/>
      <c r="BXG21" s="384"/>
      <c r="BXH21" s="384"/>
      <c r="BXI21" s="384"/>
      <c r="BXJ21" s="384"/>
      <c r="BXK21" s="384"/>
      <c r="BXL21" s="384"/>
      <c r="BXM21" s="384"/>
      <c r="BXN21" s="384"/>
      <c r="BXO21" s="384"/>
      <c r="BXP21" s="384"/>
      <c r="BXQ21" s="384"/>
      <c r="BXR21" s="384"/>
      <c r="BXS21" s="384"/>
      <c r="BXT21" s="384"/>
      <c r="BXU21" s="384"/>
      <c r="BXV21" s="384"/>
      <c r="BXW21" s="384"/>
      <c r="BXX21" s="384"/>
      <c r="BXY21" s="384"/>
      <c r="BXZ21" s="384"/>
      <c r="BYA21" s="384"/>
      <c r="BYB21" s="384"/>
      <c r="BYC21" s="384"/>
      <c r="BYD21" s="384"/>
      <c r="BYE21" s="384"/>
      <c r="BYF21" s="384"/>
      <c r="BYG21" s="384"/>
      <c r="BYH21" s="384"/>
      <c r="BYI21" s="384"/>
      <c r="BYJ21" s="384"/>
      <c r="BYK21" s="384"/>
      <c r="BYL21" s="384"/>
      <c r="BYM21" s="384"/>
      <c r="BYN21" s="384"/>
      <c r="BYO21" s="384"/>
      <c r="BYP21" s="384"/>
      <c r="BYQ21" s="384"/>
      <c r="BYR21" s="384"/>
      <c r="BYS21" s="384"/>
      <c r="BYT21" s="384"/>
      <c r="BYU21" s="384"/>
      <c r="BYV21" s="384"/>
      <c r="BYW21" s="384"/>
      <c r="BYX21" s="384"/>
      <c r="BYY21" s="384"/>
      <c r="BYZ21" s="384"/>
      <c r="BZA21" s="384"/>
      <c r="BZB21" s="384"/>
      <c r="BZC21" s="384"/>
      <c r="BZD21" s="384"/>
      <c r="BZE21" s="384"/>
      <c r="BZF21" s="384"/>
      <c r="BZG21" s="384"/>
      <c r="BZH21" s="384"/>
      <c r="BZI21" s="384"/>
      <c r="BZJ21" s="384"/>
      <c r="BZK21" s="384"/>
      <c r="BZL21" s="384"/>
      <c r="BZM21" s="384"/>
      <c r="BZN21" s="384"/>
      <c r="BZO21" s="384"/>
      <c r="BZP21" s="384"/>
      <c r="BZQ21" s="384"/>
      <c r="BZR21" s="384"/>
      <c r="BZS21" s="384"/>
      <c r="BZT21" s="384"/>
      <c r="BZU21" s="384"/>
      <c r="BZV21" s="384"/>
      <c r="BZW21" s="384"/>
      <c r="BZX21" s="384"/>
      <c r="BZY21" s="384"/>
      <c r="BZZ21" s="384"/>
      <c r="CAA21" s="384"/>
      <c r="CAB21" s="384"/>
      <c r="CAC21" s="384"/>
      <c r="CAD21" s="384"/>
      <c r="CAE21" s="384"/>
      <c r="CAF21" s="384"/>
      <c r="CAG21" s="384"/>
      <c r="CAH21" s="384"/>
      <c r="CAI21" s="384"/>
      <c r="CAJ21" s="384"/>
      <c r="CAK21" s="384"/>
      <c r="CAL21" s="384"/>
      <c r="CAM21" s="384"/>
      <c r="CAN21" s="384"/>
      <c r="CAO21" s="384"/>
      <c r="CAP21" s="384"/>
      <c r="CAQ21" s="384"/>
      <c r="CAR21" s="384"/>
      <c r="CAS21" s="384"/>
      <c r="CAT21" s="384"/>
      <c r="CAU21" s="384"/>
      <c r="CAV21" s="384"/>
      <c r="CAW21" s="384"/>
      <c r="CAX21" s="384"/>
      <c r="CAY21" s="384"/>
      <c r="CAZ21" s="384"/>
      <c r="CBA21" s="384"/>
      <c r="CBB21" s="384"/>
      <c r="CBC21" s="384"/>
      <c r="CBD21" s="384"/>
      <c r="CBE21" s="384"/>
      <c r="CBF21" s="384"/>
      <c r="CBG21" s="384"/>
      <c r="CBH21" s="384"/>
      <c r="CBI21" s="384"/>
      <c r="CBJ21" s="384"/>
      <c r="CBK21" s="384"/>
      <c r="CBL21" s="384"/>
      <c r="CBM21" s="384"/>
      <c r="CBN21" s="384"/>
      <c r="CBO21" s="384"/>
      <c r="CBP21" s="384"/>
      <c r="CBQ21" s="384"/>
      <c r="CBR21" s="384"/>
      <c r="CBS21" s="384"/>
      <c r="CBT21" s="384"/>
      <c r="CBU21" s="384"/>
      <c r="CBV21" s="384"/>
      <c r="CBW21" s="384"/>
      <c r="CBX21" s="384"/>
      <c r="CBY21" s="384"/>
      <c r="CBZ21" s="384"/>
      <c r="CCA21" s="384"/>
      <c r="CCB21" s="384"/>
      <c r="CCC21" s="384"/>
      <c r="CCD21" s="384"/>
      <c r="CCE21" s="384"/>
      <c r="CCF21" s="384"/>
      <c r="CCG21" s="384"/>
      <c r="CCH21" s="384"/>
      <c r="CCI21" s="384"/>
      <c r="CCJ21" s="384"/>
      <c r="CCK21" s="384"/>
      <c r="CCL21" s="384"/>
      <c r="CCM21" s="384"/>
      <c r="CCN21" s="384"/>
      <c r="CCO21" s="384"/>
      <c r="CCP21" s="384"/>
      <c r="CCQ21" s="384"/>
      <c r="CCR21" s="384"/>
      <c r="CCS21" s="384"/>
      <c r="CCT21" s="384"/>
      <c r="CCU21" s="384"/>
      <c r="CCV21" s="384"/>
      <c r="CCW21" s="384"/>
      <c r="CCX21" s="384"/>
      <c r="CCY21" s="384"/>
      <c r="CCZ21" s="384"/>
      <c r="CDA21" s="384"/>
      <c r="CDB21" s="384"/>
      <c r="CDC21" s="384"/>
      <c r="CDD21" s="384"/>
      <c r="CDE21" s="384"/>
      <c r="CDF21" s="384"/>
      <c r="CDG21" s="384"/>
      <c r="CDH21" s="384"/>
      <c r="CDI21" s="384"/>
      <c r="CDJ21" s="384"/>
      <c r="CDK21" s="384"/>
      <c r="CDL21" s="384"/>
      <c r="CDM21" s="384"/>
      <c r="CDN21" s="384"/>
      <c r="CDO21" s="384"/>
      <c r="CDP21" s="384"/>
      <c r="CDQ21" s="384"/>
      <c r="CDR21" s="384"/>
      <c r="CDS21" s="384"/>
      <c r="CDT21" s="384"/>
      <c r="CDU21" s="384"/>
      <c r="CDV21" s="384"/>
      <c r="CDW21" s="384"/>
      <c r="CDX21" s="384"/>
      <c r="CDY21" s="384"/>
      <c r="CDZ21" s="384"/>
      <c r="CEA21" s="384"/>
      <c r="CEB21" s="384"/>
      <c r="CEC21" s="384"/>
      <c r="CED21" s="384"/>
      <c r="CEE21" s="384"/>
      <c r="CEF21" s="384"/>
      <c r="CEG21" s="384"/>
      <c r="CEH21" s="384"/>
      <c r="CEI21" s="384"/>
      <c r="CEJ21" s="384"/>
      <c r="CEK21" s="384"/>
      <c r="CEL21" s="384"/>
      <c r="CEM21" s="384"/>
      <c r="CEN21" s="384"/>
      <c r="CEO21" s="384"/>
      <c r="CEP21" s="384"/>
      <c r="CEQ21" s="384"/>
      <c r="CER21" s="384"/>
      <c r="CES21" s="384"/>
      <c r="CET21" s="384"/>
      <c r="CEU21" s="384"/>
      <c r="CEV21" s="384"/>
      <c r="CEW21" s="384"/>
      <c r="CEX21" s="384"/>
      <c r="CEY21" s="384"/>
      <c r="CEZ21" s="384"/>
      <c r="CFA21" s="384"/>
      <c r="CFB21" s="384"/>
      <c r="CFC21" s="384"/>
      <c r="CFD21" s="384"/>
      <c r="CFE21" s="384"/>
      <c r="CFF21" s="384"/>
      <c r="CFG21" s="384"/>
      <c r="CFH21" s="384"/>
      <c r="CFI21" s="384"/>
      <c r="CFJ21" s="384"/>
      <c r="CFK21" s="384"/>
      <c r="CFL21" s="384"/>
      <c r="CFM21" s="384"/>
      <c r="CFN21" s="384"/>
      <c r="CFO21" s="384"/>
      <c r="CFP21" s="384"/>
      <c r="CFQ21" s="384"/>
      <c r="CFR21" s="384"/>
      <c r="CFS21" s="384"/>
      <c r="CFT21" s="384"/>
      <c r="CFU21" s="384"/>
      <c r="CFV21" s="384"/>
      <c r="CFW21" s="384"/>
      <c r="CFX21" s="384"/>
      <c r="CFY21" s="384"/>
      <c r="CFZ21" s="384"/>
      <c r="CGA21" s="384"/>
      <c r="CGB21" s="384"/>
      <c r="CGC21" s="384"/>
      <c r="CGD21" s="384"/>
      <c r="CGE21" s="384"/>
      <c r="CGF21" s="384"/>
      <c r="CGG21" s="384"/>
      <c r="CGH21" s="384"/>
      <c r="CGI21" s="384"/>
      <c r="CGJ21" s="384"/>
      <c r="CGK21" s="384"/>
      <c r="CGL21" s="384"/>
      <c r="CGM21" s="384"/>
      <c r="CGN21" s="384"/>
      <c r="CGO21" s="384"/>
      <c r="CGP21" s="384"/>
      <c r="CGQ21" s="384"/>
      <c r="CGR21" s="384"/>
      <c r="CGS21" s="384"/>
      <c r="CGT21" s="384"/>
      <c r="CGU21" s="384"/>
      <c r="CGV21" s="384"/>
      <c r="CGW21" s="384"/>
      <c r="CGX21" s="384"/>
      <c r="CGY21" s="384"/>
      <c r="CGZ21" s="384"/>
      <c r="CHA21" s="384"/>
      <c r="CHB21" s="384"/>
      <c r="CHC21" s="384"/>
      <c r="CHD21" s="384"/>
      <c r="CHE21" s="384"/>
      <c r="CHF21" s="384"/>
      <c r="CHG21" s="384"/>
      <c r="CHH21" s="384"/>
      <c r="CHI21" s="384"/>
      <c r="CHJ21" s="384"/>
      <c r="CHK21" s="384"/>
      <c r="CHL21" s="384"/>
      <c r="CHM21" s="384"/>
      <c r="CHN21" s="384"/>
      <c r="CHO21" s="384"/>
      <c r="CHP21" s="384"/>
      <c r="CHQ21" s="384"/>
      <c r="CHR21" s="384"/>
      <c r="CHS21" s="384"/>
      <c r="CHT21" s="384"/>
      <c r="CHU21" s="384"/>
      <c r="CHV21" s="384"/>
      <c r="CHW21" s="384"/>
      <c r="CHX21" s="384"/>
      <c r="CHY21" s="384"/>
      <c r="CHZ21" s="384"/>
      <c r="CIA21" s="384"/>
      <c r="CIB21" s="384"/>
      <c r="CIC21" s="384"/>
      <c r="CID21" s="384"/>
      <c r="CIE21" s="384"/>
      <c r="CIF21" s="384"/>
      <c r="CIG21" s="384"/>
      <c r="CIH21" s="384"/>
      <c r="CII21" s="384"/>
      <c r="CIJ21" s="384"/>
      <c r="CIK21" s="384"/>
      <c r="CIL21" s="384"/>
      <c r="CIM21" s="384"/>
      <c r="CIN21" s="384"/>
      <c r="CIO21" s="384"/>
      <c r="CIP21" s="384"/>
      <c r="CIQ21" s="384"/>
      <c r="CIR21" s="384"/>
      <c r="CIS21" s="384"/>
      <c r="CIT21" s="384"/>
      <c r="CIU21" s="384"/>
      <c r="CIV21" s="384"/>
      <c r="CIW21" s="384"/>
      <c r="CIX21" s="384"/>
      <c r="CIY21" s="384"/>
      <c r="CIZ21" s="384"/>
      <c r="CJA21" s="384"/>
      <c r="CJB21" s="384"/>
      <c r="CJC21" s="384"/>
      <c r="CJD21" s="384"/>
      <c r="CJE21" s="384"/>
      <c r="CJF21" s="384"/>
      <c r="CJG21" s="384"/>
      <c r="CJH21" s="384"/>
      <c r="CJI21" s="384"/>
      <c r="CJJ21" s="384"/>
      <c r="CJK21" s="384"/>
      <c r="CJL21" s="384"/>
      <c r="CJM21" s="384"/>
      <c r="CJN21" s="384"/>
      <c r="CJO21" s="384"/>
      <c r="CJP21" s="384"/>
      <c r="CJQ21" s="384"/>
      <c r="CJR21" s="384"/>
      <c r="CJS21" s="384"/>
      <c r="CJT21" s="384"/>
      <c r="CJU21" s="384"/>
      <c r="CJV21" s="384"/>
      <c r="CJW21" s="384"/>
      <c r="CJX21" s="384"/>
      <c r="CJY21" s="384"/>
      <c r="CJZ21" s="384"/>
      <c r="CKA21" s="384"/>
      <c r="CKB21" s="384"/>
      <c r="CKC21" s="384"/>
      <c r="CKD21" s="384"/>
      <c r="CKE21" s="384"/>
      <c r="CKF21" s="384"/>
      <c r="CKG21" s="384"/>
      <c r="CKH21" s="384"/>
      <c r="CKI21" s="384"/>
      <c r="CKJ21" s="384"/>
      <c r="CKK21" s="384"/>
      <c r="CKL21" s="384"/>
      <c r="CKM21" s="384"/>
      <c r="CKN21" s="384"/>
      <c r="CKO21" s="384"/>
      <c r="CKP21" s="384"/>
      <c r="CKQ21" s="384"/>
      <c r="CKR21" s="384"/>
      <c r="CKS21" s="384"/>
      <c r="CKT21" s="384"/>
      <c r="CKU21" s="384"/>
      <c r="CKV21" s="384"/>
      <c r="CKW21" s="384"/>
      <c r="CKX21" s="384"/>
      <c r="CKY21" s="384"/>
      <c r="CKZ21" s="384"/>
      <c r="CLA21" s="384"/>
      <c r="CLB21" s="384"/>
      <c r="CLC21" s="384"/>
      <c r="CLD21" s="384"/>
      <c r="CLE21" s="384"/>
      <c r="CLF21" s="384"/>
      <c r="CLG21" s="384"/>
      <c r="CLH21" s="384"/>
      <c r="CLI21" s="384"/>
      <c r="CLJ21" s="384"/>
      <c r="CLK21" s="384"/>
      <c r="CLL21" s="384"/>
      <c r="CLM21" s="384"/>
      <c r="CLN21" s="384"/>
      <c r="CLO21" s="384"/>
      <c r="CLP21" s="384"/>
      <c r="CLQ21" s="384"/>
      <c r="CLR21" s="384"/>
      <c r="CLS21" s="384"/>
      <c r="CLT21" s="384"/>
      <c r="CLU21" s="384"/>
      <c r="CLV21" s="384"/>
      <c r="CLW21" s="384"/>
      <c r="CLX21" s="384"/>
      <c r="CLY21" s="384"/>
      <c r="CLZ21" s="384"/>
      <c r="CMA21" s="384"/>
      <c r="CMB21" s="384"/>
      <c r="CMC21" s="384"/>
      <c r="CMD21" s="384"/>
      <c r="CME21" s="384"/>
      <c r="CMF21" s="384"/>
      <c r="CMG21" s="384"/>
      <c r="CMH21" s="384"/>
      <c r="CMI21" s="384"/>
      <c r="CMJ21" s="384"/>
      <c r="CMK21" s="384"/>
      <c r="CML21" s="384"/>
      <c r="CMM21" s="384"/>
      <c r="CMN21" s="384"/>
      <c r="CMO21" s="384"/>
      <c r="CMP21" s="384"/>
      <c r="CMQ21" s="384"/>
      <c r="CMR21" s="384"/>
      <c r="CMS21" s="384"/>
      <c r="CMT21" s="384"/>
      <c r="CMU21" s="384"/>
      <c r="CMV21" s="384"/>
      <c r="CMW21" s="384"/>
      <c r="CMX21" s="384"/>
      <c r="CMY21" s="384"/>
      <c r="CMZ21" s="384"/>
      <c r="CNA21" s="384"/>
      <c r="CNB21" s="384"/>
      <c r="CNC21" s="384"/>
      <c r="CND21" s="384"/>
      <c r="CNE21" s="384"/>
      <c r="CNF21" s="384"/>
      <c r="CNG21" s="384"/>
      <c r="CNH21" s="384"/>
      <c r="CNI21" s="384"/>
      <c r="CNJ21" s="384"/>
      <c r="CNK21" s="384"/>
      <c r="CNL21" s="384"/>
      <c r="CNM21" s="384"/>
      <c r="CNN21" s="384"/>
      <c r="CNO21" s="384"/>
      <c r="CNP21" s="384"/>
      <c r="CNQ21" s="384"/>
      <c r="CNR21" s="384"/>
      <c r="CNS21" s="384"/>
      <c r="CNT21" s="384"/>
      <c r="CNU21" s="384"/>
      <c r="CNV21" s="384"/>
      <c r="CNW21" s="384"/>
      <c r="CNX21" s="384"/>
      <c r="CNY21" s="384"/>
      <c r="CNZ21" s="384"/>
      <c r="COA21" s="384"/>
      <c r="COB21" s="384"/>
      <c r="COC21" s="384"/>
      <c r="COD21" s="384"/>
      <c r="COE21" s="384"/>
      <c r="COF21" s="384"/>
      <c r="COG21" s="384"/>
      <c r="COH21" s="384"/>
      <c r="COI21" s="384"/>
      <c r="COJ21" s="384"/>
      <c r="COK21" s="384"/>
      <c r="COL21" s="384"/>
      <c r="COM21" s="384"/>
      <c r="CON21" s="384"/>
      <c r="COO21" s="384"/>
      <c r="COP21" s="384"/>
      <c r="COQ21" s="384"/>
      <c r="COR21" s="384"/>
      <c r="COS21" s="384"/>
      <c r="COT21" s="384"/>
      <c r="COU21" s="384"/>
      <c r="COV21" s="384"/>
      <c r="COW21" s="384"/>
      <c r="COX21" s="384"/>
      <c r="COY21" s="384"/>
      <c r="COZ21" s="384"/>
      <c r="CPA21" s="384"/>
      <c r="CPB21" s="384"/>
      <c r="CPC21" s="384"/>
      <c r="CPD21" s="384"/>
      <c r="CPE21" s="384"/>
      <c r="CPF21" s="384"/>
      <c r="CPG21" s="384"/>
      <c r="CPH21" s="384"/>
      <c r="CPI21" s="384"/>
      <c r="CPJ21" s="384"/>
      <c r="CPK21" s="384"/>
      <c r="CPL21" s="384"/>
      <c r="CPM21" s="384"/>
      <c r="CPN21" s="384"/>
      <c r="CPO21" s="384"/>
      <c r="CPP21" s="384"/>
      <c r="CPQ21" s="384"/>
      <c r="CPR21" s="384"/>
      <c r="CPS21" s="384"/>
      <c r="CPT21" s="384"/>
      <c r="CPU21" s="384"/>
      <c r="CPV21" s="384"/>
      <c r="CPW21" s="384"/>
      <c r="CPX21" s="384"/>
      <c r="CPY21" s="384"/>
      <c r="CPZ21" s="384"/>
      <c r="CQA21" s="384"/>
      <c r="CQB21" s="384"/>
      <c r="CQC21" s="384"/>
      <c r="CQD21" s="384"/>
      <c r="CQE21" s="384"/>
      <c r="CQF21" s="384"/>
      <c r="CQG21" s="384"/>
      <c r="CQH21" s="384"/>
      <c r="CQI21" s="384"/>
      <c r="CQJ21" s="384"/>
      <c r="CQK21" s="384"/>
      <c r="CQL21" s="384"/>
      <c r="CQM21" s="384"/>
      <c r="CQN21" s="384"/>
      <c r="CQO21" s="384"/>
      <c r="CQP21" s="384"/>
      <c r="CQQ21" s="384"/>
      <c r="CQR21" s="384"/>
      <c r="CQS21" s="384"/>
      <c r="CQT21" s="384"/>
      <c r="CQU21" s="384"/>
      <c r="CQV21" s="384"/>
      <c r="CQW21" s="384"/>
      <c r="CQX21" s="384"/>
      <c r="CQY21" s="384"/>
      <c r="CQZ21" s="384"/>
      <c r="CRA21" s="384"/>
      <c r="CRB21" s="384"/>
      <c r="CRC21" s="384"/>
      <c r="CRD21" s="384"/>
      <c r="CRE21" s="384"/>
      <c r="CRF21" s="384"/>
      <c r="CRG21" s="384"/>
      <c r="CRH21" s="384"/>
      <c r="CRI21" s="384"/>
      <c r="CRJ21" s="384"/>
      <c r="CRK21" s="384"/>
      <c r="CRL21" s="384"/>
      <c r="CRM21" s="384"/>
      <c r="CRN21" s="384"/>
      <c r="CRO21" s="384"/>
      <c r="CRP21" s="384"/>
      <c r="CRQ21" s="384"/>
      <c r="CRR21" s="384"/>
      <c r="CRS21" s="384"/>
      <c r="CRT21" s="384"/>
      <c r="CRU21" s="384"/>
      <c r="CRV21" s="384"/>
      <c r="CRW21" s="384"/>
      <c r="CRX21" s="384"/>
      <c r="CRY21" s="384"/>
      <c r="CRZ21" s="384"/>
      <c r="CSA21" s="384"/>
      <c r="CSB21" s="384"/>
      <c r="CSC21" s="384"/>
      <c r="CSD21" s="384"/>
      <c r="CSE21" s="384"/>
      <c r="CSF21" s="384"/>
      <c r="CSG21" s="384"/>
      <c r="CSH21" s="384"/>
      <c r="CSI21" s="384"/>
      <c r="CSJ21" s="384"/>
      <c r="CSK21" s="384"/>
      <c r="CSL21" s="384"/>
      <c r="CSM21" s="384"/>
      <c r="CSN21" s="384"/>
      <c r="CSO21" s="384"/>
      <c r="CSP21" s="384"/>
      <c r="CSQ21" s="384"/>
      <c r="CSR21" s="384"/>
      <c r="CSS21" s="384"/>
      <c r="CST21" s="384"/>
      <c r="CSU21" s="384"/>
      <c r="CSV21" s="384"/>
      <c r="CSW21" s="384"/>
      <c r="CSX21" s="384"/>
      <c r="CSY21" s="384"/>
      <c r="CSZ21" s="384"/>
      <c r="CTA21" s="384"/>
      <c r="CTB21" s="384"/>
      <c r="CTC21" s="384"/>
      <c r="CTD21" s="384"/>
      <c r="CTE21" s="384"/>
      <c r="CTF21" s="384"/>
      <c r="CTG21" s="384"/>
      <c r="CTH21" s="384"/>
      <c r="CTI21" s="384"/>
      <c r="CTJ21" s="384"/>
      <c r="CTK21" s="384"/>
      <c r="CTL21" s="384"/>
      <c r="CTM21" s="384"/>
      <c r="CTN21" s="384"/>
      <c r="CTO21" s="384"/>
      <c r="CTP21" s="384"/>
      <c r="CTQ21" s="384"/>
      <c r="CTR21" s="384"/>
      <c r="CTS21" s="384"/>
      <c r="CTT21" s="384"/>
      <c r="CTU21" s="384"/>
      <c r="CTV21" s="384"/>
      <c r="CTW21" s="384"/>
      <c r="CTX21" s="384"/>
      <c r="CTY21" s="384"/>
      <c r="CTZ21" s="384"/>
      <c r="CUA21" s="384"/>
      <c r="CUB21" s="384"/>
      <c r="CUC21" s="384"/>
      <c r="CUD21" s="384"/>
      <c r="CUE21" s="384"/>
      <c r="CUF21" s="384"/>
      <c r="CUG21" s="384"/>
      <c r="CUH21" s="384"/>
      <c r="CUI21" s="384"/>
      <c r="CUJ21" s="384"/>
      <c r="CUK21" s="384"/>
      <c r="CUL21" s="384"/>
      <c r="CUM21" s="384"/>
      <c r="CUN21" s="384"/>
      <c r="CUO21" s="384"/>
      <c r="CUP21" s="384"/>
      <c r="CUQ21" s="384"/>
      <c r="CUR21" s="384"/>
      <c r="CUS21" s="384"/>
      <c r="CUT21" s="384"/>
      <c r="CUU21" s="384"/>
      <c r="CUV21" s="384"/>
      <c r="CUW21" s="384"/>
      <c r="CUX21" s="384"/>
      <c r="CUY21" s="384"/>
      <c r="CUZ21" s="384"/>
      <c r="CVA21" s="384"/>
      <c r="CVB21" s="384"/>
      <c r="CVC21" s="384"/>
      <c r="CVD21" s="384"/>
      <c r="CVE21" s="384"/>
      <c r="CVF21" s="384"/>
      <c r="CVG21" s="384"/>
      <c r="CVH21" s="384"/>
      <c r="CVI21" s="384"/>
      <c r="CVJ21" s="384"/>
      <c r="CVK21" s="384"/>
      <c r="CVL21" s="384"/>
      <c r="CVM21" s="384"/>
      <c r="CVN21" s="384"/>
      <c r="CVO21" s="384"/>
      <c r="CVP21" s="384"/>
      <c r="CVQ21" s="384"/>
      <c r="CVR21" s="384"/>
      <c r="CVS21" s="384"/>
      <c r="CVT21" s="384"/>
      <c r="CVU21" s="384"/>
      <c r="CVV21" s="384"/>
      <c r="CVW21" s="384"/>
      <c r="CVX21" s="384"/>
      <c r="CVY21" s="384"/>
      <c r="CVZ21" s="384"/>
      <c r="CWA21" s="384"/>
      <c r="CWB21" s="384"/>
      <c r="CWC21" s="384"/>
      <c r="CWD21" s="384"/>
      <c r="CWE21" s="384"/>
      <c r="CWF21" s="384"/>
      <c r="CWG21" s="384"/>
      <c r="CWH21" s="384"/>
      <c r="CWI21" s="384"/>
      <c r="CWJ21" s="384"/>
      <c r="CWK21" s="384"/>
      <c r="CWL21" s="384"/>
      <c r="CWM21" s="384"/>
      <c r="CWN21" s="384"/>
      <c r="CWO21" s="384"/>
      <c r="CWP21" s="384"/>
      <c r="CWQ21" s="384"/>
      <c r="CWR21" s="384"/>
      <c r="CWS21" s="384"/>
      <c r="CWT21" s="384"/>
      <c r="CWU21" s="384"/>
      <c r="CWV21" s="384"/>
      <c r="CWW21" s="384"/>
      <c r="CWX21" s="384"/>
      <c r="CWY21" s="384"/>
      <c r="CWZ21" s="384"/>
      <c r="CXA21" s="384"/>
      <c r="CXB21" s="384"/>
      <c r="CXC21" s="384"/>
      <c r="CXD21" s="384"/>
      <c r="CXE21" s="384"/>
      <c r="CXF21" s="384"/>
      <c r="CXG21" s="384"/>
      <c r="CXH21" s="384"/>
      <c r="CXI21" s="384"/>
      <c r="CXJ21" s="384"/>
      <c r="CXK21" s="384"/>
      <c r="CXL21" s="384"/>
      <c r="CXM21" s="384"/>
      <c r="CXN21" s="384"/>
      <c r="CXO21" s="384"/>
      <c r="CXP21" s="384"/>
      <c r="CXQ21" s="384"/>
      <c r="CXR21" s="384"/>
      <c r="CXS21" s="384"/>
      <c r="CXT21" s="384"/>
      <c r="CXU21" s="384"/>
      <c r="CXV21" s="384"/>
      <c r="CXW21" s="384"/>
      <c r="CXX21" s="384"/>
      <c r="CXY21" s="384"/>
      <c r="CXZ21" s="384"/>
      <c r="CYA21" s="384"/>
      <c r="CYB21" s="384"/>
      <c r="CYC21" s="384"/>
      <c r="CYD21" s="384"/>
      <c r="CYE21" s="384"/>
      <c r="CYF21" s="384"/>
      <c r="CYG21" s="384"/>
      <c r="CYH21" s="384"/>
      <c r="CYI21" s="384"/>
      <c r="CYJ21" s="384"/>
      <c r="CYK21" s="384"/>
      <c r="CYL21" s="384"/>
      <c r="CYM21" s="384"/>
      <c r="CYN21" s="384"/>
      <c r="CYO21" s="384"/>
      <c r="CYP21" s="384"/>
      <c r="CYQ21" s="384"/>
      <c r="CYR21" s="384"/>
      <c r="CYS21" s="384"/>
      <c r="CYT21" s="384"/>
      <c r="CYU21" s="384"/>
      <c r="CYV21" s="384"/>
      <c r="CYW21" s="384"/>
      <c r="CYX21" s="384"/>
      <c r="CYY21" s="384"/>
      <c r="CYZ21" s="384"/>
      <c r="CZA21" s="384"/>
      <c r="CZB21" s="384"/>
      <c r="CZC21" s="384"/>
      <c r="CZD21" s="384"/>
      <c r="CZE21" s="384"/>
      <c r="CZF21" s="384"/>
      <c r="CZG21" s="384"/>
      <c r="CZH21" s="384"/>
      <c r="CZI21" s="384"/>
      <c r="CZJ21" s="384"/>
      <c r="CZK21" s="384"/>
      <c r="CZL21" s="384"/>
      <c r="CZM21" s="384"/>
      <c r="CZN21" s="384"/>
      <c r="CZO21" s="384"/>
      <c r="CZP21" s="384"/>
      <c r="CZQ21" s="384"/>
      <c r="CZR21" s="384"/>
      <c r="CZS21" s="384"/>
      <c r="CZT21" s="384"/>
      <c r="CZU21" s="384"/>
      <c r="CZV21" s="384"/>
      <c r="CZW21" s="384"/>
      <c r="CZX21" s="384"/>
      <c r="CZY21" s="384"/>
      <c r="CZZ21" s="384"/>
      <c r="DAA21" s="384"/>
      <c r="DAB21" s="384"/>
      <c r="DAC21" s="384"/>
      <c r="DAD21" s="384"/>
      <c r="DAE21" s="384"/>
      <c r="DAF21" s="384"/>
      <c r="DAG21" s="384"/>
      <c r="DAH21" s="384"/>
      <c r="DAI21" s="384"/>
      <c r="DAJ21" s="384"/>
      <c r="DAK21" s="384"/>
      <c r="DAL21" s="384"/>
      <c r="DAM21" s="384"/>
      <c r="DAN21" s="384"/>
      <c r="DAO21" s="384"/>
      <c r="DAP21" s="384"/>
      <c r="DAQ21" s="384"/>
      <c r="DAR21" s="384"/>
      <c r="DAS21" s="384"/>
      <c r="DAT21" s="384"/>
      <c r="DAU21" s="384"/>
      <c r="DAV21" s="384"/>
      <c r="DAW21" s="384"/>
      <c r="DAX21" s="384"/>
      <c r="DAY21" s="384"/>
      <c r="DAZ21" s="384"/>
      <c r="DBA21" s="384"/>
      <c r="DBB21" s="384"/>
      <c r="DBC21" s="384"/>
      <c r="DBD21" s="384"/>
      <c r="DBE21" s="384"/>
      <c r="DBF21" s="384"/>
      <c r="DBG21" s="384"/>
      <c r="DBH21" s="384"/>
      <c r="DBI21" s="384"/>
      <c r="DBJ21" s="384"/>
      <c r="DBK21" s="384"/>
      <c r="DBL21" s="384"/>
      <c r="DBM21" s="384"/>
      <c r="DBN21" s="384"/>
      <c r="DBO21" s="384"/>
      <c r="DBP21" s="384"/>
      <c r="DBQ21" s="384"/>
      <c r="DBR21" s="384"/>
      <c r="DBS21" s="384"/>
      <c r="DBT21" s="384"/>
      <c r="DBU21" s="384"/>
      <c r="DBV21" s="384"/>
      <c r="DBW21" s="384"/>
      <c r="DBX21" s="384"/>
      <c r="DBY21" s="384"/>
      <c r="DBZ21" s="384"/>
      <c r="DCA21" s="384"/>
      <c r="DCB21" s="384"/>
      <c r="DCC21" s="384"/>
      <c r="DCD21" s="384"/>
      <c r="DCE21" s="384"/>
      <c r="DCF21" s="384"/>
      <c r="DCG21" s="384"/>
      <c r="DCH21" s="384"/>
      <c r="DCI21" s="384"/>
      <c r="DCJ21" s="384"/>
      <c r="DCK21" s="384"/>
      <c r="DCL21" s="384"/>
      <c r="DCM21" s="384"/>
      <c r="DCN21" s="384"/>
      <c r="DCO21" s="384"/>
      <c r="DCP21" s="384"/>
      <c r="DCQ21" s="384"/>
      <c r="DCR21" s="384"/>
      <c r="DCS21" s="384"/>
      <c r="DCT21" s="384"/>
      <c r="DCU21" s="384"/>
      <c r="DCV21" s="384"/>
      <c r="DCW21" s="384"/>
      <c r="DCX21" s="384"/>
      <c r="DCY21" s="384"/>
      <c r="DCZ21" s="384"/>
      <c r="DDA21" s="384"/>
      <c r="DDB21" s="384"/>
      <c r="DDC21" s="384"/>
      <c r="DDD21" s="384"/>
      <c r="DDE21" s="384"/>
      <c r="DDF21" s="384"/>
      <c r="DDG21" s="384"/>
      <c r="DDH21" s="384"/>
      <c r="DDI21" s="384"/>
      <c r="DDJ21" s="384"/>
      <c r="DDK21" s="384"/>
      <c r="DDL21" s="384"/>
      <c r="DDM21" s="384"/>
      <c r="DDN21" s="384"/>
      <c r="DDO21" s="384"/>
      <c r="DDP21" s="384"/>
      <c r="DDQ21" s="384"/>
      <c r="DDR21" s="384"/>
      <c r="DDS21" s="384"/>
      <c r="DDT21" s="384"/>
      <c r="DDU21" s="384"/>
      <c r="DDV21" s="384"/>
      <c r="DDW21" s="384"/>
      <c r="DDX21" s="384"/>
      <c r="DDY21" s="384"/>
      <c r="DDZ21" s="384"/>
      <c r="DEA21" s="384"/>
      <c r="DEB21" s="384"/>
      <c r="DEC21" s="384"/>
      <c r="DED21" s="384"/>
      <c r="DEE21" s="384"/>
      <c r="DEF21" s="384"/>
      <c r="DEG21" s="384"/>
      <c r="DEH21" s="384"/>
      <c r="DEI21" s="384"/>
      <c r="DEJ21" s="384"/>
      <c r="DEK21" s="384"/>
      <c r="DEL21" s="384"/>
      <c r="DEM21" s="384"/>
      <c r="DEN21" s="384"/>
      <c r="DEO21" s="384"/>
      <c r="DEP21" s="384"/>
      <c r="DEQ21" s="384"/>
      <c r="DER21" s="384"/>
      <c r="DES21" s="384"/>
      <c r="DET21" s="384"/>
      <c r="DEU21" s="384"/>
      <c r="DEV21" s="384"/>
      <c r="DEW21" s="384"/>
      <c r="DEX21" s="384"/>
      <c r="DEY21" s="384"/>
      <c r="DEZ21" s="384"/>
      <c r="DFA21" s="384"/>
      <c r="DFB21" s="384"/>
      <c r="DFC21" s="384"/>
      <c r="DFD21" s="384"/>
      <c r="DFE21" s="384"/>
      <c r="DFF21" s="384"/>
      <c r="DFG21" s="384"/>
      <c r="DFH21" s="384"/>
      <c r="DFI21" s="384"/>
      <c r="DFJ21" s="384"/>
      <c r="DFK21" s="384"/>
      <c r="DFL21" s="384"/>
      <c r="DFM21" s="384"/>
      <c r="DFN21" s="384"/>
      <c r="DFO21" s="384"/>
      <c r="DFP21" s="384"/>
      <c r="DFQ21" s="384"/>
      <c r="DFR21" s="384"/>
      <c r="DFS21" s="384"/>
      <c r="DFT21" s="384"/>
      <c r="DFU21" s="384"/>
      <c r="DFV21" s="384"/>
      <c r="DFW21" s="384"/>
      <c r="DFX21" s="384"/>
      <c r="DFY21" s="384"/>
      <c r="DFZ21" s="384"/>
      <c r="DGA21" s="384"/>
      <c r="DGB21" s="384"/>
      <c r="DGC21" s="384"/>
      <c r="DGD21" s="384"/>
      <c r="DGE21" s="384"/>
      <c r="DGF21" s="384"/>
      <c r="DGG21" s="384"/>
      <c r="DGH21" s="384"/>
      <c r="DGI21" s="384"/>
      <c r="DGJ21" s="384"/>
      <c r="DGK21" s="384"/>
      <c r="DGL21" s="384"/>
      <c r="DGM21" s="384"/>
      <c r="DGN21" s="384"/>
      <c r="DGO21" s="384"/>
      <c r="DGP21" s="384"/>
      <c r="DGQ21" s="384"/>
      <c r="DGR21" s="384"/>
      <c r="DGS21" s="384"/>
      <c r="DGT21" s="384"/>
      <c r="DGU21" s="384"/>
      <c r="DGV21" s="384"/>
      <c r="DGW21" s="384"/>
      <c r="DGX21" s="384"/>
      <c r="DGY21" s="384"/>
      <c r="DGZ21" s="384"/>
      <c r="DHA21" s="384"/>
      <c r="DHB21" s="384"/>
      <c r="DHC21" s="384"/>
      <c r="DHD21" s="384"/>
      <c r="DHE21" s="384"/>
      <c r="DHF21" s="384"/>
      <c r="DHG21" s="384"/>
      <c r="DHH21" s="384"/>
      <c r="DHI21" s="384"/>
      <c r="DHJ21" s="384"/>
      <c r="DHK21" s="384"/>
      <c r="DHL21" s="384"/>
      <c r="DHM21" s="384"/>
      <c r="DHN21" s="384"/>
      <c r="DHO21" s="384"/>
      <c r="DHP21" s="384"/>
      <c r="DHQ21" s="384"/>
      <c r="DHR21" s="384"/>
      <c r="DHS21" s="384"/>
      <c r="DHT21" s="384"/>
      <c r="DHU21" s="384"/>
      <c r="DHV21" s="384"/>
      <c r="DHW21" s="384"/>
      <c r="DHX21" s="384"/>
      <c r="DHY21" s="384"/>
      <c r="DHZ21" s="384"/>
      <c r="DIA21" s="384"/>
      <c r="DIB21" s="384"/>
      <c r="DIC21" s="384"/>
      <c r="DID21" s="384"/>
      <c r="DIE21" s="384"/>
      <c r="DIF21" s="384"/>
      <c r="DIG21" s="384"/>
      <c r="DIH21" s="384"/>
      <c r="DII21" s="384"/>
      <c r="DIJ21" s="384"/>
      <c r="DIK21" s="384"/>
      <c r="DIL21" s="384"/>
      <c r="DIM21" s="384"/>
      <c r="DIN21" s="384"/>
      <c r="DIO21" s="384"/>
      <c r="DIP21" s="384"/>
      <c r="DIQ21" s="384"/>
      <c r="DIR21" s="384"/>
      <c r="DIS21" s="384"/>
      <c r="DIT21" s="384"/>
      <c r="DIU21" s="384"/>
      <c r="DIV21" s="384"/>
      <c r="DIW21" s="384"/>
      <c r="DIX21" s="384"/>
      <c r="DIY21" s="384"/>
      <c r="DIZ21" s="384"/>
      <c r="DJA21" s="384"/>
      <c r="DJB21" s="384"/>
      <c r="DJC21" s="384"/>
      <c r="DJD21" s="384"/>
      <c r="DJE21" s="384"/>
      <c r="DJF21" s="384"/>
      <c r="DJG21" s="384"/>
      <c r="DJH21" s="384"/>
      <c r="DJI21" s="384"/>
      <c r="DJJ21" s="384"/>
      <c r="DJK21" s="384"/>
      <c r="DJL21" s="384"/>
      <c r="DJM21" s="384"/>
      <c r="DJN21" s="384"/>
      <c r="DJO21" s="384"/>
      <c r="DJP21" s="384"/>
      <c r="DJQ21" s="384"/>
      <c r="DJR21" s="384"/>
      <c r="DJS21" s="384"/>
      <c r="DJT21" s="384"/>
      <c r="DJU21" s="384"/>
      <c r="DJV21" s="384"/>
      <c r="DJW21" s="384"/>
      <c r="DJX21" s="384"/>
      <c r="DJY21" s="384"/>
      <c r="DJZ21" s="384"/>
      <c r="DKA21" s="384"/>
      <c r="DKB21" s="384"/>
      <c r="DKC21" s="384"/>
      <c r="DKD21" s="384"/>
      <c r="DKE21" s="384"/>
      <c r="DKF21" s="384"/>
      <c r="DKG21" s="384"/>
      <c r="DKH21" s="384"/>
      <c r="DKI21" s="384"/>
      <c r="DKJ21" s="384"/>
      <c r="DKK21" s="384"/>
      <c r="DKL21" s="384"/>
      <c r="DKM21" s="384"/>
      <c r="DKN21" s="384"/>
      <c r="DKO21" s="384"/>
      <c r="DKP21" s="384"/>
      <c r="DKQ21" s="384"/>
      <c r="DKR21" s="384"/>
      <c r="DKS21" s="384"/>
      <c r="DKT21" s="384"/>
      <c r="DKU21" s="384"/>
      <c r="DKV21" s="384"/>
      <c r="DKW21" s="384"/>
      <c r="DKX21" s="384"/>
      <c r="DKY21" s="384"/>
      <c r="DKZ21" s="384"/>
      <c r="DLA21" s="384"/>
      <c r="DLB21" s="384"/>
      <c r="DLC21" s="384"/>
      <c r="DLD21" s="384"/>
      <c r="DLE21" s="384"/>
      <c r="DLF21" s="384"/>
      <c r="DLG21" s="384"/>
      <c r="DLH21" s="384"/>
      <c r="DLI21" s="384"/>
      <c r="DLJ21" s="384"/>
      <c r="DLK21" s="384"/>
      <c r="DLL21" s="384"/>
      <c r="DLM21" s="384"/>
      <c r="DLN21" s="384"/>
      <c r="DLO21" s="384"/>
      <c r="DLP21" s="384"/>
      <c r="DLQ21" s="384"/>
      <c r="DLR21" s="384"/>
      <c r="DLS21" s="384"/>
      <c r="DLT21" s="384"/>
      <c r="DLU21" s="384"/>
      <c r="DLV21" s="384"/>
      <c r="DLW21" s="384"/>
      <c r="DLX21" s="384"/>
      <c r="DLY21" s="384"/>
      <c r="DLZ21" s="384"/>
      <c r="DMA21" s="384"/>
      <c r="DMB21" s="384"/>
      <c r="DMC21" s="384"/>
      <c r="DMD21" s="384"/>
      <c r="DME21" s="384"/>
      <c r="DMF21" s="384"/>
      <c r="DMG21" s="384"/>
      <c r="DMH21" s="384"/>
      <c r="DMI21" s="384"/>
      <c r="DMJ21" s="384"/>
      <c r="DMK21" s="384"/>
      <c r="DML21" s="384"/>
      <c r="DMM21" s="384"/>
      <c r="DMN21" s="384"/>
      <c r="DMO21" s="384"/>
      <c r="DMP21" s="384"/>
      <c r="DMQ21" s="384"/>
      <c r="DMR21" s="384"/>
      <c r="DMS21" s="384"/>
      <c r="DMT21" s="384"/>
      <c r="DMU21" s="384"/>
      <c r="DMV21" s="384"/>
      <c r="DMW21" s="384"/>
      <c r="DMX21" s="384"/>
      <c r="DMY21" s="384"/>
      <c r="DMZ21" s="384"/>
      <c r="DNA21" s="384"/>
      <c r="DNB21" s="384"/>
      <c r="DNC21" s="384"/>
      <c r="DND21" s="384"/>
      <c r="DNE21" s="384"/>
      <c r="DNF21" s="384"/>
      <c r="DNG21" s="384"/>
      <c r="DNH21" s="384"/>
      <c r="DNI21" s="384"/>
      <c r="DNJ21" s="384"/>
      <c r="DNK21" s="384"/>
      <c r="DNL21" s="384"/>
      <c r="DNM21" s="384"/>
      <c r="DNN21" s="384"/>
      <c r="DNO21" s="384"/>
      <c r="DNP21" s="384"/>
      <c r="DNQ21" s="384"/>
      <c r="DNR21" s="384"/>
      <c r="DNS21" s="384"/>
      <c r="DNT21" s="384"/>
      <c r="DNU21" s="384"/>
      <c r="DNV21" s="384"/>
      <c r="DNW21" s="384"/>
      <c r="DNX21" s="384"/>
      <c r="DNY21" s="384"/>
      <c r="DNZ21" s="384"/>
      <c r="DOA21" s="384"/>
      <c r="DOB21" s="384"/>
      <c r="DOC21" s="384"/>
      <c r="DOD21" s="384"/>
      <c r="DOE21" s="384"/>
      <c r="DOF21" s="384"/>
      <c r="DOG21" s="384"/>
      <c r="DOH21" s="384"/>
      <c r="DOI21" s="384"/>
      <c r="DOJ21" s="384"/>
      <c r="DOK21" s="384"/>
      <c r="DOL21" s="384"/>
      <c r="DOM21" s="384"/>
      <c r="DON21" s="384"/>
      <c r="DOO21" s="384"/>
      <c r="DOP21" s="384"/>
      <c r="DOQ21" s="384"/>
      <c r="DOR21" s="384"/>
      <c r="DOS21" s="384"/>
      <c r="DOT21" s="384"/>
      <c r="DOU21" s="384"/>
      <c r="DOV21" s="384"/>
      <c r="DOW21" s="384"/>
      <c r="DOX21" s="384"/>
      <c r="DOY21" s="384"/>
      <c r="DOZ21" s="384"/>
      <c r="DPA21" s="384"/>
      <c r="DPB21" s="384"/>
      <c r="DPC21" s="384"/>
      <c r="DPD21" s="384"/>
      <c r="DPE21" s="384"/>
      <c r="DPF21" s="384"/>
      <c r="DPG21" s="384"/>
      <c r="DPH21" s="384"/>
      <c r="DPI21" s="384"/>
      <c r="DPJ21" s="384"/>
      <c r="DPK21" s="384"/>
      <c r="DPL21" s="384"/>
      <c r="DPM21" s="384"/>
      <c r="DPN21" s="384"/>
      <c r="DPO21" s="384"/>
      <c r="DPP21" s="384"/>
      <c r="DPQ21" s="384"/>
      <c r="DPR21" s="384"/>
      <c r="DPS21" s="384"/>
      <c r="DPT21" s="384"/>
      <c r="DPU21" s="384"/>
      <c r="DPV21" s="384"/>
      <c r="DPW21" s="384"/>
      <c r="DPX21" s="384"/>
      <c r="DPY21" s="384"/>
      <c r="DPZ21" s="384"/>
      <c r="DQA21" s="384"/>
      <c r="DQB21" s="384"/>
      <c r="DQC21" s="384"/>
      <c r="DQD21" s="384"/>
      <c r="DQE21" s="384"/>
      <c r="DQF21" s="384"/>
      <c r="DQG21" s="384"/>
      <c r="DQH21" s="384"/>
      <c r="DQI21" s="384"/>
      <c r="DQJ21" s="384"/>
      <c r="DQK21" s="384"/>
      <c r="DQL21" s="384"/>
      <c r="DQM21" s="384"/>
      <c r="DQN21" s="384"/>
      <c r="DQO21" s="384"/>
      <c r="DQP21" s="384"/>
      <c r="DQQ21" s="384"/>
      <c r="DQR21" s="384"/>
      <c r="DQS21" s="384"/>
      <c r="DQT21" s="384"/>
      <c r="DQU21" s="384"/>
      <c r="DQV21" s="384"/>
      <c r="DQW21" s="384"/>
      <c r="DQX21" s="384"/>
      <c r="DQY21" s="384"/>
      <c r="DQZ21" s="384"/>
      <c r="DRA21" s="384"/>
      <c r="DRB21" s="384"/>
      <c r="DRC21" s="384"/>
      <c r="DRD21" s="384"/>
      <c r="DRE21" s="384"/>
      <c r="DRF21" s="384"/>
      <c r="DRG21" s="384"/>
      <c r="DRH21" s="384"/>
      <c r="DRI21" s="384"/>
      <c r="DRJ21" s="384"/>
      <c r="DRK21" s="384"/>
      <c r="DRL21" s="384"/>
      <c r="DRM21" s="384"/>
      <c r="DRN21" s="384"/>
      <c r="DRO21" s="384"/>
      <c r="DRP21" s="384"/>
      <c r="DRQ21" s="384"/>
      <c r="DRR21" s="384"/>
      <c r="DRS21" s="384"/>
      <c r="DRT21" s="384"/>
      <c r="DRU21" s="384"/>
      <c r="DRV21" s="384"/>
      <c r="DRW21" s="384"/>
      <c r="DRX21" s="384"/>
      <c r="DRY21" s="384"/>
      <c r="DRZ21" s="384"/>
      <c r="DSA21" s="384"/>
      <c r="DSB21" s="384"/>
      <c r="DSC21" s="384"/>
      <c r="DSD21" s="384"/>
      <c r="DSE21" s="384"/>
      <c r="DSF21" s="384"/>
      <c r="DSG21" s="384"/>
      <c r="DSH21" s="384"/>
      <c r="DSI21" s="384"/>
      <c r="DSJ21" s="384"/>
      <c r="DSK21" s="384"/>
      <c r="DSL21" s="384"/>
      <c r="DSM21" s="384"/>
      <c r="DSN21" s="384"/>
      <c r="DSO21" s="384"/>
      <c r="DSP21" s="384"/>
      <c r="DSQ21" s="384"/>
      <c r="DSR21" s="384"/>
      <c r="DSS21" s="384"/>
      <c r="DST21" s="384"/>
      <c r="DSU21" s="384"/>
      <c r="DSV21" s="384"/>
      <c r="DSW21" s="384"/>
      <c r="DSX21" s="384"/>
      <c r="DSY21" s="384"/>
      <c r="DSZ21" s="384"/>
      <c r="DTA21" s="384"/>
      <c r="DTB21" s="384"/>
      <c r="DTC21" s="384"/>
      <c r="DTD21" s="384"/>
      <c r="DTE21" s="384"/>
      <c r="DTF21" s="384"/>
      <c r="DTG21" s="384"/>
      <c r="DTH21" s="384"/>
      <c r="DTI21" s="384"/>
      <c r="DTJ21" s="384"/>
      <c r="DTK21" s="384"/>
      <c r="DTL21" s="384"/>
      <c r="DTM21" s="384"/>
      <c r="DTN21" s="384"/>
      <c r="DTO21" s="384"/>
      <c r="DTP21" s="384"/>
      <c r="DTQ21" s="384"/>
      <c r="DTR21" s="384"/>
      <c r="DTS21" s="384"/>
      <c r="DTT21" s="384"/>
      <c r="DTU21" s="384"/>
      <c r="DTV21" s="384"/>
      <c r="DTW21" s="384"/>
      <c r="DTX21" s="384"/>
      <c r="DTY21" s="384"/>
      <c r="DTZ21" s="384"/>
      <c r="DUA21" s="384"/>
      <c r="DUB21" s="384"/>
      <c r="DUC21" s="384"/>
      <c r="DUD21" s="384"/>
      <c r="DUE21" s="384"/>
      <c r="DUF21" s="384"/>
      <c r="DUG21" s="384"/>
      <c r="DUH21" s="384"/>
      <c r="DUI21" s="384"/>
      <c r="DUJ21" s="384"/>
      <c r="DUK21" s="384"/>
      <c r="DUL21" s="384"/>
      <c r="DUM21" s="384"/>
      <c r="DUN21" s="384"/>
      <c r="DUO21" s="384"/>
      <c r="DUP21" s="384"/>
      <c r="DUQ21" s="384"/>
      <c r="DUR21" s="384"/>
      <c r="DUS21" s="384"/>
      <c r="DUT21" s="384"/>
      <c r="DUU21" s="384"/>
      <c r="DUV21" s="384"/>
      <c r="DUW21" s="384"/>
      <c r="DUX21" s="384"/>
      <c r="DUY21" s="384"/>
      <c r="DUZ21" s="384"/>
      <c r="DVA21" s="384"/>
      <c r="DVB21" s="384"/>
      <c r="DVC21" s="384"/>
      <c r="DVD21" s="384"/>
      <c r="DVE21" s="384"/>
      <c r="DVF21" s="384"/>
      <c r="DVG21" s="384"/>
      <c r="DVH21" s="384"/>
      <c r="DVI21" s="384"/>
      <c r="DVJ21" s="384"/>
      <c r="DVK21" s="384"/>
      <c r="DVL21" s="384"/>
      <c r="DVM21" s="384"/>
      <c r="DVN21" s="384"/>
      <c r="DVO21" s="384"/>
      <c r="DVP21" s="384"/>
      <c r="DVQ21" s="384"/>
      <c r="DVR21" s="384"/>
      <c r="DVS21" s="384"/>
      <c r="DVT21" s="384"/>
      <c r="DVU21" s="384"/>
      <c r="DVV21" s="384"/>
      <c r="DVW21" s="384"/>
      <c r="DVX21" s="384"/>
      <c r="DVY21" s="384"/>
      <c r="DVZ21" s="384"/>
      <c r="DWA21" s="384"/>
      <c r="DWB21" s="384"/>
      <c r="DWC21" s="384"/>
      <c r="DWD21" s="384"/>
      <c r="DWE21" s="384"/>
      <c r="DWF21" s="384"/>
      <c r="DWG21" s="384"/>
      <c r="DWH21" s="384"/>
      <c r="DWI21" s="384"/>
      <c r="DWJ21" s="384"/>
      <c r="DWK21" s="384"/>
      <c r="DWL21" s="384"/>
      <c r="DWM21" s="384"/>
      <c r="DWN21" s="384"/>
      <c r="DWO21" s="384"/>
      <c r="DWP21" s="384"/>
      <c r="DWQ21" s="384"/>
      <c r="DWR21" s="384"/>
      <c r="DWS21" s="384"/>
      <c r="DWT21" s="384"/>
      <c r="DWU21" s="384"/>
      <c r="DWV21" s="384"/>
      <c r="DWW21" s="384"/>
      <c r="DWX21" s="384"/>
      <c r="DWY21" s="384"/>
      <c r="DWZ21" s="384"/>
      <c r="DXA21" s="384"/>
      <c r="DXB21" s="384"/>
      <c r="DXC21" s="384"/>
      <c r="DXD21" s="384"/>
      <c r="DXE21" s="384"/>
      <c r="DXF21" s="384"/>
      <c r="DXG21" s="384"/>
      <c r="DXH21" s="384"/>
      <c r="DXI21" s="384"/>
      <c r="DXJ21" s="384"/>
      <c r="DXK21" s="384"/>
      <c r="DXL21" s="384"/>
      <c r="DXM21" s="384"/>
      <c r="DXN21" s="384"/>
      <c r="DXO21" s="384"/>
      <c r="DXP21" s="384"/>
      <c r="DXQ21" s="384"/>
      <c r="DXR21" s="384"/>
      <c r="DXS21" s="384"/>
      <c r="DXT21" s="384"/>
      <c r="DXU21" s="384"/>
      <c r="DXV21" s="384"/>
      <c r="DXW21" s="384"/>
      <c r="DXX21" s="384"/>
      <c r="DXY21" s="384"/>
      <c r="DXZ21" s="384"/>
      <c r="DYA21" s="384"/>
      <c r="DYB21" s="384"/>
      <c r="DYC21" s="384"/>
      <c r="DYD21" s="384"/>
      <c r="DYE21" s="384"/>
      <c r="DYF21" s="384"/>
      <c r="DYG21" s="384"/>
      <c r="DYH21" s="384"/>
      <c r="DYI21" s="384"/>
      <c r="DYJ21" s="384"/>
      <c r="DYK21" s="384"/>
      <c r="DYL21" s="384"/>
      <c r="DYM21" s="384"/>
      <c r="DYN21" s="384"/>
      <c r="DYO21" s="384"/>
      <c r="DYP21" s="384"/>
      <c r="DYQ21" s="384"/>
      <c r="DYR21" s="384"/>
      <c r="DYS21" s="384"/>
      <c r="DYT21" s="384"/>
      <c r="DYU21" s="384"/>
      <c r="DYV21" s="384"/>
      <c r="DYW21" s="384"/>
      <c r="DYX21" s="384"/>
      <c r="DYY21" s="384"/>
      <c r="DYZ21" s="384"/>
      <c r="DZA21" s="384"/>
      <c r="DZB21" s="384"/>
      <c r="DZC21" s="384"/>
      <c r="DZD21" s="384"/>
      <c r="DZE21" s="384"/>
      <c r="DZF21" s="384"/>
      <c r="DZG21" s="384"/>
      <c r="DZH21" s="384"/>
      <c r="DZI21" s="384"/>
      <c r="DZJ21" s="384"/>
      <c r="DZK21" s="384"/>
      <c r="DZL21" s="384"/>
      <c r="DZM21" s="384"/>
      <c r="DZN21" s="384"/>
      <c r="DZO21" s="384"/>
      <c r="DZP21" s="384"/>
      <c r="DZQ21" s="384"/>
      <c r="DZR21" s="384"/>
      <c r="DZS21" s="384"/>
      <c r="DZT21" s="384"/>
      <c r="DZU21" s="384"/>
      <c r="DZV21" s="384"/>
      <c r="DZW21" s="384"/>
      <c r="DZX21" s="384"/>
      <c r="DZY21" s="384"/>
      <c r="DZZ21" s="384"/>
      <c r="EAA21" s="384"/>
      <c r="EAB21" s="384"/>
      <c r="EAC21" s="384"/>
      <c r="EAD21" s="384"/>
      <c r="EAE21" s="384"/>
      <c r="EAF21" s="384"/>
      <c r="EAG21" s="384"/>
      <c r="EAH21" s="384"/>
      <c r="EAI21" s="384"/>
      <c r="EAJ21" s="384"/>
      <c r="EAK21" s="384"/>
      <c r="EAL21" s="384"/>
      <c r="EAM21" s="384"/>
      <c r="EAN21" s="384"/>
      <c r="EAO21" s="384"/>
      <c r="EAP21" s="384"/>
      <c r="EAQ21" s="384"/>
      <c r="EAR21" s="384"/>
      <c r="EAS21" s="384"/>
      <c r="EAT21" s="384"/>
      <c r="EAU21" s="384"/>
      <c r="EAV21" s="384"/>
      <c r="EAW21" s="384"/>
      <c r="EAX21" s="384"/>
      <c r="EAY21" s="384"/>
      <c r="EAZ21" s="384"/>
      <c r="EBA21" s="384"/>
      <c r="EBB21" s="384"/>
      <c r="EBC21" s="384"/>
      <c r="EBD21" s="384"/>
      <c r="EBE21" s="384"/>
      <c r="EBF21" s="384"/>
      <c r="EBG21" s="384"/>
      <c r="EBH21" s="384"/>
      <c r="EBI21" s="384"/>
      <c r="EBJ21" s="384"/>
      <c r="EBK21" s="384"/>
      <c r="EBL21" s="384"/>
      <c r="EBM21" s="384"/>
      <c r="EBN21" s="384"/>
      <c r="EBO21" s="384"/>
      <c r="EBP21" s="384"/>
      <c r="EBQ21" s="384"/>
      <c r="EBR21" s="384"/>
      <c r="EBS21" s="384"/>
      <c r="EBT21" s="384"/>
      <c r="EBU21" s="384"/>
      <c r="EBV21" s="384"/>
      <c r="EBW21" s="384"/>
      <c r="EBX21" s="384"/>
      <c r="EBY21" s="384"/>
      <c r="EBZ21" s="384"/>
      <c r="ECA21" s="384"/>
      <c r="ECB21" s="384"/>
      <c r="ECC21" s="384"/>
      <c r="ECD21" s="384"/>
      <c r="ECE21" s="384"/>
      <c r="ECF21" s="384"/>
      <c r="ECG21" s="384"/>
      <c r="ECH21" s="384"/>
      <c r="ECI21" s="384"/>
      <c r="ECJ21" s="384"/>
      <c r="ECK21" s="384"/>
      <c r="ECL21" s="384"/>
      <c r="ECM21" s="384"/>
      <c r="ECN21" s="384"/>
      <c r="ECO21" s="384"/>
      <c r="ECP21" s="384"/>
      <c r="ECQ21" s="384"/>
      <c r="ECR21" s="384"/>
      <c r="ECS21" s="384"/>
      <c r="ECT21" s="384"/>
      <c r="ECU21" s="384"/>
      <c r="ECV21" s="384"/>
      <c r="ECW21" s="384"/>
      <c r="ECX21" s="384"/>
      <c r="ECY21" s="384"/>
      <c r="ECZ21" s="384"/>
      <c r="EDA21" s="384"/>
      <c r="EDB21" s="384"/>
      <c r="EDC21" s="384"/>
      <c r="EDD21" s="384"/>
      <c r="EDE21" s="384"/>
      <c r="EDF21" s="384"/>
      <c r="EDG21" s="384"/>
      <c r="EDH21" s="384"/>
      <c r="EDI21" s="384"/>
      <c r="EDJ21" s="384"/>
      <c r="EDK21" s="384"/>
      <c r="EDL21" s="384"/>
      <c r="EDM21" s="384"/>
      <c r="EDN21" s="384"/>
      <c r="EDO21" s="384"/>
      <c r="EDP21" s="384"/>
      <c r="EDQ21" s="384"/>
      <c r="EDR21" s="384"/>
      <c r="EDS21" s="384"/>
      <c r="EDT21" s="384"/>
      <c r="EDU21" s="384"/>
      <c r="EDV21" s="384"/>
      <c r="EDW21" s="384"/>
      <c r="EDX21" s="384"/>
      <c r="EDY21" s="384"/>
      <c r="EDZ21" s="384"/>
      <c r="EEA21" s="384"/>
      <c r="EEB21" s="384"/>
      <c r="EEC21" s="384"/>
      <c r="EED21" s="384"/>
      <c r="EEE21" s="384"/>
      <c r="EEF21" s="384"/>
      <c r="EEG21" s="384"/>
      <c r="EEH21" s="384"/>
      <c r="EEI21" s="384"/>
      <c r="EEJ21" s="384"/>
      <c r="EEK21" s="384"/>
      <c r="EEL21" s="384"/>
      <c r="EEM21" s="384"/>
      <c r="EEN21" s="384"/>
      <c r="EEO21" s="384"/>
      <c r="EEP21" s="384"/>
      <c r="EEQ21" s="384"/>
      <c r="EER21" s="384"/>
      <c r="EES21" s="384"/>
      <c r="EET21" s="384"/>
      <c r="EEU21" s="384"/>
      <c r="EEV21" s="384"/>
      <c r="EEW21" s="384"/>
      <c r="EEX21" s="384"/>
      <c r="EEY21" s="384"/>
      <c r="EEZ21" s="384"/>
      <c r="EFA21" s="384"/>
      <c r="EFB21" s="384"/>
      <c r="EFC21" s="384"/>
      <c r="EFD21" s="384"/>
      <c r="EFE21" s="384"/>
      <c r="EFF21" s="384"/>
      <c r="EFG21" s="384"/>
      <c r="EFH21" s="384"/>
      <c r="EFI21" s="384"/>
      <c r="EFJ21" s="384"/>
      <c r="EFK21" s="384"/>
      <c r="EFL21" s="384"/>
      <c r="EFM21" s="384"/>
      <c r="EFN21" s="384"/>
      <c r="EFO21" s="384"/>
      <c r="EFP21" s="384"/>
      <c r="EFQ21" s="384"/>
      <c r="EFR21" s="384"/>
      <c r="EFS21" s="384"/>
      <c r="EFT21" s="384"/>
      <c r="EFU21" s="384"/>
      <c r="EFV21" s="384"/>
      <c r="EFW21" s="384"/>
      <c r="EFX21" s="384"/>
      <c r="EFY21" s="384"/>
      <c r="EFZ21" s="384"/>
      <c r="EGA21" s="384"/>
      <c r="EGB21" s="384"/>
      <c r="EGC21" s="384"/>
      <c r="EGD21" s="384"/>
      <c r="EGE21" s="384"/>
      <c r="EGF21" s="384"/>
      <c r="EGG21" s="384"/>
      <c r="EGH21" s="384"/>
      <c r="EGI21" s="384"/>
      <c r="EGJ21" s="384"/>
      <c r="EGK21" s="384"/>
      <c r="EGL21" s="384"/>
      <c r="EGM21" s="384"/>
      <c r="EGN21" s="384"/>
      <c r="EGO21" s="384"/>
      <c r="EGP21" s="384"/>
      <c r="EGQ21" s="384"/>
      <c r="EGR21" s="384"/>
      <c r="EGS21" s="384"/>
      <c r="EGT21" s="384"/>
      <c r="EGU21" s="384"/>
      <c r="EGV21" s="384"/>
      <c r="EGW21" s="384"/>
      <c r="EGX21" s="384"/>
      <c r="EGY21" s="384"/>
      <c r="EGZ21" s="384"/>
      <c r="EHA21" s="384"/>
      <c r="EHB21" s="384"/>
      <c r="EHC21" s="384"/>
      <c r="EHD21" s="384"/>
      <c r="EHE21" s="384"/>
      <c r="EHF21" s="384"/>
      <c r="EHG21" s="384"/>
      <c r="EHH21" s="384"/>
      <c r="EHI21" s="384"/>
      <c r="EHJ21" s="384"/>
      <c r="EHK21" s="384"/>
      <c r="EHL21" s="384"/>
      <c r="EHM21" s="384"/>
      <c r="EHN21" s="384"/>
      <c r="EHO21" s="384"/>
      <c r="EHP21" s="384"/>
      <c r="EHQ21" s="384"/>
      <c r="EHR21" s="384"/>
      <c r="EHS21" s="384"/>
      <c r="EHT21" s="384"/>
      <c r="EHU21" s="384"/>
      <c r="EHV21" s="384"/>
      <c r="EHW21" s="384"/>
      <c r="EHX21" s="384"/>
      <c r="EHY21" s="384"/>
      <c r="EHZ21" s="384"/>
      <c r="EIA21" s="384"/>
      <c r="EIB21" s="384"/>
      <c r="EIC21" s="384"/>
      <c r="EID21" s="384"/>
      <c r="EIE21" s="384"/>
      <c r="EIF21" s="384"/>
      <c r="EIG21" s="384"/>
      <c r="EIH21" s="384"/>
      <c r="EII21" s="384"/>
      <c r="EIJ21" s="384"/>
      <c r="EIK21" s="384"/>
      <c r="EIL21" s="384"/>
      <c r="EIM21" s="384"/>
      <c r="EIN21" s="384"/>
      <c r="EIO21" s="384"/>
      <c r="EIP21" s="384"/>
      <c r="EIQ21" s="384"/>
      <c r="EIR21" s="384"/>
      <c r="EIS21" s="384"/>
      <c r="EIT21" s="384"/>
      <c r="EIU21" s="384"/>
      <c r="EIV21" s="384"/>
      <c r="EIW21" s="384"/>
      <c r="EIX21" s="384"/>
      <c r="EIY21" s="384"/>
      <c r="EIZ21" s="384"/>
      <c r="EJA21" s="384"/>
      <c r="EJB21" s="384"/>
      <c r="EJC21" s="384"/>
      <c r="EJD21" s="384"/>
      <c r="EJE21" s="384"/>
      <c r="EJF21" s="384"/>
      <c r="EJG21" s="384"/>
      <c r="EJH21" s="384"/>
      <c r="EJI21" s="384"/>
      <c r="EJJ21" s="384"/>
      <c r="EJK21" s="384"/>
      <c r="EJL21" s="384"/>
      <c r="EJM21" s="384"/>
      <c r="EJN21" s="384"/>
      <c r="EJO21" s="384"/>
      <c r="EJP21" s="384"/>
      <c r="EJQ21" s="384"/>
      <c r="EJR21" s="384"/>
      <c r="EJS21" s="384"/>
      <c r="EJT21" s="384"/>
      <c r="EJU21" s="384"/>
      <c r="EJV21" s="384"/>
      <c r="EJW21" s="384"/>
      <c r="EJX21" s="384"/>
      <c r="EJY21" s="384"/>
      <c r="EJZ21" s="384"/>
      <c r="EKA21" s="384"/>
      <c r="EKB21" s="384"/>
      <c r="EKC21" s="384"/>
      <c r="EKD21" s="384"/>
      <c r="EKE21" s="384"/>
      <c r="EKF21" s="384"/>
      <c r="EKG21" s="384"/>
      <c r="EKH21" s="384"/>
      <c r="EKI21" s="384"/>
      <c r="EKJ21" s="384"/>
      <c r="EKK21" s="384"/>
      <c r="EKL21" s="384"/>
      <c r="EKM21" s="384"/>
      <c r="EKN21" s="384"/>
      <c r="EKO21" s="384"/>
      <c r="EKP21" s="384"/>
      <c r="EKQ21" s="384"/>
      <c r="EKR21" s="384"/>
      <c r="EKS21" s="384"/>
      <c r="EKT21" s="384"/>
      <c r="EKU21" s="384"/>
      <c r="EKV21" s="384"/>
      <c r="EKW21" s="384"/>
      <c r="EKX21" s="384"/>
      <c r="EKY21" s="384"/>
      <c r="EKZ21" s="384"/>
      <c r="ELA21" s="384"/>
      <c r="ELB21" s="384"/>
      <c r="ELC21" s="384"/>
      <c r="ELD21" s="384"/>
      <c r="ELE21" s="384"/>
      <c r="ELF21" s="384"/>
      <c r="ELG21" s="384"/>
      <c r="ELH21" s="384"/>
      <c r="ELI21" s="384"/>
      <c r="ELJ21" s="384"/>
      <c r="ELK21" s="384"/>
      <c r="ELL21" s="384"/>
      <c r="ELM21" s="384"/>
      <c r="ELN21" s="384"/>
      <c r="ELO21" s="384"/>
      <c r="ELP21" s="384"/>
      <c r="ELQ21" s="384"/>
      <c r="ELR21" s="384"/>
      <c r="ELS21" s="384"/>
      <c r="ELT21" s="384"/>
      <c r="ELU21" s="384"/>
      <c r="ELV21" s="384"/>
      <c r="ELW21" s="384"/>
      <c r="ELX21" s="384"/>
      <c r="ELY21" s="384"/>
      <c r="ELZ21" s="384"/>
      <c r="EMA21" s="384"/>
      <c r="EMB21" s="384"/>
      <c r="EMC21" s="384"/>
      <c r="EMD21" s="384"/>
      <c r="EME21" s="384"/>
      <c r="EMF21" s="384"/>
      <c r="EMG21" s="384"/>
      <c r="EMH21" s="384"/>
      <c r="EMI21" s="384"/>
      <c r="EMJ21" s="384"/>
      <c r="EMK21" s="384"/>
      <c r="EML21" s="384"/>
      <c r="EMM21" s="384"/>
      <c r="EMN21" s="384"/>
      <c r="EMO21" s="384"/>
      <c r="EMP21" s="384"/>
      <c r="EMQ21" s="384"/>
      <c r="EMR21" s="384"/>
      <c r="EMS21" s="384"/>
      <c r="EMT21" s="384"/>
      <c r="EMU21" s="384"/>
      <c r="EMV21" s="384"/>
      <c r="EMW21" s="384"/>
      <c r="EMX21" s="384"/>
      <c r="EMY21" s="384"/>
      <c r="EMZ21" s="384"/>
      <c r="ENA21" s="384"/>
      <c r="ENB21" s="384"/>
      <c r="ENC21" s="384"/>
      <c r="END21" s="384"/>
      <c r="ENE21" s="384"/>
      <c r="ENF21" s="384"/>
      <c r="ENG21" s="384"/>
      <c r="ENH21" s="384"/>
      <c r="ENI21" s="384"/>
      <c r="ENJ21" s="384"/>
      <c r="ENK21" s="384"/>
      <c r="ENL21" s="384"/>
      <c r="ENM21" s="384"/>
      <c r="ENN21" s="384"/>
      <c r="ENO21" s="384"/>
      <c r="ENP21" s="384"/>
      <c r="ENQ21" s="384"/>
      <c r="ENR21" s="384"/>
      <c r="ENS21" s="384"/>
      <c r="ENT21" s="384"/>
      <c r="ENU21" s="384"/>
      <c r="ENV21" s="384"/>
      <c r="ENW21" s="384"/>
      <c r="ENX21" s="384"/>
      <c r="ENY21" s="384"/>
      <c r="ENZ21" s="384"/>
      <c r="EOA21" s="384"/>
      <c r="EOB21" s="384"/>
      <c r="EOC21" s="384"/>
      <c r="EOD21" s="384"/>
      <c r="EOE21" s="384"/>
      <c r="EOF21" s="384"/>
      <c r="EOG21" s="384"/>
      <c r="EOH21" s="384"/>
      <c r="EOI21" s="384"/>
      <c r="EOJ21" s="384"/>
      <c r="EOK21" s="384"/>
      <c r="EOL21" s="384"/>
      <c r="EOM21" s="384"/>
      <c r="EON21" s="384"/>
      <c r="EOO21" s="384"/>
      <c r="EOP21" s="384"/>
      <c r="EOQ21" s="384"/>
      <c r="EOR21" s="384"/>
      <c r="EOS21" s="384"/>
      <c r="EOT21" s="384"/>
      <c r="EOU21" s="384"/>
      <c r="EOV21" s="384"/>
      <c r="EOW21" s="384"/>
      <c r="EOX21" s="384"/>
      <c r="EOY21" s="384"/>
      <c r="EOZ21" s="384"/>
      <c r="EPA21" s="384"/>
      <c r="EPB21" s="384"/>
      <c r="EPC21" s="384"/>
      <c r="EPD21" s="384"/>
      <c r="EPE21" s="384"/>
      <c r="EPF21" s="384"/>
      <c r="EPG21" s="384"/>
      <c r="EPH21" s="384"/>
      <c r="EPI21" s="384"/>
      <c r="EPJ21" s="384"/>
      <c r="EPK21" s="384"/>
      <c r="EPL21" s="384"/>
      <c r="EPM21" s="384"/>
      <c r="EPN21" s="384"/>
      <c r="EPO21" s="384"/>
      <c r="EPP21" s="384"/>
      <c r="EPQ21" s="384"/>
      <c r="EPR21" s="384"/>
      <c r="EPS21" s="384"/>
      <c r="EPT21" s="384"/>
      <c r="EPU21" s="384"/>
      <c r="EPV21" s="384"/>
      <c r="EPW21" s="384"/>
      <c r="EPX21" s="384"/>
      <c r="EPY21" s="384"/>
      <c r="EPZ21" s="384"/>
      <c r="EQA21" s="384"/>
      <c r="EQB21" s="384"/>
      <c r="EQC21" s="384"/>
      <c r="EQD21" s="384"/>
      <c r="EQE21" s="384"/>
      <c r="EQF21" s="384"/>
      <c r="EQG21" s="384"/>
      <c r="EQH21" s="384"/>
      <c r="EQI21" s="384"/>
      <c r="EQJ21" s="384"/>
      <c r="EQK21" s="384"/>
      <c r="EQL21" s="384"/>
      <c r="EQM21" s="384"/>
      <c r="EQN21" s="384"/>
      <c r="EQO21" s="384"/>
      <c r="EQP21" s="384"/>
      <c r="EQQ21" s="384"/>
      <c r="EQR21" s="384"/>
      <c r="EQS21" s="384"/>
      <c r="EQT21" s="384"/>
      <c r="EQU21" s="384"/>
      <c r="EQV21" s="384"/>
      <c r="EQW21" s="384"/>
      <c r="EQX21" s="384"/>
      <c r="EQY21" s="384"/>
      <c r="EQZ21" s="384"/>
      <c r="ERA21" s="384"/>
      <c r="ERB21" s="384"/>
      <c r="ERC21" s="384"/>
      <c r="ERD21" s="384"/>
      <c r="ERE21" s="384"/>
      <c r="ERF21" s="384"/>
      <c r="ERG21" s="384"/>
      <c r="ERH21" s="384"/>
      <c r="ERI21" s="384"/>
      <c r="ERJ21" s="384"/>
      <c r="ERK21" s="384"/>
      <c r="ERL21" s="384"/>
      <c r="ERM21" s="384"/>
      <c r="ERN21" s="384"/>
      <c r="ERO21" s="384"/>
      <c r="ERP21" s="384"/>
      <c r="ERQ21" s="384"/>
      <c r="ERR21" s="384"/>
      <c r="ERS21" s="384"/>
      <c r="ERT21" s="384"/>
      <c r="ERU21" s="384"/>
      <c r="ERV21" s="384"/>
      <c r="ERW21" s="384"/>
      <c r="ERX21" s="384"/>
      <c r="ERY21" s="384"/>
      <c r="ERZ21" s="384"/>
      <c r="ESA21" s="384"/>
      <c r="ESB21" s="384"/>
      <c r="ESC21" s="384"/>
      <c r="ESD21" s="384"/>
      <c r="ESE21" s="384"/>
      <c r="ESF21" s="384"/>
      <c r="ESG21" s="384"/>
      <c r="ESH21" s="384"/>
      <c r="ESI21" s="384"/>
      <c r="ESJ21" s="384"/>
      <c r="ESK21" s="384"/>
      <c r="ESL21" s="384"/>
      <c r="ESM21" s="384"/>
      <c r="ESN21" s="384"/>
      <c r="ESO21" s="384"/>
      <c r="ESP21" s="384"/>
      <c r="ESQ21" s="384"/>
      <c r="ESR21" s="384"/>
      <c r="ESS21" s="384"/>
      <c r="EST21" s="384"/>
      <c r="ESU21" s="384"/>
      <c r="ESV21" s="384"/>
      <c r="ESW21" s="384"/>
      <c r="ESX21" s="384"/>
      <c r="ESY21" s="384"/>
      <c r="ESZ21" s="384"/>
      <c r="ETA21" s="384"/>
      <c r="ETB21" s="384"/>
      <c r="ETC21" s="384"/>
      <c r="ETD21" s="384"/>
      <c r="ETE21" s="384"/>
      <c r="ETF21" s="384"/>
      <c r="ETG21" s="384"/>
      <c r="ETH21" s="384"/>
      <c r="ETI21" s="384"/>
      <c r="ETJ21" s="384"/>
      <c r="ETK21" s="384"/>
      <c r="ETL21" s="384"/>
      <c r="ETM21" s="384"/>
      <c r="ETN21" s="384"/>
      <c r="ETO21" s="384"/>
      <c r="ETP21" s="384"/>
      <c r="ETQ21" s="384"/>
      <c r="ETR21" s="384"/>
      <c r="ETS21" s="384"/>
      <c r="ETT21" s="384"/>
      <c r="ETU21" s="384"/>
      <c r="ETV21" s="384"/>
      <c r="ETW21" s="384"/>
      <c r="ETX21" s="384"/>
      <c r="ETY21" s="384"/>
      <c r="ETZ21" s="384"/>
      <c r="EUA21" s="384"/>
      <c r="EUB21" s="384"/>
      <c r="EUC21" s="384"/>
      <c r="EUD21" s="384"/>
      <c r="EUE21" s="384"/>
      <c r="EUF21" s="384"/>
      <c r="EUG21" s="384"/>
      <c r="EUH21" s="384"/>
      <c r="EUI21" s="384"/>
      <c r="EUJ21" s="384"/>
      <c r="EUK21" s="384"/>
      <c r="EUL21" s="384"/>
      <c r="EUM21" s="384"/>
      <c r="EUN21" s="384"/>
      <c r="EUO21" s="384"/>
      <c r="EUP21" s="384"/>
      <c r="EUQ21" s="384"/>
      <c r="EUR21" s="384"/>
      <c r="EUS21" s="384"/>
      <c r="EUT21" s="384"/>
      <c r="EUU21" s="384"/>
      <c r="EUV21" s="384"/>
      <c r="EUW21" s="384"/>
      <c r="EUX21" s="384"/>
      <c r="EUY21" s="384"/>
      <c r="EUZ21" s="384"/>
      <c r="EVA21" s="384"/>
      <c r="EVB21" s="384"/>
      <c r="EVC21" s="384"/>
      <c r="EVD21" s="384"/>
      <c r="EVE21" s="384"/>
      <c r="EVF21" s="384"/>
      <c r="EVG21" s="384"/>
      <c r="EVH21" s="384"/>
      <c r="EVI21" s="384"/>
      <c r="EVJ21" s="384"/>
      <c r="EVK21" s="384"/>
      <c r="EVL21" s="384"/>
      <c r="EVM21" s="384"/>
      <c r="EVN21" s="384"/>
      <c r="EVO21" s="384"/>
      <c r="EVP21" s="384"/>
      <c r="EVQ21" s="384"/>
      <c r="EVR21" s="384"/>
      <c r="EVS21" s="384"/>
      <c r="EVT21" s="384"/>
      <c r="EVU21" s="384"/>
      <c r="EVV21" s="384"/>
      <c r="EVW21" s="384"/>
      <c r="EVX21" s="384"/>
      <c r="EVY21" s="384"/>
      <c r="EVZ21" s="384"/>
      <c r="EWA21" s="384"/>
      <c r="EWB21" s="384"/>
      <c r="EWC21" s="384"/>
      <c r="EWD21" s="384"/>
      <c r="EWE21" s="384"/>
      <c r="EWF21" s="384"/>
      <c r="EWG21" s="384"/>
      <c r="EWH21" s="384"/>
      <c r="EWI21" s="384"/>
      <c r="EWJ21" s="384"/>
      <c r="EWK21" s="384"/>
      <c r="EWL21" s="384"/>
      <c r="EWM21" s="384"/>
      <c r="EWN21" s="384"/>
      <c r="EWO21" s="384"/>
      <c r="EWP21" s="384"/>
      <c r="EWQ21" s="384"/>
      <c r="EWR21" s="384"/>
      <c r="EWS21" s="384"/>
      <c r="EWT21" s="384"/>
      <c r="EWU21" s="384"/>
      <c r="EWV21" s="384"/>
      <c r="EWW21" s="384"/>
      <c r="EWX21" s="384"/>
      <c r="EWY21" s="384"/>
      <c r="EWZ21" s="384"/>
      <c r="EXA21" s="384"/>
      <c r="EXB21" s="384"/>
      <c r="EXC21" s="384"/>
      <c r="EXD21" s="384"/>
      <c r="EXE21" s="384"/>
      <c r="EXF21" s="384"/>
      <c r="EXG21" s="384"/>
      <c r="EXH21" s="384"/>
      <c r="EXI21" s="384"/>
      <c r="EXJ21" s="384"/>
      <c r="EXK21" s="384"/>
      <c r="EXL21" s="384"/>
      <c r="EXM21" s="384"/>
      <c r="EXN21" s="384"/>
      <c r="EXO21" s="384"/>
      <c r="EXP21" s="384"/>
      <c r="EXQ21" s="384"/>
      <c r="EXR21" s="384"/>
      <c r="EXS21" s="384"/>
      <c r="EXT21" s="384"/>
      <c r="EXU21" s="384"/>
      <c r="EXV21" s="384"/>
      <c r="EXW21" s="384"/>
      <c r="EXX21" s="384"/>
      <c r="EXY21" s="384"/>
      <c r="EXZ21" s="384"/>
      <c r="EYA21" s="384"/>
      <c r="EYB21" s="384"/>
      <c r="EYC21" s="384"/>
      <c r="EYD21" s="384"/>
      <c r="EYE21" s="384"/>
      <c r="EYF21" s="384"/>
      <c r="EYG21" s="384"/>
      <c r="EYH21" s="384"/>
      <c r="EYI21" s="384"/>
      <c r="EYJ21" s="384"/>
      <c r="EYK21" s="384"/>
      <c r="EYL21" s="384"/>
      <c r="EYM21" s="384"/>
      <c r="EYN21" s="384"/>
      <c r="EYO21" s="384"/>
      <c r="EYP21" s="384"/>
      <c r="EYQ21" s="384"/>
      <c r="EYR21" s="384"/>
      <c r="EYS21" s="384"/>
      <c r="EYT21" s="384"/>
      <c r="EYU21" s="384"/>
      <c r="EYV21" s="384"/>
      <c r="EYW21" s="384"/>
      <c r="EYX21" s="384"/>
      <c r="EYY21" s="384"/>
      <c r="EYZ21" s="384"/>
      <c r="EZA21" s="384"/>
      <c r="EZB21" s="384"/>
      <c r="EZC21" s="384"/>
      <c r="EZD21" s="384"/>
      <c r="EZE21" s="384"/>
      <c r="EZF21" s="384"/>
      <c r="EZG21" s="384"/>
      <c r="EZH21" s="384"/>
      <c r="EZI21" s="384"/>
      <c r="EZJ21" s="384"/>
      <c r="EZK21" s="384"/>
      <c r="EZL21" s="384"/>
      <c r="EZM21" s="384"/>
      <c r="EZN21" s="384"/>
      <c r="EZO21" s="384"/>
      <c r="EZP21" s="384"/>
      <c r="EZQ21" s="384"/>
      <c r="EZR21" s="384"/>
      <c r="EZS21" s="384"/>
      <c r="EZT21" s="384"/>
      <c r="EZU21" s="384"/>
      <c r="EZV21" s="384"/>
      <c r="EZW21" s="384"/>
      <c r="EZX21" s="384"/>
      <c r="EZY21" s="384"/>
      <c r="EZZ21" s="384"/>
      <c r="FAA21" s="384"/>
      <c r="FAB21" s="384"/>
      <c r="FAC21" s="384"/>
      <c r="FAD21" s="384"/>
      <c r="FAE21" s="384"/>
      <c r="FAF21" s="384"/>
      <c r="FAG21" s="384"/>
      <c r="FAH21" s="384"/>
      <c r="FAI21" s="384"/>
      <c r="FAJ21" s="384"/>
      <c r="FAK21" s="384"/>
      <c r="FAL21" s="384"/>
      <c r="FAM21" s="384"/>
      <c r="FAN21" s="384"/>
      <c r="FAO21" s="384"/>
      <c r="FAP21" s="384"/>
      <c r="FAQ21" s="384"/>
      <c r="FAR21" s="384"/>
      <c r="FAS21" s="384"/>
      <c r="FAT21" s="384"/>
      <c r="FAU21" s="384"/>
      <c r="FAV21" s="384"/>
      <c r="FAW21" s="384"/>
      <c r="FAX21" s="384"/>
      <c r="FAY21" s="384"/>
      <c r="FAZ21" s="384"/>
      <c r="FBA21" s="384"/>
      <c r="FBB21" s="384"/>
      <c r="FBC21" s="384"/>
      <c r="FBD21" s="384"/>
      <c r="FBE21" s="384"/>
      <c r="FBF21" s="384"/>
      <c r="FBG21" s="384"/>
      <c r="FBH21" s="384"/>
      <c r="FBI21" s="384"/>
      <c r="FBJ21" s="384"/>
      <c r="FBK21" s="384"/>
      <c r="FBL21" s="384"/>
      <c r="FBM21" s="384"/>
      <c r="FBN21" s="384"/>
      <c r="FBO21" s="384"/>
      <c r="FBP21" s="384"/>
      <c r="FBQ21" s="384"/>
      <c r="FBR21" s="384"/>
      <c r="FBS21" s="384"/>
      <c r="FBT21" s="384"/>
      <c r="FBU21" s="384"/>
      <c r="FBV21" s="384"/>
      <c r="FBW21" s="384"/>
      <c r="FBX21" s="384"/>
      <c r="FBY21" s="384"/>
      <c r="FBZ21" s="384"/>
      <c r="FCA21" s="384"/>
      <c r="FCB21" s="384"/>
      <c r="FCC21" s="384"/>
      <c r="FCD21" s="384"/>
      <c r="FCE21" s="384"/>
      <c r="FCF21" s="384"/>
      <c r="FCG21" s="384"/>
      <c r="FCH21" s="384"/>
      <c r="FCI21" s="384"/>
      <c r="FCJ21" s="384"/>
      <c r="FCK21" s="384"/>
      <c r="FCL21" s="384"/>
      <c r="FCM21" s="384"/>
      <c r="FCN21" s="384"/>
      <c r="FCO21" s="384"/>
      <c r="FCP21" s="384"/>
      <c r="FCQ21" s="384"/>
      <c r="FCR21" s="384"/>
      <c r="FCS21" s="384"/>
      <c r="FCT21" s="384"/>
      <c r="FCU21" s="384"/>
      <c r="FCV21" s="384"/>
      <c r="FCW21" s="384"/>
      <c r="FCX21" s="384"/>
      <c r="FCY21" s="384"/>
      <c r="FCZ21" s="384"/>
      <c r="FDA21" s="384"/>
      <c r="FDB21" s="384"/>
      <c r="FDC21" s="384"/>
      <c r="FDD21" s="384"/>
      <c r="FDE21" s="384"/>
      <c r="FDF21" s="384"/>
      <c r="FDG21" s="384"/>
      <c r="FDH21" s="384"/>
      <c r="FDI21" s="384"/>
      <c r="FDJ21" s="384"/>
      <c r="FDK21" s="384"/>
      <c r="FDL21" s="384"/>
      <c r="FDM21" s="384"/>
      <c r="FDN21" s="384"/>
      <c r="FDO21" s="384"/>
      <c r="FDP21" s="384"/>
      <c r="FDQ21" s="384"/>
      <c r="FDR21" s="384"/>
      <c r="FDS21" s="384"/>
      <c r="FDT21" s="384"/>
      <c r="FDU21" s="384"/>
      <c r="FDV21" s="384"/>
      <c r="FDW21" s="384"/>
      <c r="FDX21" s="384"/>
      <c r="FDY21" s="384"/>
      <c r="FDZ21" s="384"/>
      <c r="FEA21" s="384"/>
      <c r="FEB21" s="384"/>
      <c r="FEC21" s="384"/>
      <c r="FED21" s="384"/>
      <c r="FEE21" s="384"/>
      <c r="FEF21" s="384"/>
      <c r="FEG21" s="384"/>
      <c r="FEH21" s="384"/>
      <c r="FEI21" s="384"/>
      <c r="FEJ21" s="384"/>
      <c r="FEK21" s="384"/>
      <c r="FEL21" s="384"/>
      <c r="FEM21" s="384"/>
      <c r="FEN21" s="384"/>
      <c r="FEO21" s="384"/>
      <c r="FEP21" s="384"/>
      <c r="FEQ21" s="384"/>
      <c r="FER21" s="384"/>
      <c r="FES21" s="384"/>
      <c r="FET21" s="384"/>
      <c r="FEU21" s="384"/>
      <c r="FEV21" s="384"/>
      <c r="FEW21" s="384"/>
      <c r="FEX21" s="384"/>
      <c r="FEY21" s="384"/>
      <c r="FEZ21" s="384"/>
      <c r="FFA21" s="384"/>
      <c r="FFB21" s="384"/>
      <c r="FFC21" s="384"/>
      <c r="FFD21" s="384"/>
      <c r="FFE21" s="384"/>
      <c r="FFF21" s="384"/>
      <c r="FFG21" s="384"/>
      <c r="FFH21" s="384"/>
      <c r="FFI21" s="384"/>
      <c r="FFJ21" s="384"/>
      <c r="FFK21" s="384"/>
      <c r="FFL21" s="384"/>
      <c r="FFM21" s="384"/>
      <c r="FFN21" s="384"/>
      <c r="FFO21" s="384"/>
      <c r="FFP21" s="384"/>
      <c r="FFQ21" s="384"/>
      <c r="FFR21" s="384"/>
      <c r="FFS21" s="384"/>
      <c r="FFT21" s="384"/>
      <c r="FFU21" s="384"/>
      <c r="FFV21" s="384"/>
      <c r="FFW21" s="384"/>
      <c r="FFX21" s="384"/>
      <c r="FFY21" s="384"/>
      <c r="FFZ21" s="384"/>
      <c r="FGA21" s="384"/>
      <c r="FGB21" s="384"/>
      <c r="FGC21" s="384"/>
      <c r="FGD21" s="384"/>
      <c r="FGE21" s="384"/>
      <c r="FGF21" s="384"/>
      <c r="FGG21" s="384"/>
      <c r="FGH21" s="384"/>
      <c r="FGI21" s="384"/>
      <c r="FGJ21" s="384"/>
      <c r="FGK21" s="384"/>
      <c r="FGL21" s="384"/>
      <c r="FGM21" s="384"/>
      <c r="FGN21" s="384"/>
      <c r="FGO21" s="384"/>
      <c r="FGP21" s="384"/>
      <c r="FGQ21" s="384"/>
      <c r="FGR21" s="384"/>
      <c r="FGS21" s="384"/>
      <c r="FGT21" s="384"/>
      <c r="FGU21" s="384"/>
      <c r="FGV21" s="384"/>
      <c r="FGW21" s="384"/>
      <c r="FGX21" s="384"/>
      <c r="FGY21" s="384"/>
      <c r="FGZ21" s="384"/>
      <c r="FHA21" s="384"/>
      <c r="FHB21" s="384"/>
      <c r="FHC21" s="384"/>
      <c r="FHD21" s="384"/>
      <c r="FHE21" s="384"/>
      <c r="FHF21" s="384"/>
      <c r="FHG21" s="384"/>
      <c r="FHH21" s="384"/>
      <c r="FHI21" s="384"/>
      <c r="FHJ21" s="384"/>
      <c r="FHK21" s="384"/>
      <c r="FHL21" s="384"/>
      <c r="FHM21" s="384"/>
      <c r="FHN21" s="384"/>
      <c r="FHO21" s="384"/>
      <c r="FHP21" s="384"/>
      <c r="FHQ21" s="384"/>
      <c r="FHR21" s="384"/>
      <c r="FHS21" s="384"/>
      <c r="FHT21" s="384"/>
      <c r="FHU21" s="384"/>
      <c r="FHV21" s="384"/>
      <c r="FHW21" s="384"/>
      <c r="FHX21" s="384"/>
      <c r="FHY21" s="384"/>
      <c r="FHZ21" s="384"/>
      <c r="FIA21" s="384"/>
      <c r="FIB21" s="384"/>
      <c r="FIC21" s="384"/>
      <c r="FID21" s="384"/>
      <c r="FIE21" s="384"/>
      <c r="FIF21" s="384"/>
      <c r="FIG21" s="384"/>
      <c r="FIH21" s="384"/>
      <c r="FII21" s="384"/>
      <c r="FIJ21" s="384"/>
      <c r="FIK21" s="384"/>
      <c r="FIL21" s="384"/>
      <c r="FIM21" s="384"/>
      <c r="FIN21" s="384"/>
      <c r="FIO21" s="384"/>
      <c r="FIP21" s="384"/>
      <c r="FIQ21" s="384"/>
      <c r="FIR21" s="384"/>
      <c r="FIS21" s="384"/>
      <c r="FIT21" s="384"/>
      <c r="FIU21" s="384"/>
      <c r="FIV21" s="384"/>
      <c r="FIW21" s="384"/>
      <c r="FIX21" s="384"/>
      <c r="FIY21" s="384"/>
      <c r="FIZ21" s="384"/>
      <c r="FJA21" s="384"/>
      <c r="FJB21" s="384"/>
      <c r="FJC21" s="384"/>
      <c r="FJD21" s="384"/>
      <c r="FJE21" s="384"/>
      <c r="FJF21" s="384"/>
      <c r="FJG21" s="384"/>
      <c r="FJH21" s="384"/>
      <c r="FJI21" s="384"/>
      <c r="FJJ21" s="384"/>
      <c r="FJK21" s="384"/>
      <c r="FJL21" s="384"/>
      <c r="FJM21" s="384"/>
      <c r="FJN21" s="384"/>
      <c r="FJO21" s="384"/>
      <c r="FJP21" s="384"/>
      <c r="FJQ21" s="384"/>
      <c r="FJR21" s="384"/>
      <c r="FJS21" s="384"/>
      <c r="FJT21" s="384"/>
      <c r="FJU21" s="384"/>
      <c r="FJV21" s="384"/>
      <c r="FJW21" s="384"/>
      <c r="FJX21" s="384"/>
      <c r="FJY21" s="384"/>
      <c r="FJZ21" s="384"/>
      <c r="FKA21" s="384"/>
      <c r="FKB21" s="384"/>
      <c r="FKC21" s="384"/>
      <c r="FKD21" s="384"/>
      <c r="FKE21" s="384"/>
      <c r="FKF21" s="384"/>
      <c r="FKG21" s="384"/>
      <c r="FKH21" s="384"/>
      <c r="FKI21" s="384"/>
      <c r="FKJ21" s="384"/>
      <c r="FKK21" s="384"/>
      <c r="FKL21" s="384"/>
      <c r="FKM21" s="384"/>
      <c r="FKN21" s="384"/>
      <c r="FKO21" s="384"/>
      <c r="FKP21" s="384"/>
      <c r="FKQ21" s="384"/>
      <c r="FKR21" s="384"/>
      <c r="FKS21" s="384"/>
      <c r="FKT21" s="384"/>
      <c r="FKU21" s="384"/>
      <c r="FKV21" s="384"/>
      <c r="FKW21" s="384"/>
      <c r="FKX21" s="384"/>
      <c r="FKY21" s="384"/>
      <c r="FKZ21" s="384"/>
      <c r="FLA21" s="384"/>
      <c r="FLB21" s="384"/>
      <c r="FLC21" s="384"/>
      <c r="FLD21" s="384"/>
      <c r="FLE21" s="384"/>
      <c r="FLF21" s="384"/>
      <c r="FLG21" s="384"/>
      <c r="FLH21" s="384"/>
      <c r="FLI21" s="384"/>
      <c r="FLJ21" s="384"/>
      <c r="FLK21" s="384"/>
      <c r="FLL21" s="384"/>
      <c r="FLM21" s="384"/>
      <c r="FLN21" s="384"/>
      <c r="FLO21" s="384"/>
      <c r="FLP21" s="384"/>
      <c r="FLQ21" s="384"/>
      <c r="FLR21" s="384"/>
      <c r="FLS21" s="384"/>
      <c r="FLT21" s="384"/>
      <c r="FLU21" s="384"/>
      <c r="FLV21" s="384"/>
      <c r="FLW21" s="384"/>
      <c r="FLX21" s="384"/>
      <c r="FLY21" s="384"/>
      <c r="FLZ21" s="384"/>
      <c r="FMA21" s="384"/>
      <c r="FMB21" s="384"/>
      <c r="FMC21" s="384"/>
      <c r="FMD21" s="384"/>
      <c r="FME21" s="384"/>
      <c r="FMF21" s="384"/>
      <c r="FMG21" s="384"/>
      <c r="FMH21" s="384"/>
      <c r="FMI21" s="384"/>
      <c r="FMJ21" s="384"/>
      <c r="FMK21" s="384"/>
      <c r="FML21" s="384"/>
      <c r="FMM21" s="384"/>
      <c r="FMN21" s="384"/>
      <c r="FMO21" s="384"/>
      <c r="FMP21" s="384"/>
      <c r="FMQ21" s="384"/>
      <c r="FMR21" s="384"/>
      <c r="FMS21" s="384"/>
      <c r="FMT21" s="384"/>
      <c r="FMU21" s="384"/>
      <c r="FMV21" s="384"/>
      <c r="FMW21" s="384"/>
      <c r="FMX21" s="384"/>
      <c r="FMY21" s="384"/>
      <c r="FMZ21" s="384"/>
      <c r="FNA21" s="384"/>
      <c r="FNB21" s="384"/>
      <c r="FNC21" s="384"/>
      <c r="FND21" s="384"/>
      <c r="FNE21" s="384"/>
      <c r="FNF21" s="384"/>
      <c r="FNG21" s="384"/>
      <c r="FNH21" s="384"/>
      <c r="FNI21" s="384"/>
      <c r="FNJ21" s="384"/>
      <c r="FNK21" s="384"/>
      <c r="FNL21" s="384"/>
      <c r="FNM21" s="384"/>
      <c r="FNN21" s="384"/>
      <c r="FNO21" s="384"/>
      <c r="FNP21" s="384"/>
      <c r="FNQ21" s="384"/>
      <c r="FNR21" s="384"/>
      <c r="FNS21" s="384"/>
      <c r="FNT21" s="384"/>
      <c r="FNU21" s="384"/>
      <c r="FNV21" s="384"/>
      <c r="FNW21" s="384"/>
      <c r="FNX21" s="384"/>
      <c r="FNY21" s="384"/>
      <c r="FNZ21" s="384"/>
      <c r="FOA21" s="384"/>
      <c r="FOB21" s="384"/>
      <c r="FOC21" s="384"/>
      <c r="FOD21" s="384"/>
      <c r="FOE21" s="384"/>
      <c r="FOF21" s="384"/>
      <c r="FOG21" s="384"/>
      <c r="FOH21" s="384"/>
      <c r="FOI21" s="384"/>
      <c r="FOJ21" s="384"/>
      <c r="FOK21" s="384"/>
      <c r="FOL21" s="384"/>
      <c r="FOM21" s="384"/>
      <c r="FON21" s="384"/>
      <c r="FOO21" s="384"/>
      <c r="FOP21" s="384"/>
      <c r="FOQ21" s="384"/>
      <c r="FOR21" s="384"/>
      <c r="FOS21" s="384"/>
      <c r="FOT21" s="384"/>
      <c r="FOU21" s="384"/>
      <c r="FOV21" s="384"/>
      <c r="FOW21" s="384"/>
      <c r="FOX21" s="384"/>
      <c r="FOY21" s="384"/>
      <c r="FOZ21" s="384"/>
      <c r="FPA21" s="384"/>
      <c r="FPB21" s="384"/>
      <c r="FPC21" s="384"/>
      <c r="FPD21" s="384"/>
      <c r="FPE21" s="384"/>
      <c r="FPF21" s="384"/>
      <c r="FPG21" s="384"/>
      <c r="FPH21" s="384"/>
      <c r="FPI21" s="384"/>
      <c r="FPJ21" s="384"/>
      <c r="FPK21" s="384"/>
      <c r="FPL21" s="384"/>
      <c r="FPM21" s="384"/>
      <c r="FPN21" s="384"/>
      <c r="FPO21" s="384"/>
      <c r="FPP21" s="384"/>
      <c r="FPQ21" s="384"/>
      <c r="FPR21" s="384"/>
      <c r="FPS21" s="384"/>
      <c r="FPT21" s="384"/>
      <c r="FPU21" s="384"/>
      <c r="FPV21" s="384"/>
      <c r="FPW21" s="384"/>
      <c r="FPX21" s="384"/>
      <c r="FPY21" s="384"/>
      <c r="FPZ21" s="384"/>
      <c r="FQA21" s="384"/>
      <c r="FQB21" s="384"/>
      <c r="FQC21" s="384"/>
      <c r="FQD21" s="384"/>
      <c r="FQE21" s="384"/>
      <c r="FQF21" s="384"/>
      <c r="FQG21" s="384"/>
      <c r="FQH21" s="384"/>
      <c r="FQI21" s="384"/>
      <c r="FQJ21" s="384"/>
      <c r="FQK21" s="384"/>
      <c r="FQL21" s="384"/>
      <c r="FQM21" s="384"/>
      <c r="FQN21" s="384"/>
      <c r="FQO21" s="384"/>
      <c r="FQP21" s="384"/>
      <c r="FQQ21" s="384"/>
      <c r="FQR21" s="384"/>
      <c r="FQS21" s="384"/>
      <c r="FQT21" s="384"/>
      <c r="FQU21" s="384"/>
      <c r="FQV21" s="384"/>
      <c r="FQW21" s="384"/>
      <c r="FQX21" s="384"/>
      <c r="FQY21" s="384"/>
      <c r="FQZ21" s="384"/>
      <c r="FRA21" s="384"/>
      <c r="FRB21" s="384"/>
      <c r="FRC21" s="384"/>
      <c r="FRD21" s="384"/>
      <c r="FRE21" s="384"/>
      <c r="FRF21" s="384"/>
      <c r="FRG21" s="384"/>
      <c r="FRH21" s="384"/>
      <c r="FRI21" s="384"/>
      <c r="FRJ21" s="384"/>
      <c r="FRK21" s="384"/>
      <c r="FRL21" s="384"/>
      <c r="FRM21" s="384"/>
      <c r="FRN21" s="384"/>
      <c r="FRO21" s="384"/>
      <c r="FRP21" s="384"/>
      <c r="FRQ21" s="384"/>
      <c r="FRR21" s="384"/>
      <c r="FRS21" s="384"/>
      <c r="FRT21" s="384"/>
      <c r="FRU21" s="384"/>
      <c r="FRV21" s="384"/>
      <c r="FRW21" s="384"/>
      <c r="FRX21" s="384"/>
      <c r="FRY21" s="384"/>
      <c r="FRZ21" s="384"/>
      <c r="FSA21" s="384"/>
      <c r="FSB21" s="384"/>
      <c r="FSC21" s="384"/>
      <c r="FSD21" s="384"/>
      <c r="FSE21" s="384"/>
      <c r="FSF21" s="384"/>
      <c r="FSG21" s="384"/>
      <c r="FSH21" s="384"/>
      <c r="FSI21" s="384"/>
      <c r="FSJ21" s="384"/>
      <c r="FSK21" s="384"/>
      <c r="FSL21" s="384"/>
      <c r="FSM21" s="384"/>
      <c r="FSN21" s="384"/>
      <c r="FSO21" s="384"/>
      <c r="FSP21" s="384"/>
      <c r="FSQ21" s="384"/>
      <c r="FSR21" s="384"/>
      <c r="FSS21" s="384"/>
      <c r="FST21" s="384"/>
      <c r="FSU21" s="384"/>
      <c r="FSV21" s="384"/>
      <c r="FSW21" s="384"/>
      <c r="FSX21" s="384"/>
      <c r="FSY21" s="384"/>
      <c r="FSZ21" s="384"/>
      <c r="FTA21" s="384"/>
      <c r="FTB21" s="384"/>
      <c r="FTC21" s="384"/>
      <c r="FTD21" s="384"/>
      <c r="FTE21" s="384"/>
      <c r="FTF21" s="384"/>
      <c r="FTG21" s="384"/>
      <c r="FTH21" s="384"/>
      <c r="FTI21" s="384"/>
      <c r="FTJ21" s="384"/>
      <c r="FTK21" s="384"/>
      <c r="FTL21" s="384"/>
      <c r="FTM21" s="384"/>
      <c r="FTN21" s="384"/>
      <c r="FTO21" s="384"/>
      <c r="FTP21" s="384"/>
      <c r="FTQ21" s="384"/>
      <c r="FTR21" s="384"/>
      <c r="FTS21" s="384"/>
      <c r="FTT21" s="384"/>
      <c r="FTU21" s="384"/>
      <c r="FTV21" s="384"/>
      <c r="FTW21" s="384"/>
      <c r="FTX21" s="384"/>
      <c r="FTY21" s="384"/>
      <c r="FTZ21" s="384"/>
      <c r="FUA21" s="384"/>
      <c r="FUB21" s="384"/>
      <c r="FUC21" s="384"/>
      <c r="FUD21" s="384"/>
      <c r="FUE21" s="384"/>
      <c r="FUF21" s="384"/>
      <c r="FUG21" s="384"/>
      <c r="FUH21" s="384"/>
      <c r="FUI21" s="384"/>
      <c r="FUJ21" s="384"/>
      <c r="FUK21" s="384"/>
      <c r="FUL21" s="384"/>
      <c r="FUM21" s="384"/>
      <c r="FUN21" s="384"/>
      <c r="FUO21" s="384"/>
      <c r="FUP21" s="384"/>
      <c r="FUQ21" s="384"/>
      <c r="FUR21" s="384"/>
      <c r="FUS21" s="384"/>
      <c r="FUT21" s="384"/>
      <c r="FUU21" s="384"/>
      <c r="FUV21" s="384"/>
      <c r="FUW21" s="384"/>
      <c r="FUX21" s="384"/>
      <c r="FUY21" s="384"/>
      <c r="FUZ21" s="384"/>
      <c r="FVA21" s="384"/>
      <c r="FVB21" s="384"/>
      <c r="FVC21" s="384"/>
      <c r="FVD21" s="384"/>
      <c r="FVE21" s="384"/>
      <c r="FVF21" s="384"/>
      <c r="FVG21" s="384"/>
      <c r="FVH21" s="384"/>
      <c r="FVI21" s="384"/>
      <c r="FVJ21" s="384"/>
      <c r="FVK21" s="384"/>
      <c r="FVL21" s="384"/>
      <c r="FVM21" s="384"/>
      <c r="FVN21" s="384"/>
      <c r="FVO21" s="384"/>
      <c r="FVP21" s="384"/>
      <c r="FVQ21" s="384"/>
      <c r="FVR21" s="384"/>
      <c r="FVS21" s="384"/>
      <c r="FVT21" s="384"/>
      <c r="FVU21" s="384"/>
      <c r="FVV21" s="384"/>
      <c r="FVW21" s="384"/>
      <c r="FVX21" s="384"/>
      <c r="FVY21" s="384"/>
      <c r="FVZ21" s="384"/>
      <c r="FWA21" s="384"/>
      <c r="FWB21" s="384"/>
      <c r="FWC21" s="384"/>
      <c r="FWD21" s="384"/>
      <c r="FWE21" s="384"/>
      <c r="FWF21" s="384"/>
      <c r="FWG21" s="384"/>
      <c r="FWH21" s="384"/>
      <c r="FWI21" s="384"/>
      <c r="FWJ21" s="384"/>
      <c r="FWK21" s="384"/>
      <c r="FWL21" s="384"/>
      <c r="FWM21" s="384"/>
      <c r="FWN21" s="384"/>
      <c r="FWO21" s="384"/>
      <c r="FWP21" s="384"/>
      <c r="FWQ21" s="384"/>
      <c r="FWR21" s="384"/>
      <c r="FWS21" s="384"/>
      <c r="FWT21" s="384"/>
      <c r="FWU21" s="384"/>
      <c r="FWV21" s="384"/>
      <c r="FWW21" s="384"/>
      <c r="FWX21" s="384"/>
      <c r="FWY21" s="384"/>
      <c r="FWZ21" s="384"/>
      <c r="FXA21" s="384"/>
      <c r="FXB21" s="384"/>
      <c r="FXC21" s="384"/>
      <c r="FXD21" s="384"/>
      <c r="FXE21" s="384"/>
      <c r="FXF21" s="384"/>
      <c r="FXG21" s="384"/>
      <c r="FXH21" s="384"/>
      <c r="FXI21" s="384"/>
      <c r="FXJ21" s="384"/>
      <c r="FXK21" s="384"/>
      <c r="FXL21" s="384"/>
      <c r="FXM21" s="384"/>
      <c r="FXN21" s="384"/>
      <c r="FXO21" s="384"/>
      <c r="FXP21" s="384"/>
      <c r="FXQ21" s="384"/>
      <c r="FXR21" s="384"/>
      <c r="FXS21" s="384"/>
      <c r="FXT21" s="384"/>
      <c r="FXU21" s="384"/>
      <c r="FXV21" s="384"/>
      <c r="FXW21" s="384"/>
      <c r="FXX21" s="384"/>
      <c r="FXY21" s="384"/>
      <c r="FXZ21" s="384"/>
      <c r="FYA21" s="384"/>
      <c r="FYB21" s="384"/>
      <c r="FYC21" s="384"/>
      <c r="FYD21" s="384"/>
      <c r="FYE21" s="384"/>
      <c r="FYF21" s="384"/>
      <c r="FYG21" s="384"/>
      <c r="FYH21" s="384"/>
      <c r="FYI21" s="384"/>
      <c r="FYJ21" s="384"/>
      <c r="FYK21" s="384"/>
      <c r="FYL21" s="384"/>
      <c r="FYM21" s="384"/>
      <c r="FYN21" s="384"/>
      <c r="FYO21" s="384"/>
      <c r="FYP21" s="384"/>
      <c r="FYQ21" s="384"/>
      <c r="FYR21" s="384"/>
      <c r="FYS21" s="384"/>
      <c r="FYT21" s="384"/>
      <c r="FYU21" s="384"/>
      <c r="FYV21" s="384"/>
      <c r="FYW21" s="384"/>
      <c r="FYX21" s="384"/>
      <c r="FYY21" s="384"/>
      <c r="FYZ21" s="384"/>
      <c r="FZA21" s="384"/>
      <c r="FZB21" s="384"/>
      <c r="FZC21" s="384"/>
      <c r="FZD21" s="384"/>
      <c r="FZE21" s="384"/>
      <c r="FZF21" s="384"/>
      <c r="FZG21" s="384"/>
      <c r="FZH21" s="384"/>
      <c r="FZI21" s="384"/>
      <c r="FZJ21" s="384"/>
      <c r="FZK21" s="384"/>
      <c r="FZL21" s="384"/>
      <c r="FZM21" s="384"/>
      <c r="FZN21" s="384"/>
      <c r="FZO21" s="384"/>
      <c r="FZP21" s="384"/>
      <c r="FZQ21" s="384"/>
      <c r="FZR21" s="384"/>
      <c r="FZS21" s="384"/>
      <c r="FZT21" s="384"/>
      <c r="FZU21" s="384"/>
      <c r="FZV21" s="384"/>
      <c r="FZW21" s="384"/>
      <c r="FZX21" s="384"/>
      <c r="FZY21" s="384"/>
      <c r="FZZ21" s="384"/>
      <c r="GAA21" s="384"/>
      <c r="GAB21" s="384"/>
      <c r="GAC21" s="384"/>
      <c r="GAD21" s="384"/>
      <c r="GAE21" s="384"/>
      <c r="GAF21" s="384"/>
      <c r="GAG21" s="384"/>
      <c r="GAH21" s="384"/>
      <c r="GAI21" s="384"/>
      <c r="GAJ21" s="384"/>
      <c r="GAK21" s="384"/>
      <c r="GAL21" s="384"/>
      <c r="GAM21" s="384"/>
      <c r="GAN21" s="384"/>
      <c r="GAO21" s="384"/>
      <c r="GAP21" s="384"/>
      <c r="GAQ21" s="384"/>
      <c r="GAR21" s="384"/>
      <c r="GAS21" s="384"/>
      <c r="GAT21" s="384"/>
      <c r="GAU21" s="384"/>
      <c r="GAV21" s="384"/>
      <c r="GAW21" s="384"/>
      <c r="GAX21" s="384"/>
      <c r="GAY21" s="384"/>
      <c r="GAZ21" s="384"/>
      <c r="GBA21" s="384"/>
      <c r="GBB21" s="384"/>
      <c r="GBC21" s="384"/>
      <c r="GBD21" s="384"/>
      <c r="GBE21" s="384"/>
      <c r="GBF21" s="384"/>
      <c r="GBG21" s="384"/>
      <c r="GBH21" s="384"/>
      <c r="GBI21" s="384"/>
      <c r="GBJ21" s="384"/>
      <c r="GBK21" s="384"/>
      <c r="GBL21" s="384"/>
      <c r="GBM21" s="384"/>
      <c r="GBN21" s="384"/>
      <c r="GBO21" s="384"/>
      <c r="GBP21" s="384"/>
      <c r="GBQ21" s="384"/>
      <c r="GBR21" s="384"/>
      <c r="GBS21" s="384"/>
      <c r="GBT21" s="384"/>
      <c r="GBU21" s="384"/>
      <c r="GBV21" s="384"/>
      <c r="GBW21" s="384"/>
      <c r="GBX21" s="384"/>
      <c r="GBY21" s="384"/>
      <c r="GBZ21" s="384"/>
      <c r="GCA21" s="384"/>
      <c r="GCB21" s="384"/>
      <c r="GCC21" s="384"/>
      <c r="GCD21" s="384"/>
      <c r="GCE21" s="384"/>
      <c r="GCF21" s="384"/>
      <c r="GCG21" s="384"/>
      <c r="GCH21" s="384"/>
      <c r="GCI21" s="384"/>
      <c r="GCJ21" s="384"/>
      <c r="GCK21" s="384"/>
      <c r="GCL21" s="384"/>
      <c r="GCM21" s="384"/>
      <c r="GCN21" s="384"/>
      <c r="GCO21" s="384"/>
      <c r="GCP21" s="384"/>
      <c r="GCQ21" s="384"/>
      <c r="GCR21" s="384"/>
      <c r="GCS21" s="384"/>
      <c r="GCT21" s="384"/>
      <c r="GCU21" s="384"/>
      <c r="GCV21" s="384"/>
      <c r="GCW21" s="384"/>
      <c r="GCX21" s="384"/>
      <c r="GCY21" s="384"/>
      <c r="GCZ21" s="384"/>
      <c r="GDA21" s="384"/>
      <c r="GDB21" s="384"/>
      <c r="GDC21" s="384"/>
      <c r="GDD21" s="384"/>
      <c r="GDE21" s="384"/>
      <c r="GDF21" s="384"/>
      <c r="GDG21" s="384"/>
      <c r="GDH21" s="384"/>
      <c r="GDI21" s="384"/>
      <c r="GDJ21" s="384"/>
      <c r="GDK21" s="384"/>
      <c r="GDL21" s="384"/>
      <c r="GDM21" s="384"/>
      <c r="GDN21" s="384"/>
      <c r="GDO21" s="384"/>
      <c r="GDP21" s="384"/>
      <c r="GDQ21" s="384"/>
      <c r="GDR21" s="384"/>
      <c r="GDS21" s="384"/>
      <c r="GDT21" s="384"/>
      <c r="GDU21" s="384"/>
      <c r="GDV21" s="384"/>
      <c r="GDW21" s="384"/>
      <c r="GDX21" s="384"/>
      <c r="GDY21" s="384"/>
      <c r="GDZ21" s="384"/>
      <c r="GEA21" s="384"/>
      <c r="GEB21" s="384"/>
      <c r="GEC21" s="384"/>
      <c r="GED21" s="384"/>
      <c r="GEE21" s="384"/>
      <c r="GEF21" s="384"/>
      <c r="GEG21" s="384"/>
      <c r="GEH21" s="384"/>
      <c r="GEI21" s="384"/>
      <c r="GEJ21" s="384"/>
      <c r="GEK21" s="384"/>
      <c r="GEL21" s="384"/>
      <c r="GEM21" s="384"/>
      <c r="GEN21" s="384"/>
      <c r="GEO21" s="384"/>
      <c r="GEP21" s="384"/>
      <c r="GEQ21" s="384"/>
      <c r="GER21" s="384"/>
      <c r="GES21" s="384"/>
      <c r="GET21" s="384"/>
      <c r="GEU21" s="384"/>
      <c r="GEV21" s="384"/>
      <c r="GEW21" s="384"/>
      <c r="GEX21" s="384"/>
      <c r="GEY21" s="384"/>
      <c r="GEZ21" s="384"/>
      <c r="GFA21" s="384"/>
      <c r="GFB21" s="384"/>
      <c r="GFC21" s="384"/>
      <c r="GFD21" s="384"/>
      <c r="GFE21" s="384"/>
      <c r="GFF21" s="384"/>
      <c r="GFG21" s="384"/>
      <c r="GFH21" s="384"/>
      <c r="GFI21" s="384"/>
      <c r="GFJ21" s="384"/>
      <c r="GFK21" s="384"/>
      <c r="GFL21" s="384"/>
      <c r="GFM21" s="384"/>
      <c r="GFN21" s="384"/>
      <c r="GFO21" s="384"/>
      <c r="GFP21" s="384"/>
      <c r="GFQ21" s="384"/>
      <c r="GFR21" s="384"/>
      <c r="GFS21" s="384"/>
      <c r="GFT21" s="384"/>
      <c r="GFU21" s="384"/>
      <c r="GFV21" s="384"/>
      <c r="GFW21" s="384"/>
      <c r="GFX21" s="384"/>
      <c r="GFY21" s="384"/>
      <c r="GFZ21" s="384"/>
      <c r="GGA21" s="384"/>
      <c r="GGB21" s="384"/>
      <c r="GGC21" s="384"/>
      <c r="GGD21" s="384"/>
      <c r="GGE21" s="384"/>
      <c r="GGF21" s="384"/>
      <c r="GGG21" s="384"/>
      <c r="GGH21" s="384"/>
      <c r="GGI21" s="384"/>
      <c r="GGJ21" s="384"/>
      <c r="GGK21" s="384"/>
      <c r="GGL21" s="384"/>
      <c r="GGM21" s="384"/>
      <c r="GGN21" s="384"/>
      <c r="GGO21" s="384"/>
      <c r="GGP21" s="384"/>
      <c r="GGQ21" s="384"/>
      <c r="GGR21" s="384"/>
      <c r="GGS21" s="384"/>
      <c r="GGT21" s="384"/>
      <c r="GGU21" s="384"/>
      <c r="GGV21" s="384"/>
      <c r="GGW21" s="384"/>
      <c r="GGX21" s="384"/>
      <c r="GGY21" s="384"/>
      <c r="GGZ21" s="384"/>
      <c r="GHA21" s="384"/>
      <c r="GHB21" s="384"/>
      <c r="GHC21" s="384"/>
      <c r="GHD21" s="384"/>
      <c r="GHE21" s="384"/>
      <c r="GHF21" s="384"/>
      <c r="GHG21" s="384"/>
      <c r="GHH21" s="384"/>
      <c r="GHI21" s="384"/>
      <c r="GHJ21" s="384"/>
      <c r="GHK21" s="384"/>
      <c r="GHL21" s="384"/>
      <c r="GHM21" s="384"/>
      <c r="GHN21" s="384"/>
      <c r="GHO21" s="384"/>
      <c r="GHP21" s="384"/>
      <c r="GHQ21" s="384"/>
      <c r="GHR21" s="384"/>
      <c r="GHS21" s="384"/>
      <c r="GHT21" s="384"/>
      <c r="GHU21" s="384"/>
      <c r="GHV21" s="384"/>
      <c r="GHW21" s="384"/>
      <c r="GHX21" s="384"/>
      <c r="GHY21" s="384"/>
      <c r="GHZ21" s="384"/>
      <c r="GIA21" s="384"/>
      <c r="GIB21" s="384"/>
      <c r="GIC21" s="384"/>
      <c r="GID21" s="384"/>
      <c r="GIE21" s="384"/>
      <c r="GIF21" s="384"/>
      <c r="GIG21" s="384"/>
      <c r="GIH21" s="384"/>
      <c r="GII21" s="384"/>
      <c r="GIJ21" s="384"/>
      <c r="GIK21" s="384"/>
      <c r="GIL21" s="384"/>
      <c r="GIM21" s="384"/>
      <c r="GIN21" s="384"/>
      <c r="GIO21" s="384"/>
      <c r="GIP21" s="384"/>
      <c r="GIQ21" s="384"/>
      <c r="GIR21" s="384"/>
      <c r="GIS21" s="384"/>
      <c r="GIT21" s="384"/>
      <c r="GIU21" s="384"/>
      <c r="GIV21" s="384"/>
      <c r="GIW21" s="384"/>
      <c r="GIX21" s="384"/>
      <c r="GIY21" s="384"/>
      <c r="GIZ21" s="384"/>
      <c r="GJA21" s="384"/>
      <c r="GJB21" s="384"/>
      <c r="GJC21" s="384"/>
      <c r="GJD21" s="384"/>
      <c r="GJE21" s="384"/>
      <c r="GJF21" s="384"/>
      <c r="GJG21" s="384"/>
      <c r="GJH21" s="384"/>
      <c r="GJI21" s="384"/>
      <c r="GJJ21" s="384"/>
      <c r="GJK21" s="384"/>
      <c r="GJL21" s="384"/>
      <c r="GJM21" s="384"/>
      <c r="GJN21" s="384"/>
      <c r="GJO21" s="384"/>
      <c r="GJP21" s="384"/>
      <c r="GJQ21" s="384"/>
      <c r="GJR21" s="384"/>
      <c r="GJS21" s="384"/>
      <c r="GJT21" s="384"/>
      <c r="GJU21" s="384"/>
      <c r="GJV21" s="384"/>
      <c r="GJW21" s="384"/>
      <c r="GJX21" s="384"/>
      <c r="GJY21" s="384"/>
      <c r="GJZ21" s="384"/>
      <c r="GKA21" s="384"/>
      <c r="GKB21" s="384"/>
      <c r="GKC21" s="384"/>
      <c r="GKD21" s="384"/>
      <c r="GKE21" s="384"/>
      <c r="GKF21" s="384"/>
      <c r="GKG21" s="384"/>
      <c r="GKH21" s="384"/>
      <c r="GKI21" s="384"/>
      <c r="GKJ21" s="384"/>
      <c r="GKK21" s="384"/>
      <c r="GKL21" s="384"/>
      <c r="GKM21" s="384"/>
      <c r="GKN21" s="384"/>
      <c r="GKO21" s="384"/>
      <c r="GKP21" s="384"/>
      <c r="GKQ21" s="384"/>
      <c r="GKR21" s="384"/>
      <c r="GKS21" s="384"/>
      <c r="GKT21" s="384"/>
      <c r="GKU21" s="384"/>
      <c r="GKV21" s="384"/>
      <c r="GKW21" s="384"/>
      <c r="GKX21" s="384"/>
      <c r="GKY21" s="384"/>
      <c r="GKZ21" s="384"/>
      <c r="GLA21" s="384"/>
      <c r="GLB21" s="384"/>
      <c r="GLC21" s="384"/>
      <c r="GLD21" s="384"/>
      <c r="GLE21" s="384"/>
      <c r="GLF21" s="384"/>
      <c r="GLG21" s="384"/>
      <c r="GLH21" s="384"/>
      <c r="GLI21" s="384"/>
      <c r="GLJ21" s="384"/>
      <c r="GLK21" s="384"/>
      <c r="GLL21" s="384"/>
      <c r="GLM21" s="384"/>
      <c r="GLN21" s="384"/>
      <c r="GLO21" s="384"/>
      <c r="GLP21" s="384"/>
      <c r="GLQ21" s="384"/>
      <c r="GLR21" s="384"/>
      <c r="GLS21" s="384"/>
      <c r="GLT21" s="384"/>
      <c r="GLU21" s="384"/>
      <c r="GLV21" s="384"/>
      <c r="GLW21" s="384"/>
      <c r="GLX21" s="384"/>
      <c r="GLY21" s="384"/>
      <c r="GLZ21" s="384"/>
      <c r="GMA21" s="384"/>
      <c r="GMB21" s="384"/>
      <c r="GMC21" s="384"/>
      <c r="GMD21" s="384"/>
      <c r="GME21" s="384"/>
      <c r="GMF21" s="384"/>
      <c r="GMG21" s="384"/>
      <c r="GMH21" s="384"/>
      <c r="GMI21" s="384"/>
      <c r="GMJ21" s="384"/>
      <c r="GMK21" s="384"/>
      <c r="GML21" s="384"/>
      <c r="GMM21" s="384"/>
      <c r="GMN21" s="384"/>
      <c r="GMO21" s="384"/>
      <c r="GMP21" s="384"/>
      <c r="GMQ21" s="384"/>
      <c r="GMR21" s="384"/>
      <c r="GMS21" s="384"/>
      <c r="GMT21" s="384"/>
      <c r="GMU21" s="384"/>
      <c r="GMV21" s="384"/>
      <c r="GMW21" s="384"/>
      <c r="GMX21" s="384"/>
      <c r="GMY21" s="384"/>
      <c r="GMZ21" s="384"/>
      <c r="GNA21" s="384"/>
      <c r="GNB21" s="384"/>
      <c r="GNC21" s="384"/>
      <c r="GND21" s="384"/>
      <c r="GNE21" s="384"/>
      <c r="GNF21" s="384"/>
      <c r="GNG21" s="384"/>
      <c r="GNH21" s="384"/>
      <c r="GNI21" s="384"/>
      <c r="GNJ21" s="384"/>
      <c r="GNK21" s="384"/>
      <c r="GNL21" s="384"/>
      <c r="GNM21" s="384"/>
      <c r="GNN21" s="384"/>
      <c r="GNO21" s="384"/>
      <c r="GNP21" s="384"/>
      <c r="GNQ21" s="384"/>
      <c r="GNR21" s="384"/>
      <c r="GNS21" s="384"/>
      <c r="GNT21" s="384"/>
      <c r="GNU21" s="384"/>
      <c r="GNV21" s="384"/>
      <c r="GNW21" s="384"/>
      <c r="GNX21" s="384"/>
      <c r="GNY21" s="384"/>
      <c r="GNZ21" s="384"/>
      <c r="GOA21" s="384"/>
      <c r="GOB21" s="384"/>
      <c r="GOC21" s="384"/>
      <c r="GOD21" s="384"/>
      <c r="GOE21" s="384"/>
      <c r="GOF21" s="384"/>
      <c r="GOG21" s="384"/>
      <c r="GOH21" s="384"/>
      <c r="GOI21" s="384"/>
      <c r="GOJ21" s="384"/>
      <c r="GOK21" s="384"/>
      <c r="GOL21" s="384"/>
      <c r="GOM21" s="384"/>
      <c r="GON21" s="384"/>
      <c r="GOO21" s="384"/>
      <c r="GOP21" s="384"/>
      <c r="GOQ21" s="384"/>
      <c r="GOR21" s="384"/>
      <c r="GOS21" s="384"/>
      <c r="GOT21" s="384"/>
      <c r="GOU21" s="384"/>
      <c r="GOV21" s="384"/>
      <c r="GOW21" s="384"/>
      <c r="GOX21" s="384"/>
      <c r="GOY21" s="384"/>
      <c r="GOZ21" s="384"/>
      <c r="GPA21" s="384"/>
      <c r="GPB21" s="384"/>
      <c r="GPC21" s="384"/>
      <c r="GPD21" s="384"/>
      <c r="GPE21" s="384"/>
      <c r="GPF21" s="384"/>
      <c r="GPG21" s="384"/>
      <c r="GPH21" s="384"/>
      <c r="GPI21" s="384"/>
      <c r="GPJ21" s="384"/>
      <c r="GPK21" s="384"/>
      <c r="GPL21" s="384"/>
      <c r="GPM21" s="384"/>
      <c r="GPN21" s="384"/>
      <c r="GPO21" s="384"/>
      <c r="GPP21" s="384"/>
      <c r="GPQ21" s="384"/>
      <c r="GPR21" s="384"/>
      <c r="GPS21" s="384"/>
      <c r="GPT21" s="384"/>
      <c r="GPU21" s="384"/>
      <c r="GPV21" s="384"/>
      <c r="GPW21" s="384"/>
      <c r="GPX21" s="384"/>
      <c r="GPY21" s="384"/>
      <c r="GPZ21" s="384"/>
      <c r="GQA21" s="384"/>
      <c r="GQB21" s="384"/>
      <c r="GQC21" s="384"/>
      <c r="GQD21" s="384"/>
      <c r="GQE21" s="384"/>
      <c r="GQF21" s="384"/>
      <c r="GQG21" s="384"/>
      <c r="GQH21" s="384"/>
      <c r="GQI21" s="384"/>
      <c r="GQJ21" s="384"/>
      <c r="GQK21" s="384"/>
      <c r="GQL21" s="384"/>
      <c r="GQM21" s="384"/>
      <c r="GQN21" s="384"/>
      <c r="GQO21" s="384"/>
      <c r="GQP21" s="384"/>
      <c r="GQQ21" s="384"/>
      <c r="GQR21" s="384"/>
      <c r="GQS21" s="384"/>
      <c r="GQT21" s="384"/>
      <c r="GQU21" s="384"/>
      <c r="GQV21" s="384"/>
      <c r="GQW21" s="384"/>
      <c r="GQX21" s="384"/>
      <c r="GQY21" s="384"/>
      <c r="GQZ21" s="384"/>
      <c r="GRA21" s="384"/>
      <c r="GRB21" s="384"/>
      <c r="GRC21" s="384"/>
      <c r="GRD21" s="384"/>
      <c r="GRE21" s="384"/>
      <c r="GRF21" s="384"/>
      <c r="GRG21" s="384"/>
      <c r="GRH21" s="384"/>
      <c r="GRI21" s="384"/>
      <c r="GRJ21" s="384"/>
      <c r="GRK21" s="384"/>
      <c r="GRL21" s="384"/>
      <c r="GRM21" s="384"/>
      <c r="GRN21" s="384"/>
      <c r="GRO21" s="384"/>
      <c r="GRP21" s="384"/>
      <c r="GRQ21" s="384"/>
      <c r="GRR21" s="384"/>
      <c r="GRS21" s="384"/>
      <c r="GRT21" s="384"/>
      <c r="GRU21" s="384"/>
      <c r="GRV21" s="384"/>
      <c r="GRW21" s="384"/>
      <c r="GRX21" s="384"/>
      <c r="GRY21" s="384"/>
      <c r="GRZ21" s="384"/>
      <c r="GSA21" s="384"/>
      <c r="GSB21" s="384"/>
      <c r="GSC21" s="384"/>
      <c r="GSD21" s="384"/>
      <c r="GSE21" s="384"/>
      <c r="GSF21" s="384"/>
      <c r="GSG21" s="384"/>
      <c r="GSH21" s="384"/>
      <c r="GSI21" s="384"/>
      <c r="GSJ21" s="384"/>
      <c r="GSK21" s="384"/>
      <c r="GSL21" s="384"/>
      <c r="GSM21" s="384"/>
      <c r="GSN21" s="384"/>
      <c r="GSO21" s="384"/>
      <c r="GSP21" s="384"/>
      <c r="GSQ21" s="384"/>
      <c r="GSR21" s="384"/>
      <c r="GSS21" s="384"/>
      <c r="GST21" s="384"/>
      <c r="GSU21" s="384"/>
      <c r="GSV21" s="384"/>
      <c r="GSW21" s="384"/>
      <c r="GSX21" s="384"/>
      <c r="GSY21" s="384"/>
      <c r="GSZ21" s="384"/>
      <c r="GTA21" s="384"/>
      <c r="GTB21" s="384"/>
      <c r="GTC21" s="384"/>
      <c r="GTD21" s="384"/>
      <c r="GTE21" s="384"/>
      <c r="GTF21" s="384"/>
      <c r="GTG21" s="384"/>
      <c r="GTH21" s="384"/>
      <c r="GTI21" s="384"/>
      <c r="GTJ21" s="384"/>
      <c r="GTK21" s="384"/>
      <c r="GTL21" s="384"/>
      <c r="GTM21" s="384"/>
      <c r="GTN21" s="384"/>
      <c r="GTO21" s="384"/>
      <c r="GTP21" s="384"/>
      <c r="GTQ21" s="384"/>
      <c r="GTR21" s="384"/>
      <c r="GTS21" s="384"/>
      <c r="GTT21" s="384"/>
      <c r="GTU21" s="384"/>
      <c r="GTV21" s="384"/>
      <c r="GTW21" s="384"/>
      <c r="GTX21" s="384"/>
      <c r="GTY21" s="384"/>
      <c r="GTZ21" s="384"/>
      <c r="GUA21" s="384"/>
      <c r="GUB21" s="384"/>
      <c r="GUC21" s="384"/>
      <c r="GUD21" s="384"/>
      <c r="GUE21" s="384"/>
      <c r="GUF21" s="384"/>
      <c r="GUG21" s="384"/>
      <c r="GUH21" s="384"/>
      <c r="GUI21" s="384"/>
      <c r="GUJ21" s="384"/>
      <c r="GUK21" s="384"/>
      <c r="GUL21" s="384"/>
      <c r="GUM21" s="384"/>
      <c r="GUN21" s="384"/>
      <c r="GUO21" s="384"/>
      <c r="GUP21" s="384"/>
      <c r="GUQ21" s="384"/>
      <c r="GUR21" s="384"/>
      <c r="GUS21" s="384"/>
      <c r="GUT21" s="384"/>
      <c r="GUU21" s="384"/>
      <c r="GUV21" s="384"/>
      <c r="GUW21" s="384"/>
      <c r="GUX21" s="384"/>
      <c r="GUY21" s="384"/>
      <c r="GUZ21" s="384"/>
      <c r="GVA21" s="384"/>
      <c r="GVB21" s="384"/>
      <c r="GVC21" s="384"/>
      <c r="GVD21" s="384"/>
      <c r="GVE21" s="384"/>
      <c r="GVF21" s="384"/>
      <c r="GVG21" s="384"/>
      <c r="GVH21" s="384"/>
      <c r="GVI21" s="384"/>
      <c r="GVJ21" s="384"/>
      <c r="GVK21" s="384"/>
      <c r="GVL21" s="384"/>
      <c r="GVM21" s="384"/>
      <c r="GVN21" s="384"/>
      <c r="GVO21" s="384"/>
      <c r="GVP21" s="384"/>
      <c r="GVQ21" s="384"/>
      <c r="GVR21" s="384"/>
      <c r="GVS21" s="384"/>
      <c r="GVT21" s="384"/>
      <c r="GVU21" s="384"/>
      <c r="GVV21" s="384"/>
      <c r="GVW21" s="384"/>
      <c r="GVX21" s="384"/>
      <c r="GVY21" s="384"/>
      <c r="GVZ21" s="384"/>
      <c r="GWA21" s="384"/>
      <c r="GWB21" s="384"/>
      <c r="GWC21" s="384"/>
      <c r="GWD21" s="384"/>
      <c r="GWE21" s="384"/>
      <c r="GWF21" s="384"/>
      <c r="GWG21" s="384"/>
      <c r="GWH21" s="384"/>
      <c r="GWI21" s="384"/>
      <c r="GWJ21" s="384"/>
      <c r="GWK21" s="384"/>
      <c r="GWL21" s="384"/>
      <c r="GWM21" s="384"/>
      <c r="GWN21" s="384"/>
      <c r="GWO21" s="384"/>
      <c r="GWP21" s="384"/>
      <c r="GWQ21" s="384"/>
      <c r="GWR21" s="384"/>
      <c r="GWS21" s="384"/>
      <c r="GWT21" s="384"/>
      <c r="GWU21" s="384"/>
      <c r="GWV21" s="384"/>
      <c r="GWW21" s="384"/>
      <c r="GWX21" s="384"/>
      <c r="GWY21" s="384"/>
      <c r="GWZ21" s="384"/>
      <c r="GXA21" s="384"/>
      <c r="GXB21" s="384"/>
      <c r="GXC21" s="384"/>
      <c r="GXD21" s="384"/>
      <c r="GXE21" s="384"/>
      <c r="GXF21" s="384"/>
      <c r="GXG21" s="384"/>
      <c r="GXH21" s="384"/>
      <c r="GXI21" s="384"/>
      <c r="GXJ21" s="384"/>
      <c r="GXK21" s="384"/>
      <c r="GXL21" s="384"/>
      <c r="GXM21" s="384"/>
      <c r="GXN21" s="384"/>
      <c r="GXO21" s="384"/>
      <c r="GXP21" s="384"/>
      <c r="GXQ21" s="384"/>
      <c r="GXR21" s="384"/>
      <c r="GXS21" s="384"/>
      <c r="GXT21" s="384"/>
      <c r="GXU21" s="384"/>
      <c r="GXV21" s="384"/>
      <c r="GXW21" s="384"/>
      <c r="GXX21" s="384"/>
      <c r="GXY21" s="384"/>
      <c r="GXZ21" s="384"/>
      <c r="GYA21" s="384"/>
      <c r="GYB21" s="384"/>
      <c r="GYC21" s="384"/>
      <c r="GYD21" s="384"/>
      <c r="GYE21" s="384"/>
      <c r="GYF21" s="384"/>
      <c r="GYG21" s="384"/>
      <c r="GYH21" s="384"/>
      <c r="GYI21" s="384"/>
      <c r="GYJ21" s="384"/>
      <c r="GYK21" s="384"/>
      <c r="GYL21" s="384"/>
      <c r="GYM21" s="384"/>
      <c r="GYN21" s="384"/>
      <c r="GYO21" s="384"/>
      <c r="GYP21" s="384"/>
      <c r="GYQ21" s="384"/>
      <c r="GYR21" s="384"/>
      <c r="GYS21" s="384"/>
      <c r="GYT21" s="384"/>
      <c r="GYU21" s="384"/>
      <c r="GYV21" s="384"/>
      <c r="GYW21" s="384"/>
      <c r="GYX21" s="384"/>
      <c r="GYY21" s="384"/>
      <c r="GYZ21" s="384"/>
      <c r="GZA21" s="384"/>
      <c r="GZB21" s="384"/>
      <c r="GZC21" s="384"/>
      <c r="GZD21" s="384"/>
      <c r="GZE21" s="384"/>
      <c r="GZF21" s="384"/>
      <c r="GZG21" s="384"/>
      <c r="GZH21" s="384"/>
      <c r="GZI21" s="384"/>
      <c r="GZJ21" s="384"/>
      <c r="GZK21" s="384"/>
      <c r="GZL21" s="384"/>
      <c r="GZM21" s="384"/>
      <c r="GZN21" s="384"/>
      <c r="GZO21" s="384"/>
      <c r="GZP21" s="384"/>
      <c r="GZQ21" s="384"/>
      <c r="GZR21" s="384"/>
      <c r="GZS21" s="384"/>
      <c r="GZT21" s="384"/>
      <c r="GZU21" s="384"/>
      <c r="GZV21" s="384"/>
      <c r="GZW21" s="384"/>
      <c r="GZX21" s="384"/>
      <c r="GZY21" s="384"/>
      <c r="GZZ21" s="384"/>
      <c r="HAA21" s="384"/>
      <c r="HAB21" s="384"/>
      <c r="HAC21" s="384"/>
      <c r="HAD21" s="384"/>
      <c r="HAE21" s="384"/>
      <c r="HAF21" s="384"/>
      <c r="HAG21" s="384"/>
      <c r="HAH21" s="384"/>
      <c r="HAI21" s="384"/>
      <c r="HAJ21" s="384"/>
      <c r="HAK21" s="384"/>
      <c r="HAL21" s="384"/>
      <c r="HAM21" s="384"/>
      <c r="HAN21" s="384"/>
      <c r="HAO21" s="384"/>
      <c r="HAP21" s="384"/>
      <c r="HAQ21" s="384"/>
      <c r="HAR21" s="384"/>
      <c r="HAS21" s="384"/>
      <c r="HAT21" s="384"/>
      <c r="HAU21" s="384"/>
      <c r="HAV21" s="384"/>
      <c r="HAW21" s="384"/>
      <c r="HAX21" s="384"/>
      <c r="HAY21" s="384"/>
      <c r="HAZ21" s="384"/>
      <c r="HBA21" s="384"/>
      <c r="HBB21" s="384"/>
      <c r="HBC21" s="384"/>
      <c r="HBD21" s="384"/>
      <c r="HBE21" s="384"/>
      <c r="HBF21" s="384"/>
      <c r="HBG21" s="384"/>
      <c r="HBH21" s="384"/>
      <c r="HBI21" s="384"/>
      <c r="HBJ21" s="384"/>
      <c r="HBK21" s="384"/>
      <c r="HBL21" s="384"/>
      <c r="HBM21" s="384"/>
      <c r="HBN21" s="384"/>
      <c r="HBO21" s="384"/>
      <c r="HBP21" s="384"/>
      <c r="HBQ21" s="384"/>
      <c r="HBR21" s="384"/>
      <c r="HBS21" s="384"/>
      <c r="HBT21" s="384"/>
      <c r="HBU21" s="384"/>
      <c r="HBV21" s="384"/>
      <c r="HBW21" s="384"/>
      <c r="HBX21" s="384"/>
      <c r="HBY21" s="384"/>
      <c r="HBZ21" s="384"/>
      <c r="HCA21" s="384"/>
      <c r="HCB21" s="384"/>
      <c r="HCC21" s="384"/>
      <c r="HCD21" s="384"/>
      <c r="HCE21" s="384"/>
      <c r="HCF21" s="384"/>
      <c r="HCG21" s="384"/>
      <c r="HCH21" s="384"/>
      <c r="HCI21" s="384"/>
      <c r="HCJ21" s="384"/>
      <c r="HCK21" s="384"/>
      <c r="HCL21" s="384"/>
      <c r="HCM21" s="384"/>
      <c r="HCN21" s="384"/>
      <c r="HCO21" s="384"/>
      <c r="HCP21" s="384"/>
      <c r="HCQ21" s="384"/>
      <c r="HCR21" s="384"/>
      <c r="HCS21" s="384"/>
      <c r="HCT21" s="384"/>
      <c r="HCU21" s="384"/>
      <c r="HCV21" s="384"/>
      <c r="HCW21" s="384"/>
      <c r="HCX21" s="384"/>
      <c r="HCY21" s="384"/>
      <c r="HCZ21" s="384"/>
      <c r="HDA21" s="384"/>
      <c r="HDB21" s="384"/>
      <c r="HDC21" s="384"/>
      <c r="HDD21" s="384"/>
      <c r="HDE21" s="384"/>
      <c r="HDF21" s="384"/>
      <c r="HDG21" s="384"/>
      <c r="HDH21" s="384"/>
      <c r="HDI21" s="384"/>
      <c r="HDJ21" s="384"/>
      <c r="HDK21" s="384"/>
      <c r="HDL21" s="384"/>
      <c r="HDM21" s="384"/>
      <c r="HDN21" s="384"/>
      <c r="HDO21" s="384"/>
      <c r="HDP21" s="384"/>
      <c r="HDQ21" s="384"/>
      <c r="HDR21" s="384"/>
      <c r="HDS21" s="384"/>
      <c r="HDT21" s="384"/>
      <c r="HDU21" s="384"/>
      <c r="HDV21" s="384"/>
      <c r="HDW21" s="384"/>
      <c r="HDX21" s="384"/>
      <c r="HDY21" s="384"/>
      <c r="HDZ21" s="384"/>
      <c r="HEA21" s="384"/>
      <c r="HEB21" s="384"/>
      <c r="HEC21" s="384"/>
      <c r="HED21" s="384"/>
      <c r="HEE21" s="384"/>
      <c r="HEF21" s="384"/>
      <c r="HEG21" s="384"/>
      <c r="HEH21" s="384"/>
      <c r="HEI21" s="384"/>
      <c r="HEJ21" s="384"/>
      <c r="HEK21" s="384"/>
      <c r="HEL21" s="384"/>
      <c r="HEM21" s="384"/>
      <c r="HEN21" s="384"/>
      <c r="HEO21" s="384"/>
      <c r="HEP21" s="384"/>
      <c r="HEQ21" s="384"/>
      <c r="HER21" s="384"/>
      <c r="HES21" s="384"/>
      <c r="HET21" s="384"/>
      <c r="HEU21" s="384"/>
      <c r="HEV21" s="384"/>
      <c r="HEW21" s="384"/>
      <c r="HEX21" s="384"/>
      <c r="HEY21" s="384"/>
      <c r="HEZ21" s="384"/>
      <c r="HFA21" s="384"/>
      <c r="HFB21" s="384"/>
      <c r="HFC21" s="384"/>
      <c r="HFD21" s="384"/>
      <c r="HFE21" s="384"/>
      <c r="HFF21" s="384"/>
      <c r="HFG21" s="384"/>
      <c r="HFH21" s="384"/>
      <c r="HFI21" s="384"/>
      <c r="HFJ21" s="384"/>
      <c r="HFK21" s="384"/>
      <c r="HFL21" s="384"/>
      <c r="HFM21" s="384"/>
      <c r="HFN21" s="384"/>
      <c r="HFO21" s="384"/>
      <c r="HFP21" s="384"/>
      <c r="HFQ21" s="384"/>
      <c r="HFR21" s="384"/>
      <c r="HFS21" s="384"/>
      <c r="HFT21" s="384"/>
      <c r="HFU21" s="384"/>
      <c r="HFV21" s="384"/>
      <c r="HFW21" s="384"/>
      <c r="HFX21" s="384"/>
      <c r="HFY21" s="384"/>
      <c r="HFZ21" s="384"/>
      <c r="HGA21" s="384"/>
      <c r="HGB21" s="384"/>
      <c r="HGC21" s="384"/>
      <c r="HGD21" s="384"/>
      <c r="HGE21" s="384"/>
      <c r="HGF21" s="384"/>
      <c r="HGG21" s="384"/>
      <c r="HGH21" s="384"/>
      <c r="HGI21" s="384"/>
      <c r="HGJ21" s="384"/>
      <c r="HGK21" s="384"/>
      <c r="HGL21" s="384"/>
      <c r="HGM21" s="384"/>
      <c r="HGN21" s="384"/>
      <c r="HGO21" s="384"/>
      <c r="HGP21" s="384"/>
      <c r="HGQ21" s="384"/>
      <c r="HGR21" s="384"/>
      <c r="HGS21" s="384"/>
      <c r="HGT21" s="384"/>
      <c r="HGU21" s="384"/>
      <c r="HGV21" s="384"/>
      <c r="HGW21" s="384"/>
      <c r="HGX21" s="384"/>
      <c r="HGY21" s="384"/>
      <c r="HGZ21" s="384"/>
      <c r="HHA21" s="384"/>
      <c r="HHB21" s="384"/>
      <c r="HHC21" s="384"/>
      <c r="HHD21" s="384"/>
      <c r="HHE21" s="384"/>
      <c r="HHF21" s="384"/>
      <c r="HHG21" s="384"/>
      <c r="HHH21" s="384"/>
      <c r="HHI21" s="384"/>
      <c r="HHJ21" s="384"/>
      <c r="HHK21" s="384"/>
      <c r="HHL21" s="384"/>
      <c r="HHM21" s="384"/>
      <c r="HHN21" s="384"/>
      <c r="HHO21" s="384"/>
      <c r="HHP21" s="384"/>
      <c r="HHQ21" s="384"/>
      <c r="HHR21" s="384"/>
      <c r="HHS21" s="384"/>
      <c r="HHT21" s="384"/>
      <c r="HHU21" s="384"/>
      <c r="HHV21" s="384"/>
      <c r="HHW21" s="384"/>
      <c r="HHX21" s="384"/>
      <c r="HHY21" s="384"/>
      <c r="HHZ21" s="384"/>
      <c r="HIA21" s="384"/>
      <c r="HIB21" s="384"/>
      <c r="HIC21" s="384"/>
      <c r="HID21" s="384"/>
      <c r="HIE21" s="384"/>
      <c r="HIF21" s="384"/>
      <c r="HIG21" s="384"/>
      <c r="HIH21" s="384"/>
      <c r="HII21" s="384"/>
      <c r="HIJ21" s="384"/>
      <c r="HIK21" s="384"/>
      <c r="HIL21" s="384"/>
      <c r="HIM21" s="384"/>
      <c r="HIN21" s="384"/>
      <c r="HIO21" s="384"/>
      <c r="HIP21" s="384"/>
      <c r="HIQ21" s="384"/>
      <c r="HIR21" s="384"/>
      <c r="HIS21" s="384"/>
      <c r="HIT21" s="384"/>
      <c r="HIU21" s="384"/>
      <c r="HIV21" s="384"/>
      <c r="HIW21" s="384"/>
      <c r="HIX21" s="384"/>
      <c r="HIY21" s="384"/>
      <c r="HIZ21" s="384"/>
      <c r="HJA21" s="384"/>
      <c r="HJB21" s="384"/>
      <c r="HJC21" s="384"/>
      <c r="HJD21" s="384"/>
      <c r="HJE21" s="384"/>
      <c r="HJF21" s="384"/>
      <c r="HJG21" s="384"/>
      <c r="HJH21" s="384"/>
      <c r="HJI21" s="384"/>
      <c r="HJJ21" s="384"/>
      <c r="HJK21" s="384"/>
      <c r="HJL21" s="384"/>
      <c r="HJM21" s="384"/>
      <c r="HJN21" s="384"/>
      <c r="HJO21" s="384"/>
      <c r="HJP21" s="384"/>
      <c r="HJQ21" s="384"/>
      <c r="HJR21" s="384"/>
      <c r="HJS21" s="384"/>
      <c r="HJT21" s="384"/>
      <c r="HJU21" s="384"/>
      <c r="HJV21" s="384"/>
      <c r="HJW21" s="384"/>
      <c r="HJX21" s="384"/>
      <c r="HJY21" s="384"/>
      <c r="HJZ21" s="384"/>
      <c r="HKA21" s="384"/>
      <c r="HKB21" s="384"/>
      <c r="HKC21" s="384"/>
      <c r="HKD21" s="384"/>
      <c r="HKE21" s="384"/>
      <c r="HKF21" s="384"/>
      <c r="HKG21" s="384"/>
      <c r="HKH21" s="384"/>
      <c r="HKI21" s="384"/>
      <c r="HKJ21" s="384"/>
      <c r="HKK21" s="384"/>
      <c r="HKL21" s="384"/>
      <c r="HKM21" s="384"/>
      <c r="HKN21" s="384"/>
      <c r="HKO21" s="384"/>
      <c r="HKP21" s="384"/>
      <c r="HKQ21" s="384"/>
      <c r="HKR21" s="384"/>
      <c r="HKS21" s="384"/>
      <c r="HKT21" s="384"/>
      <c r="HKU21" s="384"/>
      <c r="HKV21" s="384"/>
      <c r="HKW21" s="384"/>
      <c r="HKX21" s="384"/>
      <c r="HKY21" s="384"/>
      <c r="HKZ21" s="384"/>
      <c r="HLA21" s="384"/>
      <c r="HLB21" s="384"/>
      <c r="HLC21" s="384"/>
      <c r="HLD21" s="384"/>
      <c r="HLE21" s="384"/>
      <c r="HLF21" s="384"/>
      <c r="HLG21" s="384"/>
      <c r="HLH21" s="384"/>
      <c r="HLI21" s="384"/>
      <c r="HLJ21" s="384"/>
      <c r="HLK21" s="384"/>
      <c r="HLL21" s="384"/>
      <c r="HLM21" s="384"/>
      <c r="HLN21" s="384"/>
      <c r="HLO21" s="384"/>
      <c r="HLP21" s="384"/>
      <c r="HLQ21" s="384"/>
      <c r="HLR21" s="384"/>
      <c r="HLS21" s="384"/>
      <c r="HLT21" s="384"/>
      <c r="HLU21" s="384"/>
      <c r="HLV21" s="384"/>
      <c r="HLW21" s="384"/>
      <c r="HLX21" s="384"/>
      <c r="HLY21" s="384"/>
      <c r="HLZ21" s="384"/>
      <c r="HMA21" s="384"/>
      <c r="HMB21" s="384"/>
      <c r="HMC21" s="384"/>
      <c r="HMD21" s="384"/>
      <c r="HME21" s="384"/>
      <c r="HMF21" s="384"/>
      <c r="HMG21" s="384"/>
      <c r="HMH21" s="384"/>
      <c r="HMI21" s="384"/>
      <c r="HMJ21" s="384"/>
      <c r="HMK21" s="384"/>
      <c r="HML21" s="384"/>
      <c r="HMM21" s="384"/>
      <c r="HMN21" s="384"/>
      <c r="HMO21" s="384"/>
      <c r="HMP21" s="384"/>
      <c r="HMQ21" s="384"/>
      <c r="HMR21" s="384"/>
      <c r="HMS21" s="384"/>
      <c r="HMT21" s="384"/>
      <c r="HMU21" s="384"/>
      <c r="HMV21" s="384"/>
      <c r="HMW21" s="384"/>
      <c r="HMX21" s="384"/>
      <c r="HMY21" s="384"/>
      <c r="HMZ21" s="384"/>
      <c r="HNA21" s="384"/>
      <c r="HNB21" s="384"/>
      <c r="HNC21" s="384"/>
      <c r="HND21" s="384"/>
      <c r="HNE21" s="384"/>
      <c r="HNF21" s="384"/>
      <c r="HNG21" s="384"/>
      <c r="HNH21" s="384"/>
      <c r="HNI21" s="384"/>
      <c r="HNJ21" s="384"/>
      <c r="HNK21" s="384"/>
      <c r="HNL21" s="384"/>
      <c r="HNM21" s="384"/>
      <c r="HNN21" s="384"/>
      <c r="HNO21" s="384"/>
      <c r="HNP21" s="384"/>
      <c r="HNQ21" s="384"/>
      <c r="HNR21" s="384"/>
      <c r="HNS21" s="384"/>
      <c r="HNT21" s="384"/>
      <c r="HNU21" s="384"/>
      <c r="HNV21" s="384"/>
      <c r="HNW21" s="384"/>
      <c r="HNX21" s="384"/>
      <c r="HNY21" s="384"/>
      <c r="HNZ21" s="384"/>
      <c r="HOA21" s="384"/>
      <c r="HOB21" s="384"/>
      <c r="HOC21" s="384"/>
      <c r="HOD21" s="384"/>
      <c r="HOE21" s="384"/>
      <c r="HOF21" s="384"/>
      <c r="HOG21" s="384"/>
      <c r="HOH21" s="384"/>
      <c r="HOI21" s="384"/>
      <c r="HOJ21" s="384"/>
      <c r="HOK21" s="384"/>
      <c r="HOL21" s="384"/>
      <c r="HOM21" s="384"/>
      <c r="HON21" s="384"/>
      <c r="HOO21" s="384"/>
      <c r="HOP21" s="384"/>
      <c r="HOQ21" s="384"/>
      <c r="HOR21" s="384"/>
      <c r="HOS21" s="384"/>
      <c r="HOT21" s="384"/>
      <c r="HOU21" s="384"/>
      <c r="HOV21" s="384"/>
      <c r="HOW21" s="384"/>
      <c r="HOX21" s="384"/>
      <c r="HOY21" s="384"/>
      <c r="HOZ21" s="384"/>
      <c r="HPA21" s="384"/>
      <c r="HPB21" s="384"/>
      <c r="HPC21" s="384"/>
      <c r="HPD21" s="384"/>
      <c r="HPE21" s="384"/>
      <c r="HPF21" s="384"/>
      <c r="HPG21" s="384"/>
      <c r="HPH21" s="384"/>
      <c r="HPI21" s="384"/>
      <c r="HPJ21" s="384"/>
      <c r="HPK21" s="384"/>
      <c r="HPL21" s="384"/>
      <c r="HPM21" s="384"/>
      <c r="HPN21" s="384"/>
      <c r="HPO21" s="384"/>
      <c r="HPP21" s="384"/>
      <c r="HPQ21" s="384"/>
      <c r="HPR21" s="384"/>
      <c r="HPS21" s="384"/>
      <c r="HPT21" s="384"/>
      <c r="HPU21" s="384"/>
      <c r="HPV21" s="384"/>
      <c r="HPW21" s="384"/>
      <c r="HPX21" s="384"/>
      <c r="HPY21" s="384"/>
      <c r="HPZ21" s="384"/>
      <c r="HQA21" s="384"/>
      <c r="HQB21" s="384"/>
      <c r="HQC21" s="384"/>
      <c r="HQD21" s="384"/>
      <c r="HQE21" s="384"/>
      <c r="HQF21" s="384"/>
      <c r="HQG21" s="384"/>
      <c r="HQH21" s="384"/>
      <c r="HQI21" s="384"/>
      <c r="HQJ21" s="384"/>
      <c r="HQK21" s="384"/>
      <c r="HQL21" s="384"/>
      <c r="HQM21" s="384"/>
      <c r="HQN21" s="384"/>
      <c r="HQO21" s="384"/>
      <c r="HQP21" s="384"/>
      <c r="HQQ21" s="384"/>
      <c r="HQR21" s="384"/>
      <c r="HQS21" s="384"/>
      <c r="HQT21" s="384"/>
      <c r="HQU21" s="384"/>
      <c r="HQV21" s="384"/>
      <c r="HQW21" s="384"/>
      <c r="HQX21" s="384"/>
      <c r="HQY21" s="384"/>
      <c r="HQZ21" s="384"/>
      <c r="HRA21" s="384"/>
      <c r="HRB21" s="384"/>
      <c r="HRC21" s="384"/>
      <c r="HRD21" s="384"/>
      <c r="HRE21" s="384"/>
      <c r="HRF21" s="384"/>
      <c r="HRG21" s="384"/>
      <c r="HRH21" s="384"/>
      <c r="HRI21" s="384"/>
      <c r="HRJ21" s="384"/>
      <c r="HRK21" s="384"/>
      <c r="HRL21" s="384"/>
      <c r="HRM21" s="384"/>
      <c r="HRN21" s="384"/>
      <c r="HRO21" s="384"/>
      <c r="HRP21" s="384"/>
      <c r="HRQ21" s="384"/>
      <c r="HRR21" s="384"/>
      <c r="HRS21" s="384"/>
      <c r="HRT21" s="384"/>
      <c r="HRU21" s="384"/>
      <c r="HRV21" s="384"/>
      <c r="HRW21" s="384"/>
      <c r="HRX21" s="384"/>
      <c r="HRY21" s="384"/>
      <c r="HRZ21" s="384"/>
      <c r="HSA21" s="384"/>
      <c r="HSB21" s="384"/>
      <c r="HSC21" s="384"/>
      <c r="HSD21" s="384"/>
      <c r="HSE21" s="384"/>
      <c r="HSF21" s="384"/>
      <c r="HSG21" s="384"/>
      <c r="HSH21" s="384"/>
      <c r="HSI21" s="384"/>
      <c r="HSJ21" s="384"/>
      <c r="HSK21" s="384"/>
      <c r="HSL21" s="384"/>
      <c r="HSM21" s="384"/>
      <c r="HSN21" s="384"/>
      <c r="HSO21" s="384"/>
      <c r="HSP21" s="384"/>
      <c r="HSQ21" s="384"/>
      <c r="HSR21" s="384"/>
      <c r="HSS21" s="384"/>
      <c r="HST21" s="384"/>
      <c r="HSU21" s="384"/>
      <c r="HSV21" s="384"/>
      <c r="HSW21" s="384"/>
      <c r="HSX21" s="384"/>
      <c r="HSY21" s="384"/>
      <c r="HSZ21" s="384"/>
      <c r="HTA21" s="384"/>
      <c r="HTB21" s="384"/>
      <c r="HTC21" s="384"/>
      <c r="HTD21" s="384"/>
      <c r="HTE21" s="384"/>
      <c r="HTF21" s="384"/>
      <c r="HTG21" s="384"/>
      <c r="HTH21" s="384"/>
      <c r="HTI21" s="384"/>
      <c r="HTJ21" s="384"/>
      <c r="HTK21" s="384"/>
      <c r="HTL21" s="384"/>
      <c r="HTM21" s="384"/>
      <c r="HTN21" s="384"/>
      <c r="HTO21" s="384"/>
      <c r="HTP21" s="384"/>
      <c r="HTQ21" s="384"/>
      <c r="HTR21" s="384"/>
      <c r="HTS21" s="384"/>
      <c r="HTT21" s="384"/>
      <c r="HTU21" s="384"/>
      <c r="HTV21" s="384"/>
      <c r="HTW21" s="384"/>
      <c r="HTX21" s="384"/>
      <c r="HTY21" s="384"/>
      <c r="HTZ21" s="384"/>
      <c r="HUA21" s="384"/>
      <c r="HUB21" s="384"/>
      <c r="HUC21" s="384"/>
      <c r="HUD21" s="384"/>
      <c r="HUE21" s="384"/>
      <c r="HUF21" s="384"/>
      <c r="HUG21" s="384"/>
      <c r="HUH21" s="384"/>
      <c r="HUI21" s="384"/>
      <c r="HUJ21" s="384"/>
      <c r="HUK21" s="384"/>
      <c r="HUL21" s="384"/>
      <c r="HUM21" s="384"/>
      <c r="HUN21" s="384"/>
      <c r="HUO21" s="384"/>
      <c r="HUP21" s="384"/>
      <c r="HUQ21" s="384"/>
      <c r="HUR21" s="384"/>
      <c r="HUS21" s="384"/>
      <c r="HUT21" s="384"/>
      <c r="HUU21" s="384"/>
      <c r="HUV21" s="384"/>
      <c r="HUW21" s="384"/>
      <c r="HUX21" s="384"/>
      <c r="HUY21" s="384"/>
      <c r="HUZ21" s="384"/>
      <c r="HVA21" s="384"/>
      <c r="HVB21" s="384"/>
      <c r="HVC21" s="384"/>
      <c r="HVD21" s="384"/>
      <c r="HVE21" s="384"/>
      <c r="HVF21" s="384"/>
      <c r="HVG21" s="384"/>
      <c r="HVH21" s="384"/>
      <c r="HVI21" s="384"/>
      <c r="HVJ21" s="384"/>
      <c r="HVK21" s="384"/>
      <c r="HVL21" s="384"/>
      <c r="HVM21" s="384"/>
      <c r="HVN21" s="384"/>
      <c r="HVO21" s="384"/>
      <c r="HVP21" s="384"/>
      <c r="HVQ21" s="384"/>
      <c r="HVR21" s="384"/>
      <c r="HVS21" s="384"/>
      <c r="HVT21" s="384"/>
      <c r="HVU21" s="384"/>
      <c r="HVV21" s="384"/>
      <c r="HVW21" s="384"/>
      <c r="HVX21" s="384"/>
      <c r="HVY21" s="384"/>
      <c r="HVZ21" s="384"/>
      <c r="HWA21" s="384"/>
      <c r="HWB21" s="384"/>
      <c r="HWC21" s="384"/>
      <c r="HWD21" s="384"/>
      <c r="HWE21" s="384"/>
      <c r="HWF21" s="384"/>
      <c r="HWG21" s="384"/>
      <c r="HWH21" s="384"/>
      <c r="HWI21" s="384"/>
      <c r="HWJ21" s="384"/>
      <c r="HWK21" s="384"/>
      <c r="HWL21" s="384"/>
      <c r="HWM21" s="384"/>
      <c r="HWN21" s="384"/>
      <c r="HWO21" s="384"/>
      <c r="HWP21" s="384"/>
      <c r="HWQ21" s="384"/>
      <c r="HWR21" s="384"/>
      <c r="HWS21" s="384"/>
      <c r="HWT21" s="384"/>
      <c r="HWU21" s="384"/>
      <c r="HWV21" s="384"/>
      <c r="HWW21" s="384"/>
      <c r="HWX21" s="384"/>
      <c r="HWY21" s="384"/>
      <c r="HWZ21" s="384"/>
      <c r="HXA21" s="384"/>
      <c r="HXB21" s="384"/>
      <c r="HXC21" s="384"/>
      <c r="HXD21" s="384"/>
      <c r="HXE21" s="384"/>
      <c r="HXF21" s="384"/>
      <c r="HXG21" s="384"/>
      <c r="HXH21" s="384"/>
      <c r="HXI21" s="384"/>
      <c r="HXJ21" s="384"/>
      <c r="HXK21" s="384"/>
      <c r="HXL21" s="384"/>
      <c r="HXM21" s="384"/>
      <c r="HXN21" s="384"/>
      <c r="HXO21" s="384"/>
      <c r="HXP21" s="384"/>
      <c r="HXQ21" s="384"/>
      <c r="HXR21" s="384"/>
      <c r="HXS21" s="384"/>
      <c r="HXT21" s="384"/>
      <c r="HXU21" s="384"/>
      <c r="HXV21" s="384"/>
      <c r="HXW21" s="384"/>
      <c r="HXX21" s="384"/>
      <c r="HXY21" s="384"/>
      <c r="HXZ21" s="384"/>
      <c r="HYA21" s="384"/>
      <c r="HYB21" s="384"/>
      <c r="HYC21" s="384"/>
      <c r="HYD21" s="384"/>
      <c r="HYE21" s="384"/>
      <c r="HYF21" s="384"/>
      <c r="HYG21" s="384"/>
      <c r="HYH21" s="384"/>
      <c r="HYI21" s="384"/>
      <c r="HYJ21" s="384"/>
      <c r="HYK21" s="384"/>
      <c r="HYL21" s="384"/>
      <c r="HYM21" s="384"/>
      <c r="HYN21" s="384"/>
      <c r="HYO21" s="384"/>
      <c r="HYP21" s="384"/>
      <c r="HYQ21" s="384"/>
      <c r="HYR21" s="384"/>
      <c r="HYS21" s="384"/>
      <c r="HYT21" s="384"/>
      <c r="HYU21" s="384"/>
      <c r="HYV21" s="384"/>
      <c r="HYW21" s="384"/>
      <c r="HYX21" s="384"/>
      <c r="HYY21" s="384"/>
      <c r="HYZ21" s="384"/>
      <c r="HZA21" s="384"/>
      <c r="HZB21" s="384"/>
      <c r="HZC21" s="384"/>
      <c r="HZD21" s="384"/>
      <c r="HZE21" s="384"/>
      <c r="HZF21" s="384"/>
      <c r="HZG21" s="384"/>
      <c r="HZH21" s="384"/>
      <c r="HZI21" s="384"/>
      <c r="HZJ21" s="384"/>
      <c r="HZK21" s="384"/>
      <c r="HZL21" s="384"/>
      <c r="HZM21" s="384"/>
      <c r="HZN21" s="384"/>
      <c r="HZO21" s="384"/>
      <c r="HZP21" s="384"/>
      <c r="HZQ21" s="384"/>
      <c r="HZR21" s="384"/>
      <c r="HZS21" s="384"/>
      <c r="HZT21" s="384"/>
      <c r="HZU21" s="384"/>
      <c r="HZV21" s="384"/>
      <c r="HZW21" s="384"/>
      <c r="HZX21" s="384"/>
      <c r="HZY21" s="384"/>
      <c r="HZZ21" s="384"/>
      <c r="IAA21" s="384"/>
      <c r="IAB21" s="384"/>
      <c r="IAC21" s="384"/>
      <c r="IAD21" s="384"/>
      <c r="IAE21" s="384"/>
      <c r="IAF21" s="384"/>
      <c r="IAG21" s="384"/>
      <c r="IAH21" s="384"/>
      <c r="IAI21" s="384"/>
      <c r="IAJ21" s="384"/>
      <c r="IAK21" s="384"/>
      <c r="IAL21" s="384"/>
      <c r="IAM21" s="384"/>
      <c r="IAN21" s="384"/>
      <c r="IAO21" s="384"/>
      <c r="IAP21" s="384"/>
      <c r="IAQ21" s="384"/>
      <c r="IAR21" s="384"/>
      <c r="IAS21" s="384"/>
      <c r="IAT21" s="384"/>
      <c r="IAU21" s="384"/>
      <c r="IAV21" s="384"/>
      <c r="IAW21" s="384"/>
      <c r="IAX21" s="384"/>
      <c r="IAY21" s="384"/>
      <c r="IAZ21" s="384"/>
      <c r="IBA21" s="384"/>
      <c r="IBB21" s="384"/>
      <c r="IBC21" s="384"/>
      <c r="IBD21" s="384"/>
      <c r="IBE21" s="384"/>
      <c r="IBF21" s="384"/>
      <c r="IBG21" s="384"/>
      <c r="IBH21" s="384"/>
      <c r="IBI21" s="384"/>
      <c r="IBJ21" s="384"/>
      <c r="IBK21" s="384"/>
      <c r="IBL21" s="384"/>
      <c r="IBM21" s="384"/>
      <c r="IBN21" s="384"/>
      <c r="IBO21" s="384"/>
      <c r="IBP21" s="384"/>
      <c r="IBQ21" s="384"/>
      <c r="IBR21" s="384"/>
      <c r="IBS21" s="384"/>
      <c r="IBT21" s="384"/>
      <c r="IBU21" s="384"/>
      <c r="IBV21" s="384"/>
      <c r="IBW21" s="384"/>
      <c r="IBX21" s="384"/>
      <c r="IBY21" s="384"/>
      <c r="IBZ21" s="384"/>
      <c r="ICA21" s="384"/>
      <c r="ICB21" s="384"/>
      <c r="ICC21" s="384"/>
      <c r="ICD21" s="384"/>
      <c r="ICE21" s="384"/>
      <c r="ICF21" s="384"/>
      <c r="ICG21" s="384"/>
      <c r="ICH21" s="384"/>
      <c r="ICI21" s="384"/>
      <c r="ICJ21" s="384"/>
      <c r="ICK21" s="384"/>
      <c r="ICL21" s="384"/>
      <c r="ICM21" s="384"/>
      <c r="ICN21" s="384"/>
      <c r="ICO21" s="384"/>
      <c r="ICP21" s="384"/>
      <c r="ICQ21" s="384"/>
      <c r="ICR21" s="384"/>
      <c r="ICS21" s="384"/>
      <c r="ICT21" s="384"/>
      <c r="ICU21" s="384"/>
      <c r="ICV21" s="384"/>
      <c r="ICW21" s="384"/>
      <c r="ICX21" s="384"/>
      <c r="ICY21" s="384"/>
      <c r="ICZ21" s="384"/>
      <c r="IDA21" s="384"/>
      <c r="IDB21" s="384"/>
      <c r="IDC21" s="384"/>
      <c r="IDD21" s="384"/>
      <c r="IDE21" s="384"/>
      <c r="IDF21" s="384"/>
      <c r="IDG21" s="384"/>
      <c r="IDH21" s="384"/>
      <c r="IDI21" s="384"/>
      <c r="IDJ21" s="384"/>
      <c r="IDK21" s="384"/>
      <c r="IDL21" s="384"/>
      <c r="IDM21" s="384"/>
      <c r="IDN21" s="384"/>
      <c r="IDO21" s="384"/>
      <c r="IDP21" s="384"/>
      <c r="IDQ21" s="384"/>
      <c r="IDR21" s="384"/>
      <c r="IDS21" s="384"/>
      <c r="IDT21" s="384"/>
      <c r="IDU21" s="384"/>
      <c r="IDV21" s="384"/>
      <c r="IDW21" s="384"/>
      <c r="IDX21" s="384"/>
      <c r="IDY21" s="384"/>
      <c r="IDZ21" s="384"/>
      <c r="IEA21" s="384"/>
      <c r="IEB21" s="384"/>
      <c r="IEC21" s="384"/>
      <c r="IED21" s="384"/>
      <c r="IEE21" s="384"/>
      <c r="IEF21" s="384"/>
      <c r="IEG21" s="384"/>
      <c r="IEH21" s="384"/>
      <c r="IEI21" s="384"/>
      <c r="IEJ21" s="384"/>
      <c r="IEK21" s="384"/>
      <c r="IEL21" s="384"/>
      <c r="IEM21" s="384"/>
      <c r="IEN21" s="384"/>
      <c r="IEO21" s="384"/>
      <c r="IEP21" s="384"/>
      <c r="IEQ21" s="384"/>
      <c r="IER21" s="384"/>
      <c r="IES21" s="384"/>
      <c r="IET21" s="384"/>
      <c r="IEU21" s="384"/>
      <c r="IEV21" s="384"/>
      <c r="IEW21" s="384"/>
      <c r="IEX21" s="384"/>
      <c r="IEY21" s="384"/>
      <c r="IEZ21" s="384"/>
      <c r="IFA21" s="384"/>
      <c r="IFB21" s="384"/>
      <c r="IFC21" s="384"/>
      <c r="IFD21" s="384"/>
      <c r="IFE21" s="384"/>
      <c r="IFF21" s="384"/>
      <c r="IFG21" s="384"/>
      <c r="IFH21" s="384"/>
      <c r="IFI21" s="384"/>
      <c r="IFJ21" s="384"/>
      <c r="IFK21" s="384"/>
      <c r="IFL21" s="384"/>
      <c r="IFM21" s="384"/>
      <c r="IFN21" s="384"/>
      <c r="IFO21" s="384"/>
      <c r="IFP21" s="384"/>
      <c r="IFQ21" s="384"/>
      <c r="IFR21" s="384"/>
      <c r="IFS21" s="384"/>
      <c r="IFT21" s="384"/>
      <c r="IFU21" s="384"/>
      <c r="IFV21" s="384"/>
      <c r="IFW21" s="384"/>
      <c r="IFX21" s="384"/>
      <c r="IFY21" s="384"/>
      <c r="IFZ21" s="384"/>
      <c r="IGA21" s="384"/>
      <c r="IGB21" s="384"/>
      <c r="IGC21" s="384"/>
      <c r="IGD21" s="384"/>
      <c r="IGE21" s="384"/>
      <c r="IGF21" s="384"/>
      <c r="IGG21" s="384"/>
      <c r="IGH21" s="384"/>
      <c r="IGI21" s="384"/>
      <c r="IGJ21" s="384"/>
      <c r="IGK21" s="384"/>
      <c r="IGL21" s="384"/>
      <c r="IGM21" s="384"/>
      <c r="IGN21" s="384"/>
      <c r="IGO21" s="384"/>
      <c r="IGP21" s="384"/>
      <c r="IGQ21" s="384"/>
      <c r="IGR21" s="384"/>
      <c r="IGS21" s="384"/>
      <c r="IGT21" s="384"/>
      <c r="IGU21" s="384"/>
      <c r="IGV21" s="384"/>
      <c r="IGW21" s="384"/>
      <c r="IGX21" s="384"/>
      <c r="IGY21" s="384"/>
      <c r="IGZ21" s="384"/>
      <c r="IHA21" s="384"/>
      <c r="IHB21" s="384"/>
      <c r="IHC21" s="384"/>
      <c r="IHD21" s="384"/>
      <c r="IHE21" s="384"/>
      <c r="IHF21" s="384"/>
      <c r="IHG21" s="384"/>
      <c r="IHH21" s="384"/>
      <c r="IHI21" s="384"/>
      <c r="IHJ21" s="384"/>
      <c r="IHK21" s="384"/>
      <c r="IHL21" s="384"/>
      <c r="IHM21" s="384"/>
      <c r="IHN21" s="384"/>
      <c r="IHO21" s="384"/>
      <c r="IHP21" s="384"/>
      <c r="IHQ21" s="384"/>
      <c r="IHR21" s="384"/>
      <c r="IHS21" s="384"/>
      <c r="IHT21" s="384"/>
      <c r="IHU21" s="384"/>
      <c r="IHV21" s="384"/>
      <c r="IHW21" s="384"/>
      <c r="IHX21" s="384"/>
      <c r="IHY21" s="384"/>
      <c r="IHZ21" s="384"/>
      <c r="IIA21" s="384"/>
      <c r="IIB21" s="384"/>
      <c r="IIC21" s="384"/>
      <c r="IID21" s="384"/>
      <c r="IIE21" s="384"/>
      <c r="IIF21" s="384"/>
      <c r="IIG21" s="384"/>
      <c r="IIH21" s="384"/>
      <c r="III21" s="384"/>
      <c r="IIJ21" s="384"/>
      <c r="IIK21" s="384"/>
      <c r="IIL21" s="384"/>
      <c r="IIM21" s="384"/>
      <c r="IIN21" s="384"/>
      <c r="IIO21" s="384"/>
      <c r="IIP21" s="384"/>
      <c r="IIQ21" s="384"/>
      <c r="IIR21" s="384"/>
      <c r="IIS21" s="384"/>
      <c r="IIT21" s="384"/>
      <c r="IIU21" s="384"/>
      <c r="IIV21" s="384"/>
      <c r="IIW21" s="384"/>
      <c r="IIX21" s="384"/>
      <c r="IIY21" s="384"/>
      <c r="IIZ21" s="384"/>
      <c r="IJA21" s="384"/>
      <c r="IJB21" s="384"/>
      <c r="IJC21" s="384"/>
      <c r="IJD21" s="384"/>
      <c r="IJE21" s="384"/>
      <c r="IJF21" s="384"/>
      <c r="IJG21" s="384"/>
      <c r="IJH21" s="384"/>
      <c r="IJI21" s="384"/>
      <c r="IJJ21" s="384"/>
      <c r="IJK21" s="384"/>
      <c r="IJL21" s="384"/>
      <c r="IJM21" s="384"/>
      <c r="IJN21" s="384"/>
      <c r="IJO21" s="384"/>
      <c r="IJP21" s="384"/>
      <c r="IJQ21" s="384"/>
      <c r="IJR21" s="384"/>
      <c r="IJS21" s="384"/>
      <c r="IJT21" s="384"/>
      <c r="IJU21" s="384"/>
      <c r="IJV21" s="384"/>
      <c r="IJW21" s="384"/>
      <c r="IJX21" s="384"/>
      <c r="IJY21" s="384"/>
      <c r="IJZ21" s="384"/>
      <c r="IKA21" s="384"/>
      <c r="IKB21" s="384"/>
      <c r="IKC21" s="384"/>
      <c r="IKD21" s="384"/>
      <c r="IKE21" s="384"/>
      <c r="IKF21" s="384"/>
      <c r="IKG21" s="384"/>
      <c r="IKH21" s="384"/>
      <c r="IKI21" s="384"/>
      <c r="IKJ21" s="384"/>
      <c r="IKK21" s="384"/>
      <c r="IKL21" s="384"/>
      <c r="IKM21" s="384"/>
      <c r="IKN21" s="384"/>
      <c r="IKO21" s="384"/>
      <c r="IKP21" s="384"/>
      <c r="IKQ21" s="384"/>
      <c r="IKR21" s="384"/>
      <c r="IKS21" s="384"/>
      <c r="IKT21" s="384"/>
      <c r="IKU21" s="384"/>
      <c r="IKV21" s="384"/>
      <c r="IKW21" s="384"/>
      <c r="IKX21" s="384"/>
      <c r="IKY21" s="384"/>
      <c r="IKZ21" s="384"/>
      <c r="ILA21" s="384"/>
      <c r="ILB21" s="384"/>
      <c r="ILC21" s="384"/>
      <c r="ILD21" s="384"/>
      <c r="ILE21" s="384"/>
      <c r="ILF21" s="384"/>
      <c r="ILG21" s="384"/>
      <c r="ILH21" s="384"/>
      <c r="ILI21" s="384"/>
      <c r="ILJ21" s="384"/>
      <c r="ILK21" s="384"/>
      <c r="ILL21" s="384"/>
      <c r="ILM21" s="384"/>
      <c r="ILN21" s="384"/>
      <c r="ILO21" s="384"/>
      <c r="ILP21" s="384"/>
      <c r="ILQ21" s="384"/>
      <c r="ILR21" s="384"/>
      <c r="ILS21" s="384"/>
      <c r="ILT21" s="384"/>
      <c r="ILU21" s="384"/>
      <c r="ILV21" s="384"/>
      <c r="ILW21" s="384"/>
      <c r="ILX21" s="384"/>
      <c r="ILY21" s="384"/>
      <c r="ILZ21" s="384"/>
      <c r="IMA21" s="384"/>
      <c r="IMB21" s="384"/>
      <c r="IMC21" s="384"/>
      <c r="IMD21" s="384"/>
      <c r="IME21" s="384"/>
      <c r="IMF21" s="384"/>
      <c r="IMG21" s="384"/>
      <c r="IMH21" s="384"/>
      <c r="IMI21" s="384"/>
      <c r="IMJ21" s="384"/>
      <c r="IMK21" s="384"/>
      <c r="IML21" s="384"/>
      <c r="IMM21" s="384"/>
      <c r="IMN21" s="384"/>
      <c r="IMO21" s="384"/>
      <c r="IMP21" s="384"/>
      <c r="IMQ21" s="384"/>
      <c r="IMR21" s="384"/>
      <c r="IMS21" s="384"/>
      <c r="IMT21" s="384"/>
      <c r="IMU21" s="384"/>
      <c r="IMV21" s="384"/>
      <c r="IMW21" s="384"/>
      <c r="IMX21" s="384"/>
      <c r="IMY21" s="384"/>
      <c r="IMZ21" s="384"/>
      <c r="INA21" s="384"/>
      <c r="INB21" s="384"/>
      <c r="INC21" s="384"/>
      <c r="IND21" s="384"/>
      <c r="INE21" s="384"/>
      <c r="INF21" s="384"/>
      <c r="ING21" s="384"/>
      <c r="INH21" s="384"/>
      <c r="INI21" s="384"/>
      <c r="INJ21" s="384"/>
      <c r="INK21" s="384"/>
      <c r="INL21" s="384"/>
      <c r="INM21" s="384"/>
      <c r="INN21" s="384"/>
      <c r="INO21" s="384"/>
      <c r="INP21" s="384"/>
      <c r="INQ21" s="384"/>
      <c r="INR21" s="384"/>
      <c r="INS21" s="384"/>
      <c r="INT21" s="384"/>
      <c r="INU21" s="384"/>
      <c r="INV21" s="384"/>
      <c r="INW21" s="384"/>
      <c r="INX21" s="384"/>
      <c r="INY21" s="384"/>
      <c r="INZ21" s="384"/>
      <c r="IOA21" s="384"/>
      <c r="IOB21" s="384"/>
      <c r="IOC21" s="384"/>
      <c r="IOD21" s="384"/>
      <c r="IOE21" s="384"/>
      <c r="IOF21" s="384"/>
      <c r="IOG21" s="384"/>
      <c r="IOH21" s="384"/>
      <c r="IOI21" s="384"/>
      <c r="IOJ21" s="384"/>
      <c r="IOK21" s="384"/>
      <c r="IOL21" s="384"/>
      <c r="IOM21" s="384"/>
      <c r="ION21" s="384"/>
      <c r="IOO21" s="384"/>
      <c r="IOP21" s="384"/>
      <c r="IOQ21" s="384"/>
      <c r="IOR21" s="384"/>
      <c r="IOS21" s="384"/>
      <c r="IOT21" s="384"/>
      <c r="IOU21" s="384"/>
      <c r="IOV21" s="384"/>
      <c r="IOW21" s="384"/>
      <c r="IOX21" s="384"/>
      <c r="IOY21" s="384"/>
      <c r="IOZ21" s="384"/>
      <c r="IPA21" s="384"/>
      <c r="IPB21" s="384"/>
      <c r="IPC21" s="384"/>
      <c r="IPD21" s="384"/>
      <c r="IPE21" s="384"/>
      <c r="IPF21" s="384"/>
      <c r="IPG21" s="384"/>
      <c r="IPH21" s="384"/>
      <c r="IPI21" s="384"/>
      <c r="IPJ21" s="384"/>
      <c r="IPK21" s="384"/>
      <c r="IPL21" s="384"/>
      <c r="IPM21" s="384"/>
      <c r="IPN21" s="384"/>
      <c r="IPO21" s="384"/>
      <c r="IPP21" s="384"/>
      <c r="IPQ21" s="384"/>
      <c r="IPR21" s="384"/>
      <c r="IPS21" s="384"/>
      <c r="IPT21" s="384"/>
      <c r="IPU21" s="384"/>
      <c r="IPV21" s="384"/>
      <c r="IPW21" s="384"/>
      <c r="IPX21" s="384"/>
      <c r="IPY21" s="384"/>
      <c r="IPZ21" s="384"/>
      <c r="IQA21" s="384"/>
      <c r="IQB21" s="384"/>
      <c r="IQC21" s="384"/>
      <c r="IQD21" s="384"/>
      <c r="IQE21" s="384"/>
      <c r="IQF21" s="384"/>
      <c r="IQG21" s="384"/>
      <c r="IQH21" s="384"/>
      <c r="IQI21" s="384"/>
      <c r="IQJ21" s="384"/>
      <c r="IQK21" s="384"/>
      <c r="IQL21" s="384"/>
      <c r="IQM21" s="384"/>
      <c r="IQN21" s="384"/>
      <c r="IQO21" s="384"/>
      <c r="IQP21" s="384"/>
      <c r="IQQ21" s="384"/>
      <c r="IQR21" s="384"/>
      <c r="IQS21" s="384"/>
      <c r="IQT21" s="384"/>
      <c r="IQU21" s="384"/>
      <c r="IQV21" s="384"/>
      <c r="IQW21" s="384"/>
      <c r="IQX21" s="384"/>
      <c r="IQY21" s="384"/>
      <c r="IQZ21" s="384"/>
      <c r="IRA21" s="384"/>
      <c r="IRB21" s="384"/>
      <c r="IRC21" s="384"/>
      <c r="IRD21" s="384"/>
      <c r="IRE21" s="384"/>
      <c r="IRF21" s="384"/>
      <c r="IRG21" s="384"/>
      <c r="IRH21" s="384"/>
      <c r="IRI21" s="384"/>
      <c r="IRJ21" s="384"/>
      <c r="IRK21" s="384"/>
      <c r="IRL21" s="384"/>
      <c r="IRM21" s="384"/>
      <c r="IRN21" s="384"/>
      <c r="IRO21" s="384"/>
      <c r="IRP21" s="384"/>
      <c r="IRQ21" s="384"/>
      <c r="IRR21" s="384"/>
      <c r="IRS21" s="384"/>
      <c r="IRT21" s="384"/>
      <c r="IRU21" s="384"/>
      <c r="IRV21" s="384"/>
      <c r="IRW21" s="384"/>
      <c r="IRX21" s="384"/>
      <c r="IRY21" s="384"/>
      <c r="IRZ21" s="384"/>
      <c r="ISA21" s="384"/>
      <c r="ISB21" s="384"/>
      <c r="ISC21" s="384"/>
      <c r="ISD21" s="384"/>
      <c r="ISE21" s="384"/>
      <c r="ISF21" s="384"/>
      <c r="ISG21" s="384"/>
      <c r="ISH21" s="384"/>
      <c r="ISI21" s="384"/>
      <c r="ISJ21" s="384"/>
      <c r="ISK21" s="384"/>
      <c r="ISL21" s="384"/>
      <c r="ISM21" s="384"/>
      <c r="ISN21" s="384"/>
      <c r="ISO21" s="384"/>
      <c r="ISP21" s="384"/>
      <c r="ISQ21" s="384"/>
      <c r="ISR21" s="384"/>
      <c r="ISS21" s="384"/>
      <c r="IST21" s="384"/>
      <c r="ISU21" s="384"/>
      <c r="ISV21" s="384"/>
      <c r="ISW21" s="384"/>
      <c r="ISX21" s="384"/>
      <c r="ISY21" s="384"/>
      <c r="ISZ21" s="384"/>
      <c r="ITA21" s="384"/>
      <c r="ITB21" s="384"/>
      <c r="ITC21" s="384"/>
      <c r="ITD21" s="384"/>
      <c r="ITE21" s="384"/>
      <c r="ITF21" s="384"/>
      <c r="ITG21" s="384"/>
      <c r="ITH21" s="384"/>
      <c r="ITI21" s="384"/>
      <c r="ITJ21" s="384"/>
      <c r="ITK21" s="384"/>
      <c r="ITL21" s="384"/>
      <c r="ITM21" s="384"/>
      <c r="ITN21" s="384"/>
      <c r="ITO21" s="384"/>
      <c r="ITP21" s="384"/>
      <c r="ITQ21" s="384"/>
      <c r="ITR21" s="384"/>
      <c r="ITS21" s="384"/>
      <c r="ITT21" s="384"/>
      <c r="ITU21" s="384"/>
      <c r="ITV21" s="384"/>
      <c r="ITW21" s="384"/>
      <c r="ITX21" s="384"/>
      <c r="ITY21" s="384"/>
      <c r="ITZ21" s="384"/>
      <c r="IUA21" s="384"/>
      <c r="IUB21" s="384"/>
      <c r="IUC21" s="384"/>
      <c r="IUD21" s="384"/>
      <c r="IUE21" s="384"/>
      <c r="IUF21" s="384"/>
      <c r="IUG21" s="384"/>
      <c r="IUH21" s="384"/>
      <c r="IUI21" s="384"/>
      <c r="IUJ21" s="384"/>
      <c r="IUK21" s="384"/>
      <c r="IUL21" s="384"/>
      <c r="IUM21" s="384"/>
      <c r="IUN21" s="384"/>
      <c r="IUO21" s="384"/>
      <c r="IUP21" s="384"/>
      <c r="IUQ21" s="384"/>
      <c r="IUR21" s="384"/>
      <c r="IUS21" s="384"/>
      <c r="IUT21" s="384"/>
      <c r="IUU21" s="384"/>
      <c r="IUV21" s="384"/>
      <c r="IUW21" s="384"/>
      <c r="IUX21" s="384"/>
      <c r="IUY21" s="384"/>
      <c r="IUZ21" s="384"/>
      <c r="IVA21" s="384"/>
      <c r="IVB21" s="384"/>
      <c r="IVC21" s="384"/>
      <c r="IVD21" s="384"/>
      <c r="IVE21" s="384"/>
      <c r="IVF21" s="384"/>
      <c r="IVG21" s="384"/>
      <c r="IVH21" s="384"/>
      <c r="IVI21" s="384"/>
      <c r="IVJ21" s="384"/>
      <c r="IVK21" s="384"/>
      <c r="IVL21" s="384"/>
      <c r="IVM21" s="384"/>
      <c r="IVN21" s="384"/>
      <c r="IVO21" s="384"/>
      <c r="IVP21" s="384"/>
      <c r="IVQ21" s="384"/>
      <c r="IVR21" s="384"/>
      <c r="IVS21" s="384"/>
      <c r="IVT21" s="384"/>
      <c r="IVU21" s="384"/>
      <c r="IVV21" s="384"/>
      <c r="IVW21" s="384"/>
      <c r="IVX21" s="384"/>
      <c r="IVY21" s="384"/>
      <c r="IVZ21" s="384"/>
      <c r="IWA21" s="384"/>
      <c r="IWB21" s="384"/>
      <c r="IWC21" s="384"/>
      <c r="IWD21" s="384"/>
      <c r="IWE21" s="384"/>
      <c r="IWF21" s="384"/>
      <c r="IWG21" s="384"/>
      <c r="IWH21" s="384"/>
      <c r="IWI21" s="384"/>
      <c r="IWJ21" s="384"/>
      <c r="IWK21" s="384"/>
      <c r="IWL21" s="384"/>
      <c r="IWM21" s="384"/>
      <c r="IWN21" s="384"/>
      <c r="IWO21" s="384"/>
      <c r="IWP21" s="384"/>
      <c r="IWQ21" s="384"/>
      <c r="IWR21" s="384"/>
      <c r="IWS21" s="384"/>
      <c r="IWT21" s="384"/>
      <c r="IWU21" s="384"/>
      <c r="IWV21" s="384"/>
      <c r="IWW21" s="384"/>
      <c r="IWX21" s="384"/>
      <c r="IWY21" s="384"/>
      <c r="IWZ21" s="384"/>
      <c r="IXA21" s="384"/>
      <c r="IXB21" s="384"/>
      <c r="IXC21" s="384"/>
      <c r="IXD21" s="384"/>
      <c r="IXE21" s="384"/>
      <c r="IXF21" s="384"/>
      <c r="IXG21" s="384"/>
      <c r="IXH21" s="384"/>
      <c r="IXI21" s="384"/>
      <c r="IXJ21" s="384"/>
      <c r="IXK21" s="384"/>
      <c r="IXL21" s="384"/>
      <c r="IXM21" s="384"/>
      <c r="IXN21" s="384"/>
      <c r="IXO21" s="384"/>
      <c r="IXP21" s="384"/>
      <c r="IXQ21" s="384"/>
      <c r="IXR21" s="384"/>
      <c r="IXS21" s="384"/>
      <c r="IXT21" s="384"/>
      <c r="IXU21" s="384"/>
      <c r="IXV21" s="384"/>
      <c r="IXW21" s="384"/>
      <c r="IXX21" s="384"/>
      <c r="IXY21" s="384"/>
      <c r="IXZ21" s="384"/>
      <c r="IYA21" s="384"/>
      <c r="IYB21" s="384"/>
      <c r="IYC21" s="384"/>
      <c r="IYD21" s="384"/>
      <c r="IYE21" s="384"/>
      <c r="IYF21" s="384"/>
      <c r="IYG21" s="384"/>
      <c r="IYH21" s="384"/>
      <c r="IYI21" s="384"/>
      <c r="IYJ21" s="384"/>
      <c r="IYK21" s="384"/>
      <c r="IYL21" s="384"/>
      <c r="IYM21" s="384"/>
      <c r="IYN21" s="384"/>
      <c r="IYO21" s="384"/>
      <c r="IYP21" s="384"/>
      <c r="IYQ21" s="384"/>
      <c r="IYR21" s="384"/>
      <c r="IYS21" s="384"/>
      <c r="IYT21" s="384"/>
      <c r="IYU21" s="384"/>
      <c r="IYV21" s="384"/>
      <c r="IYW21" s="384"/>
      <c r="IYX21" s="384"/>
      <c r="IYY21" s="384"/>
      <c r="IYZ21" s="384"/>
      <c r="IZA21" s="384"/>
      <c r="IZB21" s="384"/>
      <c r="IZC21" s="384"/>
      <c r="IZD21" s="384"/>
      <c r="IZE21" s="384"/>
      <c r="IZF21" s="384"/>
      <c r="IZG21" s="384"/>
      <c r="IZH21" s="384"/>
      <c r="IZI21" s="384"/>
      <c r="IZJ21" s="384"/>
      <c r="IZK21" s="384"/>
      <c r="IZL21" s="384"/>
      <c r="IZM21" s="384"/>
      <c r="IZN21" s="384"/>
      <c r="IZO21" s="384"/>
      <c r="IZP21" s="384"/>
      <c r="IZQ21" s="384"/>
      <c r="IZR21" s="384"/>
      <c r="IZS21" s="384"/>
      <c r="IZT21" s="384"/>
      <c r="IZU21" s="384"/>
      <c r="IZV21" s="384"/>
      <c r="IZW21" s="384"/>
      <c r="IZX21" s="384"/>
      <c r="IZY21" s="384"/>
      <c r="IZZ21" s="384"/>
      <c r="JAA21" s="384"/>
      <c r="JAB21" s="384"/>
      <c r="JAC21" s="384"/>
      <c r="JAD21" s="384"/>
      <c r="JAE21" s="384"/>
      <c r="JAF21" s="384"/>
      <c r="JAG21" s="384"/>
      <c r="JAH21" s="384"/>
      <c r="JAI21" s="384"/>
      <c r="JAJ21" s="384"/>
      <c r="JAK21" s="384"/>
      <c r="JAL21" s="384"/>
      <c r="JAM21" s="384"/>
      <c r="JAN21" s="384"/>
      <c r="JAO21" s="384"/>
      <c r="JAP21" s="384"/>
      <c r="JAQ21" s="384"/>
      <c r="JAR21" s="384"/>
      <c r="JAS21" s="384"/>
      <c r="JAT21" s="384"/>
      <c r="JAU21" s="384"/>
      <c r="JAV21" s="384"/>
      <c r="JAW21" s="384"/>
      <c r="JAX21" s="384"/>
      <c r="JAY21" s="384"/>
      <c r="JAZ21" s="384"/>
      <c r="JBA21" s="384"/>
      <c r="JBB21" s="384"/>
      <c r="JBC21" s="384"/>
      <c r="JBD21" s="384"/>
      <c r="JBE21" s="384"/>
      <c r="JBF21" s="384"/>
      <c r="JBG21" s="384"/>
      <c r="JBH21" s="384"/>
      <c r="JBI21" s="384"/>
      <c r="JBJ21" s="384"/>
      <c r="JBK21" s="384"/>
      <c r="JBL21" s="384"/>
      <c r="JBM21" s="384"/>
      <c r="JBN21" s="384"/>
      <c r="JBO21" s="384"/>
      <c r="JBP21" s="384"/>
      <c r="JBQ21" s="384"/>
      <c r="JBR21" s="384"/>
      <c r="JBS21" s="384"/>
      <c r="JBT21" s="384"/>
      <c r="JBU21" s="384"/>
      <c r="JBV21" s="384"/>
      <c r="JBW21" s="384"/>
      <c r="JBX21" s="384"/>
      <c r="JBY21" s="384"/>
      <c r="JBZ21" s="384"/>
      <c r="JCA21" s="384"/>
      <c r="JCB21" s="384"/>
      <c r="JCC21" s="384"/>
      <c r="JCD21" s="384"/>
      <c r="JCE21" s="384"/>
      <c r="JCF21" s="384"/>
      <c r="JCG21" s="384"/>
      <c r="JCH21" s="384"/>
      <c r="JCI21" s="384"/>
      <c r="JCJ21" s="384"/>
      <c r="JCK21" s="384"/>
      <c r="JCL21" s="384"/>
      <c r="JCM21" s="384"/>
      <c r="JCN21" s="384"/>
      <c r="JCO21" s="384"/>
      <c r="JCP21" s="384"/>
      <c r="JCQ21" s="384"/>
      <c r="JCR21" s="384"/>
      <c r="JCS21" s="384"/>
      <c r="JCT21" s="384"/>
      <c r="JCU21" s="384"/>
      <c r="JCV21" s="384"/>
      <c r="JCW21" s="384"/>
      <c r="JCX21" s="384"/>
      <c r="JCY21" s="384"/>
      <c r="JCZ21" s="384"/>
      <c r="JDA21" s="384"/>
      <c r="JDB21" s="384"/>
      <c r="JDC21" s="384"/>
      <c r="JDD21" s="384"/>
      <c r="JDE21" s="384"/>
      <c r="JDF21" s="384"/>
      <c r="JDG21" s="384"/>
      <c r="JDH21" s="384"/>
      <c r="JDI21" s="384"/>
      <c r="JDJ21" s="384"/>
      <c r="JDK21" s="384"/>
      <c r="JDL21" s="384"/>
      <c r="JDM21" s="384"/>
      <c r="JDN21" s="384"/>
      <c r="JDO21" s="384"/>
      <c r="JDP21" s="384"/>
      <c r="JDQ21" s="384"/>
      <c r="JDR21" s="384"/>
      <c r="JDS21" s="384"/>
      <c r="JDT21" s="384"/>
      <c r="JDU21" s="384"/>
      <c r="JDV21" s="384"/>
      <c r="JDW21" s="384"/>
      <c r="JDX21" s="384"/>
      <c r="JDY21" s="384"/>
      <c r="JDZ21" s="384"/>
      <c r="JEA21" s="384"/>
      <c r="JEB21" s="384"/>
      <c r="JEC21" s="384"/>
      <c r="JED21" s="384"/>
      <c r="JEE21" s="384"/>
      <c r="JEF21" s="384"/>
      <c r="JEG21" s="384"/>
      <c r="JEH21" s="384"/>
      <c r="JEI21" s="384"/>
      <c r="JEJ21" s="384"/>
      <c r="JEK21" s="384"/>
      <c r="JEL21" s="384"/>
      <c r="JEM21" s="384"/>
      <c r="JEN21" s="384"/>
      <c r="JEO21" s="384"/>
      <c r="JEP21" s="384"/>
      <c r="JEQ21" s="384"/>
      <c r="JER21" s="384"/>
      <c r="JES21" s="384"/>
      <c r="JET21" s="384"/>
      <c r="JEU21" s="384"/>
      <c r="JEV21" s="384"/>
      <c r="JEW21" s="384"/>
      <c r="JEX21" s="384"/>
      <c r="JEY21" s="384"/>
      <c r="JEZ21" s="384"/>
      <c r="JFA21" s="384"/>
      <c r="JFB21" s="384"/>
      <c r="JFC21" s="384"/>
      <c r="JFD21" s="384"/>
      <c r="JFE21" s="384"/>
      <c r="JFF21" s="384"/>
      <c r="JFG21" s="384"/>
      <c r="JFH21" s="384"/>
      <c r="JFI21" s="384"/>
      <c r="JFJ21" s="384"/>
      <c r="JFK21" s="384"/>
      <c r="JFL21" s="384"/>
      <c r="JFM21" s="384"/>
      <c r="JFN21" s="384"/>
      <c r="JFO21" s="384"/>
      <c r="JFP21" s="384"/>
      <c r="JFQ21" s="384"/>
      <c r="JFR21" s="384"/>
      <c r="JFS21" s="384"/>
      <c r="JFT21" s="384"/>
      <c r="JFU21" s="384"/>
      <c r="JFV21" s="384"/>
      <c r="JFW21" s="384"/>
      <c r="JFX21" s="384"/>
      <c r="JFY21" s="384"/>
      <c r="JFZ21" s="384"/>
      <c r="JGA21" s="384"/>
      <c r="JGB21" s="384"/>
      <c r="JGC21" s="384"/>
      <c r="JGD21" s="384"/>
      <c r="JGE21" s="384"/>
      <c r="JGF21" s="384"/>
      <c r="JGG21" s="384"/>
      <c r="JGH21" s="384"/>
      <c r="JGI21" s="384"/>
      <c r="JGJ21" s="384"/>
      <c r="JGK21" s="384"/>
      <c r="JGL21" s="384"/>
      <c r="JGM21" s="384"/>
      <c r="JGN21" s="384"/>
      <c r="JGO21" s="384"/>
      <c r="JGP21" s="384"/>
      <c r="JGQ21" s="384"/>
      <c r="JGR21" s="384"/>
      <c r="JGS21" s="384"/>
      <c r="JGT21" s="384"/>
      <c r="JGU21" s="384"/>
      <c r="JGV21" s="384"/>
      <c r="JGW21" s="384"/>
      <c r="JGX21" s="384"/>
      <c r="JGY21" s="384"/>
      <c r="JGZ21" s="384"/>
      <c r="JHA21" s="384"/>
      <c r="JHB21" s="384"/>
      <c r="JHC21" s="384"/>
      <c r="JHD21" s="384"/>
      <c r="JHE21" s="384"/>
      <c r="JHF21" s="384"/>
      <c r="JHG21" s="384"/>
      <c r="JHH21" s="384"/>
      <c r="JHI21" s="384"/>
      <c r="JHJ21" s="384"/>
      <c r="JHK21" s="384"/>
      <c r="JHL21" s="384"/>
      <c r="JHM21" s="384"/>
      <c r="JHN21" s="384"/>
      <c r="JHO21" s="384"/>
      <c r="JHP21" s="384"/>
      <c r="JHQ21" s="384"/>
      <c r="JHR21" s="384"/>
      <c r="JHS21" s="384"/>
      <c r="JHT21" s="384"/>
      <c r="JHU21" s="384"/>
      <c r="JHV21" s="384"/>
      <c r="JHW21" s="384"/>
      <c r="JHX21" s="384"/>
      <c r="JHY21" s="384"/>
      <c r="JHZ21" s="384"/>
      <c r="JIA21" s="384"/>
      <c r="JIB21" s="384"/>
      <c r="JIC21" s="384"/>
      <c r="JID21" s="384"/>
      <c r="JIE21" s="384"/>
      <c r="JIF21" s="384"/>
      <c r="JIG21" s="384"/>
      <c r="JIH21" s="384"/>
      <c r="JII21" s="384"/>
      <c r="JIJ21" s="384"/>
      <c r="JIK21" s="384"/>
      <c r="JIL21" s="384"/>
      <c r="JIM21" s="384"/>
      <c r="JIN21" s="384"/>
      <c r="JIO21" s="384"/>
      <c r="JIP21" s="384"/>
      <c r="JIQ21" s="384"/>
      <c r="JIR21" s="384"/>
      <c r="JIS21" s="384"/>
      <c r="JIT21" s="384"/>
      <c r="JIU21" s="384"/>
      <c r="JIV21" s="384"/>
      <c r="JIW21" s="384"/>
      <c r="JIX21" s="384"/>
      <c r="JIY21" s="384"/>
      <c r="JIZ21" s="384"/>
      <c r="JJA21" s="384"/>
      <c r="JJB21" s="384"/>
      <c r="JJC21" s="384"/>
      <c r="JJD21" s="384"/>
      <c r="JJE21" s="384"/>
      <c r="JJF21" s="384"/>
      <c r="JJG21" s="384"/>
      <c r="JJH21" s="384"/>
      <c r="JJI21" s="384"/>
      <c r="JJJ21" s="384"/>
      <c r="JJK21" s="384"/>
      <c r="JJL21" s="384"/>
      <c r="JJM21" s="384"/>
      <c r="JJN21" s="384"/>
      <c r="JJO21" s="384"/>
      <c r="JJP21" s="384"/>
      <c r="JJQ21" s="384"/>
      <c r="JJR21" s="384"/>
      <c r="JJS21" s="384"/>
      <c r="JJT21" s="384"/>
      <c r="JJU21" s="384"/>
      <c r="JJV21" s="384"/>
      <c r="JJW21" s="384"/>
      <c r="JJX21" s="384"/>
      <c r="JJY21" s="384"/>
      <c r="JJZ21" s="384"/>
      <c r="JKA21" s="384"/>
      <c r="JKB21" s="384"/>
      <c r="JKC21" s="384"/>
      <c r="JKD21" s="384"/>
      <c r="JKE21" s="384"/>
      <c r="JKF21" s="384"/>
      <c r="JKG21" s="384"/>
      <c r="JKH21" s="384"/>
      <c r="JKI21" s="384"/>
      <c r="JKJ21" s="384"/>
      <c r="JKK21" s="384"/>
      <c r="JKL21" s="384"/>
      <c r="JKM21" s="384"/>
      <c r="JKN21" s="384"/>
      <c r="JKO21" s="384"/>
      <c r="JKP21" s="384"/>
      <c r="JKQ21" s="384"/>
      <c r="JKR21" s="384"/>
      <c r="JKS21" s="384"/>
      <c r="JKT21" s="384"/>
      <c r="JKU21" s="384"/>
      <c r="JKV21" s="384"/>
      <c r="JKW21" s="384"/>
      <c r="JKX21" s="384"/>
      <c r="JKY21" s="384"/>
      <c r="JKZ21" s="384"/>
      <c r="JLA21" s="384"/>
      <c r="JLB21" s="384"/>
      <c r="JLC21" s="384"/>
      <c r="JLD21" s="384"/>
      <c r="JLE21" s="384"/>
      <c r="JLF21" s="384"/>
      <c r="JLG21" s="384"/>
      <c r="JLH21" s="384"/>
      <c r="JLI21" s="384"/>
      <c r="JLJ21" s="384"/>
      <c r="JLK21" s="384"/>
      <c r="JLL21" s="384"/>
      <c r="JLM21" s="384"/>
      <c r="JLN21" s="384"/>
      <c r="JLO21" s="384"/>
      <c r="JLP21" s="384"/>
      <c r="JLQ21" s="384"/>
      <c r="JLR21" s="384"/>
      <c r="JLS21" s="384"/>
      <c r="JLT21" s="384"/>
      <c r="JLU21" s="384"/>
      <c r="JLV21" s="384"/>
      <c r="JLW21" s="384"/>
      <c r="JLX21" s="384"/>
      <c r="JLY21" s="384"/>
      <c r="JLZ21" s="384"/>
      <c r="JMA21" s="384"/>
      <c r="JMB21" s="384"/>
      <c r="JMC21" s="384"/>
      <c r="JMD21" s="384"/>
      <c r="JME21" s="384"/>
      <c r="JMF21" s="384"/>
      <c r="JMG21" s="384"/>
      <c r="JMH21" s="384"/>
      <c r="JMI21" s="384"/>
      <c r="JMJ21" s="384"/>
      <c r="JMK21" s="384"/>
      <c r="JML21" s="384"/>
      <c r="JMM21" s="384"/>
      <c r="JMN21" s="384"/>
      <c r="JMO21" s="384"/>
      <c r="JMP21" s="384"/>
      <c r="JMQ21" s="384"/>
      <c r="JMR21" s="384"/>
      <c r="JMS21" s="384"/>
      <c r="JMT21" s="384"/>
      <c r="JMU21" s="384"/>
      <c r="JMV21" s="384"/>
      <c r="JMW21" s="384"/>
      <c r="JMX21" s="384"/>
      <c r="JMY21" s="384"/>
      <c r="JMZ21" s="384"/>
      <c r="JNA21" s="384"/>
      <c r="JNB21" s="384"/>
      <c r="JNC21" s="384"/>
      <c r="JND21" s="384"/>
      <c r="JNE21" s="384"/>
      <c r="JNF21" s="384"/>
      <c r="JNG21" s="384"/>
      <c r="JNH21" s="384"/>
      <c r="JNI21" s="384"/>
      <c r="JNJ21" s="384"/>
      <c r="JNK21" s="384"/>
      <c r="JNL21" s="384"/>
      <c r="JNM21" s="384"/>
      <c r="JNN21" s="384"/>
      <c r="JNO21" s="384"/>
      <c r="JNP21" s="384"/>
      <c r="JNQ21" s="384"/>
      <c r="JNR21" s="384"/>
      <c r="JNS21" s="384"/>
      <c r="JNT21" s="384"/>
      <c r="JNU21" s="384"/>
      <c r="JNV21" s="384"/>
      <c r="JNW21" s="384"/>
      <c r="JNX21" s="384"/>
      <c r="JNY21" s="384"/>
      <c r="JNZ21" s="384"/>
      <c r="JOA21" s="384"/>
      <c r="JOB21" s="384"/>
      <c r="JOC21" s="384"/>
      <c r="JOD21" s="384"/>
      <c r="JOE21" s="384"/>
      <c r="JOF21" s="384"/>
      <c r="JOG21" s="384"/>
      <c r="JOH21" s="384"/>
      <c r="JOI21" s="384"/>
      <c r="JOJ21" s="384"/>
      <c r="JOK21" s="384"/>
      <c r="JOL21" s="384"/>
      <c r="JOM21" s="384"/>
      <c r="JON21" s="384"/>
      <c r="JOO21" s="384"/>
      <c r="JOP21" s="384"/>
      <c r="JOQ21" s="384"/>
      <c r="JOR21" s="384"/>
      <c r="JOS21" s="384"/>
      <c r="JOT21" s="384"/>
      <c r="JOU21" s="384"/>
      <c r="JOV21" s="384"/>
      <c r="JOW21" s="384"/>
      <c r="JOX21" s="384"/>
      <c r="JOY21" s="384"/>
      <c r="JOZ21" s="384"/>
      <c r="JPA21" s="384"/>
      <c r="JPB21" s="384"/>
      <c r="JPC21" s="384"/>
      <c r="JPD21" s="384"/>
      <c r="JPE21" s="384"/>
      <c r="JPF21" s="384"/>
      <c r="JPG21" s="384"/>
      <c r="JPH21" s="384"/>
      <c r="JPI21" s="384"/>
      <c r="JPJ21" s="384"/>
      <c r="JPK21" s="384"/>
      <c r="JPL21" s="384"/>
      <c r="JPM21" s="384"/>
      <c r="JPN21" s="384"/>
      <c r="JPO21" s="384"/>
      <c r="JPP21" s="384"/>
      <c r="JPQ21" s="384"/>
      <c r="JPR21" s="384"/>
      <c r="JPS21" s="384"/>
      <c r="JPT21" s="384"/>
      <c r="JPU21" s="384"/>
      <c r="JPV21" s="384"/>
      <c r="JPW21" s="384"/>
      <c r="JPX21" s="384"/>
      <c r="JPY21" s="384"/>
      <c r="JPZ21" s="384"/>
      <c r="JQA21" s="384"/>
      <c r="JQB21" s="384"/>
      <c r="JQC21" s="384"/>
      <c r="JQD21" s="384"/>
      <c r="JQE21" s="384"/>
      <c r="JQF21" s="384"/>
      <c r="JQG21" s="384"/>
      <c r="JQH21" s="384"/>
      <c r="JQI21" s="384"/>
      <c r="JQJ21" s="384"/>
      <c r="JQK21" s="384"/>
      <c r="JQL21" s="384"/>
      <c r="JQM21" s="384"/>
      <c r="JQN21" s="384"/>
      <c r="JQO21" s="384"/>
      <c r="JQP21" s="384"/>
      <c r="JQQ21" s="384"/>
      <c r="JQR21" s="384"/>
      <c r="JQS21" s="384"/>
      <c r="JQT21" s="384"/>
      <c r="JQU21" s="384"/>
      <c r="JQV21" s="384"/>
      <c r="JQW21" s="384"/>
      <c r="JQX21" s="384"/>
      <c r="JQY21" s="384"/>
      <c r="JQZ21" s="384"/>
      <c r="JRA21" s="384"/>
      <c r="JRB21" s="384"/>
      <c r="JRC21" s="384"/>
      <c r="JRD21" s="384"/>
      <c r="JRE21" s="384"/>
      <c r="JRF21" s="384"/>
      <c r="JRG21" s="384"/>
      <c r="JRH21" s="384"/>
      <c r="JRI21" s="384"/>
      <c r="JRJ21" s="384"/>
      <c r="JRK21" s="384"/>
      <c r="JRL21" s="384"/>
      <c r="JRM21" s="384"/>
      <c r="JRN21" s="384"/>
      <c r="JRO21" s="384"/>
      <c r="JRP21" s="384"/>
      <c r="JRQ21" s="384"/>
      <c r="JRR21" s="384"/>
      <c r="JRS21" s="384"/>
      <c r="JRT21" s="384"/>
      <c r="JRU21" s="384"/>
      <c r="JRV21" s="384"/>
      <c r="JRW21" s="384"/>
      <c r="JRX21" s="384"/>
      <c r="JRY21" s="384"/>
      <c r="JRZ21" s="384"/>
      <c r="JSA21" s="384"/>
      <c r="JSB21" s="384"/>
      <c r="JSC21" s="384"/>
      <c r="JSD21" s="384"/>
      <c r="JSE21" s="384"/>
      <c r="JSF21" s="384"/>
      <c r="JSG21" s="384"/>
      <c r="JSH21" s="384"/>
      <c r="JSI21" s="384"/>
      <c r="JSJ21" s="384"/>
      <c r="JSK21" s="384"/>
      <c r="JSL21" s="384"/>
      <c r="JSM21" s="384"/>
      <c r="JSN21" s="384"/>
      <c r="JSO21" s="384"/>
      <c r="JSP21" s="384"/>
      <c r="JSQ21" s="384"/>
      <c r="JSR21" s="384"/>
      <c r="JSS21" s="384"/>
      <c r="JST21" s="384"/>
      <c r="JSU21" s="384"/>
      <c r="JSV21" s="384"/>
      <c r="JSW21" s="384"/>
      <c r="JSX21" s="384"/>
      <c r="JSY21" s="384"/>
      <c r="JSZ21" s="384"/>
      <c r="JTA21" s="384"/>
      <c r="JTB21" s="384"/>
      <c r="JTC21" s="384"/>
      <c r="JTD21" s="384"/>
      <c r="JTE21" s="384"/>
      <c r="JTF21" s="384"/>
      <c r="JTG21" s="384"/>
      <c r="JTH21" s="384"/>
      <c r="JTI21" s="384"/>
      <c r="JTJ21" s="384"/>
      <c r="JTK21" s="384"/>
      <c r="JTL21" s="384"/>
      <c r="JTM21" s="384"/>
      <c r="JTN21" s="384"/>
      <c r="JTO21" s="384"/>
      <c r="JTP21" s="384"/>
      <c r="JTQ21" s="384"/>
      <c r="JTR21" s="384"/>
      <c r="JTS21" s="384"/>
      <c r="JTT21" s="384"/>
      <c r="JTU21" s="384"/>
      <c r="JTV21" s="384"/>
      <c r="JTW21" s="384"/>
      <c r="JTX21" s="384"/>
      <c r="JTY21" s="384"/>
      <c r="JTZ21" s="384"/>
      <c r="JUA21" s="384"/>
      <c r="JUB21" s="384"/>
      <c r="JUC21" s="384"/>
      <c r="JUD21" s="384"/>
      <c r="JUE21" s="384"/>
      <c r="JUF21" s="384"/>
      <c r="JUG21" s="384"/>
      <c r="JUH21" s="384"/>
      <c r="JUI21" s="384"/>
      <c r="JUJ21" s="384"/>
      <c r="JUK21" s="384"/>
      <c r="JUL21" s="384"/>
      <c r="JUM21" s="384"/>
      <c r="JUN21" s="384"/>
      <c r="JUO21" s="384"/>
      <c r="JUP21" s="384"/>
      <c r="JUQ21" s="384"/>
      <c r="JUR21" s="384"/>
      <c r="JUS21" s="384"/>
      <c r="JUT21" s="384"/>
      <c r="JUU21" s="384"/>
      <c r="JUV21" s="384"/>
      <c r="JUW21" s="384"/>
      <c r="JUX21" s="384"/>
      <c r="JUY21" s="384"/>
      <c r="JUZ21" s="384"/>
      <c r="JVA21" s="384"/>
      <c r="JVB21" s="384"/>
      <c r="JVC21" s="384"/>
      <c r="JVD21" s="384"/>
      <c r="JVE21" s="384"/>
      <c r="JVF21" s="384"/>
      <c r="JVG21" s="384"/>
      <c r="JVH21" s="384"/>
      <c r="JVI21" s="384"/>
      <c r="JVJ21" s="384"/>
      <c r="JVK21" s="384"/>
      <c r="JVL21" s="384"/>
      <c r="JVM21" s="384"/>
      <c r="JVN21" s="384"/>
      <c r="JVO21" s="384"/>
      <c r="JVP21" s="384"/>
      <c r="JVQ21" s="384"/>
      <c r="JVR21" s="384"/>
      <c r="JVS21" s="384"/>
      <c r="JVT21" s="384"/>
      <c r="JVU21" s="384"/>
      <c r="JVV21" s="384"/>
      <c r="JVW21" s="384"/>
      <c r="JVX21" s="384"/>
      <c r="JVY21" s="384"/>
      <c r="JVZ21" s="384"/>
      <c r="JWA21" s="384"/>
      <c r="JWB21" s="384"/>
      <c r="JWC21" s="384"/>
      <c r="JWD21" s="384"/>
      <c r="JWE21" s="384"/>
      <c r="JWF21" s="384"/>
      <c r="JWG21" s="384"/>
      <c r="JWH21" s="384"/>
      <c r="JWI21" s="384"/>
      <c r="JWJ21" s="384"/>
      <c r="JWK21" s="384"/>
      <c r="JWL21" s="384"/>
      <c r="JWM21" s="384"/>
      <c r="JWN21" s="384"/>
      <c r="JWO21" s="384"/>
      <c r="JWP21" s="384"/>
      <c r="JWQ21" s="384"/>
      <c r="JWR21" s="384"/>
      <c r="JWS21" s="384"/>
      <c r="JWT21" s="384"/>
      <c r="JWU21" s="384"/>
      <c r="JWV21" s="384"/>
      <c r="JWW21" s="384"/>
      <c r="JWX21" s="384"/>
      <c r="JWY21" s="384"/>
      <c r="JWZ21" s="384"/>
      <c r="JXA21" s="384"/>
      <c r="JXB21" s="384"/>
      <c r="JXC21" s="384"/>
      <c r="JXD21" s="384"/>
      <c r="JXE21" s="384"/>
      <c r="JXF21" s="384"/>
      <c r="JXG21" s="384"/>
      <c r="JXH21" s="384"/>
      <c r="JXI21" s="384"/>
      <c r="JXJ21" s="384"/>
      <c r="JXK21" s="384"/>
      <c r="JXL21" s="384"/>
      <c r="JXM21" s="384"/>
      <c r="JXN21" s="384"/>
      <c r="JXO21" s="384"/>
      <c r="JXP21" s="384"/>
      <c r="JXQ21" s="384"/>
      <c r="JXR21" s="384"/>
      <c r="JXS21" s="384"/>
      <c r="JXT21" s="384"/>
      <c r="JXU21" s="384"/>
      <c r="JXV21" s="384"/>
      <c r="JXW21" s="384"/>
      <c r="JXX21" s="384"/>
      <c r="JXY21" s="384"/>
      <c r="JXZ21" s="384"/>
      <c r="JYA21" s="384"/>
      <c r="JYB21" s="384"/>
      <c r="JYC21" s="384"/>
      <c r="JYD21" s="384"/>
      <c r="JYE21" s="384"/>
      <c r="JYF21" s="384"/>
      <c r="JYG21" s="384"/>
      <c r="JYH21" s="384"/>
      <c r="JYI21" s="384"/>
      <c r="JYJ21" s="384"/>
      <c r="JYK21" s="384"/>
      <c r="JYL21" s="384"/>
      <c r="JYM21" s="384"/>
      <c r="JYN21" s="384"/>
      <c r="JYO21" s="384"/>
      <c r="JYP21" s="384"/>
      <c r="JYQ21" s="384"/>
      <c r="JYR21" s="384"/>
      <c r="JYS21" s="384"/>
      <c r="JYT21" s="384"/>
      <c r="JYU21" s="384"/>
      <c r="JYV21" s="384"/>
      <c r="JYW21" s="384"/>
      <c r="JYX21" s="384"/>
      <c r="JYY21" s="384"/>
      <c r="JYZ21" s="384"/>
      <c r="JZA21" s="384"/>
      <c r="JZB21" s="384"/>
      <c r="JZC21" s="384"/>
      <c r="JZD21" s="384"/>
      <c r="JZE21" s="384"/>
      <c r="JZF21" s="384"/>
      <c r="JZG21" s="384"/>
      <c r="JZH21" s="384"/>
      <c r="JZI21" s="384"/>
      <c r="JZJ21" s="384"/>
      <c r="JZK21" s="384"/>
      <c r="JZL21" s="384"/>
      <c r="JZM21" s="384"/>
      <c r="JZN21" s="384"/>
      <c r="JZO21" s="384"/>
      <c r="JZP21" s="384"/>
      <c r="JZQ21" s="384"/>
      <c r="JZR21" s="384"/>
      <c r="JZS21" s="384"/>
      <c r="JZT21" s="384"/>
      <c r="JZU21" s="384"/>
      <c r="JZV21" s="384"/>
      <c r="JZW21" s="384"/>
      <c r="JZX21" s="384"/>
      <c r="JZY21" s="384"/>
      <c r="JZZ21" s="384"/>
      <c r="KAA21" s="384"/>
      <c r="KAB21" s="384"/>
      <c r="KAC21" s="384"/>
      <c r="KAD21" s="384"/>
      <c r="KAE21" s="384"/>
      <c r="KAF21" s="384"/>
      <c r="KAG21" s="384"/>
      <c r="KAH21" s="384"/>
      <c r="KAI21" s="384"/>
      <c r="KAJ21" s="384"/>
      <c r="KAK21" s="384"/>
      <c r="KAL21" s="384"/>
      <c r="KAM21" s="384"/>
      <c r="KAN21" s="384"/>
      <c r="KAO21" s="384"/>
      <c r="KAP21" s="384"/>
      <c r="KAQ21" s="384"/>
      <c r="KAR21" s="384"/>
      <c r="KAS21" s="384"/>
      <c r="KAT21" s="384"/>
      <c r="KAU21" s="384"/>
      <c r="KAV21" s="384"/>
      <c r="KAW21" s="384"/>
      <c r="KAX21" s="384"/>
      <c r="KAY21" s="384"/>
      <c r="KAZ21" s="384"/>
      <c r="KBA21" s="384"/>
      <c r="KBB21" s="384"/>
      <c r="KBC21" s="384"/>
      <c r="KBD21" s="384"/>
      <c r="KBE21" s="384"/>
      <c r="KBF21" s="384"/>
      <c r="KBG21" s="384"/>
      <c r="KBH21" s="384"/>
      <c r="KBI21" s="384"/>
      <c r="KBJ21" s="384"/>
      <c r="KBK21" s="384"/>
      <c r="KBL21" s="384"/>
      <c r="KBM21" s="384"/>
      <c r="KBN21" s="384"/>
      <c r="KBO21" s="384"/>
      <c r="KBP21" s="384"/>
      <c r="KBQ21" s="384"/>
      <c r="KBR21" s="384"/>
      <c r="KBS21" s="384"/>
      <c r="KBT21" s="384"/>
      <c r="KBU21" s="384"/>
      <c r="KBV21" s="384"/>
      <c r="KBW21" s="384"/>
      <c r="KBX21" s="384"/>
      <c r="KBY21" s="384"/>
      <c r="KBZ21" s="384"/>
      <c r="KCA21" s="384"/>
      <c r="KCB21" s="384"/>
      <c r="KCC21" s="384"/>
      <c r="KCD21" s="384"/>
      <c r="KCE21" s="384"/>
      <c r="KCF21" s="384"/>
      <c r="KCG21" s="384"/>
      <c r="KCH21" s="384"/>
      <c r="KCI21" s="384"/>
      <c r="KCJ21" s="384"/>
      <c r="KCK21" s="384"/>
      <c r="KCL21" s="384"/>
      <c r="KCM21" s="384"/>
      <c r="KCN21" s="384"/>
      <c r="KCO21" s="384"/>
      <c r="KCP21" s="384"/>
      <c r="KCQ21" s="384"/>
      <c r="KCR21" s="384"/>
      <c r="KCS21" s="384"/>
      <c r="KCT21" s="384"/>
      <c r="KCU21" s="384"/>
      <c r="KCV21" s="384"/>
      <c r="KCW21" s="384"/>
      <c r="KCX21" s="384"/>
      <c r="KCY21" s="384"/>
      <c r="KCZ21" s="384"/>
      <c r="KDA21" s="384"/>
      <c r="KDB21" s="384"/>
      <c r="KDC21" s="384"/>
      <c r="KDD21" s="384"/>
      <c r="KDE21" s="384"/>
      <c r="KDF21" s="384"/>
      <c r="KDG21" s="384"/>
      <c r="KDH21" s="384"/>
      <c r="KDI21" s="384"/>
      <c r="KDJ21" s="384"/>
      <c r="KDK21" s="384"/>
      <c r="KDL21" s="384"/>
      <c r="KDM21" s="384"/>
      <c r="KDN21" s="384"/>
      <c r="KDO21" s="384"/>
      <c r="KDP21" s="384"/>
      <c r="KDQ21" s="384"/>
      <c r="KDR21" s="384"/>
      <c r="KDS21" s="384"/>
      <c r="KDT21" s="384"/>
      <c r="KDU21" s="384"/>
      <c r="KDV21" s="384"/>
      <c r="KDW21" s="384"/>
      <c r="KDX21" s="384"/>
      <c r="KDY21" s="384"/>
      <c r="KDZ21" s="384"/>
      <c r="KEA21" s="384"/>
      <c r="KEB21" s="384"/>
      <c r="KEC21" s="384"/>
      <c r="KED21" s="384"/>
      <c r="KEE21" s="384"/>
      <c r="KEF21" s="384"/>
      <c r="KEG21" s="384"/>
      <c r="KEH21" s="384"/>
      <c r="KEI21" s="384"/>
      <c r="KEJ21" s="384"/>
      <c r="KEK21" s="384"/>
      <c r="KEL21" s="384"/>
      <c r="KEM21" s="384"/>
      <c r="KEN21" s="384"/>
      <c r="KEO21" s="384"/>
      <c r="KEP21" s="384"/>
      <c r="KEQ21" s="384"/>
      <c r="KER21" s="384"/>
      <c r="KES21" s="384"/>
      <c r="KET21" s="384"/>
      <c r="KEU21" s="384"/>
      <c r="KEV21" s="384"/>
      <c r="KEW21" s="384"/>
      <c r="KEX21" s="384"/>
      <c r="KEY21" s="384"/>
      <c r="KEZ21" s="384"/>
      <c r="KFA21" s="384"/>
      <c r="KFB21" s="384"/>
      <c r="KFC21" s="384"/>
      <c r="KFD21" s="384"/>
      <c r="KFE21" s="384"/>
      <c r="KFF21" s="384"/>
      <c r="KFG21" s="384"/>
      <c r="KFH21" s="384"/>
      <c r="KFI21" s="384"/>
      <c r="KFJ21" s="384"/>
      <c r="KFK21" s="384"/>
      <c r="KFL21" s="384"/>
      <c r="KFM21" s="384"/>
      <c r="KFN21" s="384"/>
      <c r="KFO21" s="384"/>
      <c r="KFP21" s="384"/>
      <c r="KFQ21" s="384"/>
      <c r="KFR21" s="384"/>
      <c r="KFS21" s="384"/>
      <c r="KFT21" s="384"/>
      <c r="KFU21" s="384"/>
      <c r="KFV21" s="384"/>
      <c r="KFW21" s="384"/>
      <c r="KFX21" s="384"/>
      <c r="KFY21" s="384"/>
      <c r="KFZ21" s="384"/>
      <c r="KGA21" s="384"/>
      <c r="KGB21" s="384"/>
      <c r="KGC21" s="384"/>
      <c r="KGD21" s="384"/>
      <c r="KGE21" s="384"/>
      <c r="KGF21" s="384"/>
      <c r="KGG21" s="384"/>
      <c r="KGH21" s="384"/>
      <c r="KGI21" s="384"/>
      <c r="KGJ21" s="384"/>
      <c r="KGK21" s="384"/>
      <c r="KGL21" s="384"/>
      <c r="KGM21" s="384"/>
      <c r="KGN21" s="384"/>
      <c r="KGO21" s="384"/>
      <c r="KGP21" s="384"/>
      <c r="KGQ21" s="384"/>
      <c r="KGR21" s="384"/>
      <c r="KGS21" s="384"/>
      <c r="KGT21" s="384"/>
      <c r="KGU21" s="384"/>
      <c r="KGV21" s="384"/>
      <c r="KGW21" s="384"/>
      <c r="KGX21" s="384"/>
      <c r="KGY21" s="384"/>
      <c r="KGZ21" s="384"/>
      <c r="KHA21" s="384"/>
      <c r="KHB21" s="384"/>
      <c r="KHC21" s="384"/>
      <c r="KHD21" s="384"/>
      <c r="KHE21" s="384"/>
      <c r="KHF21" s="384"/>
      <c r="KHG21" s="384"/>
      <c r="KHH21" s="384"/>
      <c r="KHI21" s="384"/>
      <c r="KHJ21" s="384"/>
      <c r="KHK21" s="384"/>
      <c r="KHL21" s="384"/>
      <c r="KHM21" s="384"/>
      <c r="KHN21" s="384"/>
      <c r="KHO21" s="384"/>
      <c r="KHP21" s="384"/>
      <c r="KHQ21" s="384"/>
      <c r="KHR21" s="384"/>
      <c r="KHS21" s="384"/>
      <c r="KHT21" s="384"/>
      <c r="KHU21" s="384"/>
      <c r="KHV21" s="384"/>
      <c r="KHW21" s="384"/>
      <c r="KHX21" s="384"/>
      <c r="KHY21" s="384"/>
      <c r="KHZ21" s="384"/>
      <c r="KIA21" s="384"/>
      <c r="KIB21" s="384"/>
      <c r="KIC21" s="384"/>
      <c r="KID21" s="384"/>
      <c r="KIE21" s="384"/>
      <c r="KIF21" s="384"/>
      <c r="KIG21" s="384"/>
      <c r="KIH21" s="384"/>
      <c r="KII21" s="384"/>
      <c r="KIJ21" s="384"/>
      <c r="KIK21" s="384"/>
      <c r="KIL21" s="384"/>
      <c r="KIM21" s="384"/>
      <c r="KIN21" s="384"/>
      <c r="KIO21" s="384"/>
      <c r="KIP21" s="384"/>
      <c r="KIQ21" s="384"/>
      <c r="KIR21" s="384"/>
      <c r="KIS21" s="384"/>
      <c r="KIT21" s="384"/>
      <c r="KIU21" s="384"/>
      <c r="KIV21" s="384"/>
      <c r="KIW21" s="384"/>
      <c r="KIX21" s="384"/>
      <c r="KIY21" s="384"/>
      <c r="KIZ21" s="384"/>
      <c r="KJA21" s="384"/>
      <c r="KJB21" s="384"/>
      <c r="KJC21" s="384"/>
      <c r="KJD21" s="384"/>
      <c r="KJE21" s="384"/>
      <c r="KJF21" s="384"/>
      <c r="KJG21" s="384"/>
      <c r="KJH21" s="384"/>
      <c r="KJI21" s="384"/>
      <c r="KJJ21" s="384"/>
      <c r="KJK21" s="384"/>
      <c r="KJL21" s="384"/>
      <c r="KJM21" s="384"/>
      <c r="KJN21" s="384"/>
      <c r="KJO21" s="384"/>
      <c r="KJP21" s="384"/>
      <c r="KJQ21" s="384"/>
      <c r="KJR21" s="384"/>
      <c r="KJS21" s="384"/>
      <c r="KJT21" s="384"/>
      <c r="KJU21" s="384"/>
      <c r="KJV21" s="384"/>
      <c r="KJW21" s="384"/>
      <c r="KJX21" s="384"/>
      <c r="KJY21" s="384"/>
      <c r="KJZ21" s="384"/>
      <c r="KKA21" s="384"/>
      <c r="KKB21" s="384"/>
      <c r="KKC21" s="384"/>
      <c r="KKD21" s="384"/>
      <c r="KKE21" s="384"/>
      <c r="KKF21" s="384"/>
      <c r="KKG21" s="384"/>
      <c r="KKH21" s="384"/>
      <c r="KKI21" s="384"/>
      <c r="KKJ21" s="384"/>
      <c r="KKK21" s="384"/>
      <c r="KKL21" s="384"/>
      <c r="KKM21" s="384"/>
      <c r="KKN21" s="384"/>
      <c r="KKO21" s="384"/>
      <c r="KKP21" s="384"/>
      <c r="KKQ21" s="384"/>
      <c r="KKR21" s="384"/>
      <c r="KKS21" s="384"/>
      <c r="KKT21" s="384"/>
      <c r="KKU21" s="384"/>
      <c r="KKV21" s="384"/>
      <c r="KKW21" s="384"/>
      <c r="KKX21" s="384"/>
      <c r="KKY21" s="384"/>
      <c r="KKZ21" s="384"/>
      <c r="KLA21" s="384"/>
      <c r="KLB21" s="384"/>
      <c r="KLC21" s="384"/>
      <c r="KLD21" s="384"/>
      <c r="KLE21" s="384"/>
      <c r="KLF21" s="384"/>
      <c r="KLG21" s="384"/>
      <c r="KLH21" s="384"/>
      <c r="KLI21" s="384"/>
      <c r="KLJ21" s="384"/>
      <c r="KLK21" s="384"/>
      <c r="KLL21" s="384"/>
      <c r="KLM21" s="384"/>
      <c r="KLN21" s="384"/>
      <c r="KLO21" s="384"/>
      <c r="KLP21" s="384"/>
      <c r="KLQ21" s="384"/>
      <c r="KLR21" s="384"/>
      <c r="KLS21" s="384"/>
      <c r="KLT21" s="384"/>
      <c r="KLU21" s="384"/>
      <c r="KLV21" s="384"/>
      <c r="KLW21" s="384"/>
      <c r="KLX21" s="384"/>
      <c r="KLY21" s="384"/>
      <c r="KLZ21" s="384"/>
      <c r="KMA21" s="384"/>
      <c r="KMB21" s="384"/>
      <c r="KMC21" s="384"/>
      <c r="KMD21" s="384"/>
      <c r="KME21" s="384"/>
      <c r="KMF21" s="384"/>
      <c r="KMG21" s="384"/>
      <c r="KMH21" s="384"/>
      <c r="KMI21" s="384"/>
      <c r="KMJ21" s="384"/>
      <c r="KMK21" s="384"/>
      <c r="KML21" s="384"/>
      <c r="KMM21" s="384"/>
      <c r="KMN21" s="384"/>
      <c r="KMO21" s="384"/>
      <c r="KMP21" s="384"/>
      <c r="KMQ21" s="384"/>
      <c r="KMR21" s="384"/>
      <c r="KMS21" s="384"/>
      <c r="KMT21" s="384"/>
      <c r="KMU21" s="384"/>
      <c r="KMV21" s="384"/>
      <c r="KMW21" s="384"/>
      <c r="KMX21" s="384"/>
      <c r="KMY21" s="384"/>
      <c r="KMZ21" s="384"/>
      <c r="KNA21" s="384"/>
      <c r="KNB21" s="384"/>
      <c r="KNC21" s="384"/>
      <c r="KND21" s="384"/>
      <c r="KNE21" s="384"/>
      <c r="KNF21" s="384"/>
      <c r="KNG21" s="384"/>
      <c r="KNH21" s="384"/>
      <c r="KNI21" s="384"/>
      <c r="KNJ21" s="384"/>
      <c r="KNK21" s="384"/>
      <c r="KNL21" s="384"/>
      <c r="KNM21" s="384"/>
      <c r="KNN21" s="384"/>
      <c r="KNO21" s="384"/>
      <c r="KNP21" s="384"/>
      <c r="KNQ21" s="384"/>
      <c r="KNR21" s="384"/>
      <c r="KNS21" s="384"/>
      <c r="KNT21" s="384"/>
      <c r="KNU21" s="384"/>
      <c r="KNV21" s="384"/>
      <c r="KNW21" s="384"/>
      <c r="KNX21" s="384"/>
      <c r="KNY21" s="384"/>
      <c r="KNZ21" s="384"/>
      <c r="KOA21" s="384"/>
      <c r="KOB21" s="384"/>
      <c r="KOC21" s="384"/>
      <c r="KOD21" s="384"/>
      <c r="KOE21" s="384"/>
      <c r="KOF21" s="384"/>
      <c r="KOG21" s="384"/>
      <c r="KOH21" s="384"/>
      <c r="KOI21" s="384"/>
      <c r="KOJ21" s="384"/>
      <c r="KOK21" s="384"/>
      <c r="KOL21" s="384"/>
      <c r="KOM21" s="384"/>
      <c r="KON21" s="384"/>
      <c r="KOO21" s="384"/>
      <c r="KOP21" s="384"/>
      <c r="KOQ21" s="384"/>
      <c r="KOR21" s="384"/>
      <c r="KOS21" s="384"/>
      <c r="KOT21" s="384"/>
      <c r="KOU21" s="384"/>
      <c r="KOV21" s="384"/>
      <c r="KOW21" s="384"/>
      <c r="KOX21" s="384"/>
      <c r="KOY21" s="384"/>
      <c r="KOZ21" s="384"/>
      <c r="KPA21" s="384"/>
      <c r="KPB21" s="384"/>
      <c r="KPC21" s="384"/>
      <c r="KPD21" s="384"/>
      <c r="KPE21" s="384"/>
      <c r="KPF21" s="384"/>
      <c r="KPG21" s="384"/>
      <c r="KPH21" s="384"/>
      <c r="KPI21" s="384"/>
      <c r="KPJ21" s="384"/>
      <c r="KPK21" s="384"/>
      <c r="KPL21" s="384"/>
      <c r="KPM21" s="384"/>
      <c r="KPN21" s="384"/>
      <c r="KPO21" s="384"/>
      <c r="KPP21" s="384"/>
      <c r="KPQ21" s="384"/>
      <c r="KPR21" s="384"/>
      <c r="KPS21" s="384"/>
      <c r="KPT21" s="384"/>
      <c r="KPU21" s="384"/>
      <c r="KPV21" s="384"/>
      <c r="KPW21" s="384"/>
      <c r="KPX21" s="384"/>
      <c r="KPY21" s="384"/>
      <c r="KPZ21" s="384"/>
      <c r="KQA21" s="384"/>
      <c r="KQB21" s="384"/>
      <c r="KQC21" s="384"/>
      <c r="KQD21" s="384"/>
      <c r="KQE21" s="384"/>
      <c r="KQF21" s="384"/>
      <c r="KQG21" s="384"/>
      <c r="KQH21" s="384"/>
      <c r="KQI21" s="384"/>
      <c r="KQJ21" s="384"/>
      <c r="KQK21" s="384"/>
      <c r="KQL21" s="384"/>
      <c r="KQM21" s="384"/>
      <c r="KQN21" s="384"/>
      <c r="KQO21" s="384"/>
      <c r="KQP21" s="384"/>
      <c r="KQQ21" s="384"/>
      <c r="KQR21" s="384"/>
      <c r="KQS21" s="384"/>
      <c r="KQT21" s="384"/>
      <c r="KQU21" s="384"/>
      <c r="KQV21" s="384"/>
      <c r="KQW21" s="384"/>
      <c r="KQX21" s="384"/>
      <c r="KQY21" s="384"/>
      <c r="KQZ21" s="384"/>
      <c r="KRA21" s="384"/>
      <c r="KRB21" s="384"/>
      <c r="KRC21" s="384"/>
      <c r="KRD21" s="384"/>
      <c r="KRE21" s="384"/>
      <c r="KRF21" s="384"/>
      <c r="KRG21" s="384"/>
      <c r="KRH21" s="384"/>
      <c r="KRI21" s="384"/>
      <c r="KRJ21" s="384"/>
      <c r="KRK21" s="384"/>
      <c r="KRL21" s="384"/>
      <c r="KRM21" s="384"/>
      <c r="KRN21" s="384"/>
      <c r="KRO21" s="384"/>
      <c r="KRP21" s="384"/>
      <c r="KRQ21" s="384"/>
      <c r="KRR21" s="384"/>
      <c r="KRS21" s="384"/>
      <c r="KRT21" s="384"/>
      <c r="KRU21" s="384"/>
      <c r="KRV21" s="384"/>
      <c r="KRW21" s="384"/>
      <c r="KRX21" s="384"/>
      <c r="KRY21" s="384"/>
      <c r="KRZ21" s="384"/>
      <c r="KSA21" s="384"/>
      <c r="KSB21" s="384"/>
      <c r="KSC21" s="384"/>
      <c r="KSD21" s="384"/>
      <c r="KSE21" s="384"/>
      <c r="KSF21" s="384"/>
      <c r="KSG21" s="384"/>
      <c r="KSH21" s="384"/>
      <c r="KSI21" s="384"/>
      <c r="KSJ21" s="384"/>
      <c r="KSK21" s="384"/>
      <c r="KSL21" s="384"/>
      <c r="KSM21" s="384"/>
      <c r="KSN21" s="384"/>
      <c r="KSO21" s="384"/>
      <c r="KSP21" s="384"/>
      <c r="KSQ21" s="384"/>
      <c r="KSR21" s="384"/>
      <c r="KSS21" s="384"/>
      <c r="KST21" s="384"/>
      <c r="KSU21" s="384"/>
      <c r="KSV21" s="384"/>
      <c r="KSW21" s="384"/>
      <c r="KSX21" s="384"/>
      <c r="KSY21" s="384"/>
      <c r="KSZ21" s="384"/>
      <c r="KTA21" s="384"/>
      <c r="KTB21" s="384"/>
      <c r="KTC21" s="384"/>
      <c r="KTD21" s="384"/>
      <c r="KTE21" s="384"/>
      <c r="KTF21" s="384"/>
      <c r="KTG21" s="384"/>
      <c r="KTH21" s="384"/>
      <c r="KTI21" s="384"/>
      <c r="KTJ21" s="384"/>
      <c r="KTK21" s="384"/>
      <c r="KTL21" s="384"/>
      <c r="KTM21" s="384"/>
      <c r="KTN21" s="384"/>
      <c r="KTO21" s="384"/>
      <c r="KTP21" s="384"/>
      <c r="KTQ21" s="384"/>
      <c r="KTR21" s="384"/>
      <c r="KTS21" s="384"/>
      <c r="KTT21" s="384"/>
      <c r="KTU21" s="384"/>
      <c r="KTV21" s="384"/>
      <c r="KTW21" s="384"/>
      <c r="KTX21" s="384"/>
      <c r="KTY21" s="384"/>
      <c r="KTZ21" s="384"/>
      <c r="KUA21" s="384"/>
      <c r="KUB21" s="384"/>
      <c r="KUC21" s="384"/>
      <c r="KUD21" s="384"/>
      <c r="KUE21" s="384"/>
      <c r="KUF21" s="384"/>
      <c r="KUG21" s="384"/>
      <c r="KUH21" s="384"/>
      <c r="KUI21" s="384"/>
      <c r="KUJ21" s="384"/>
      <c r="KUK21" s="384"/>
      <c r="KUL21" s="384"/>
      <c r="KUM21" s="384"/>
      <c r="KUN21" s="384"/>
      <c r="KUO21" s="384"/>
      <c r="KUP21" s="384"/>
      <c r="KUQ21" s="384"/>
      <c r="KUR21" s="384"/>
      <c r="KUS21" s="384"/>
      <c r="KUT21" s="384"/>
      <c r="KUU21" s="384"/>
      <c r="KUV21" s="384"/>
      <c r="KUW21" s="384"/>
      <c r="KUX21" s="384"/>
      <c r="KUY21" s="384"/>
      <c r="KUZ21" s="384"/>
      <c r="KVA21" s="384"/>
      <c r="KVB21" s="384"/>
      <c r="KVC21" s="384"/>
      <c r="KVD21" s="384"/>
      <c r="KVE21" s="384"/>
      <c r="KVF21" s="384"/>
      <c r="KVG21" s="384"/>
      <c r="KVH21" s="384"/>
      <c r="KVI21" s="384"/>
      <c r="KVJ21" s="384"/>
      <c r="KVK21" s="384"/>
      <c r="KVL21" s="384"/>
      <c r="KVM21" s="384"/>
      <c r="KVN21" s="384"/>
      <c r="KVO21" s="384"/>
      <c r="KVP21" s="384"/>
      <c r="KVQ21" s="384"/>
      <c r="KVR21" s="384"/>
      <c r="KVS21" s="384"/>
      <c r="KVT21" s="384"/>
      <c r="KVU21" s="384"/>
      <c r="KVV21" s="384"/>
      <c r="KVW21" s="384"/>
      <c r="KVX21" s="384"/>
      <c r="KVY21" s="384"/>
      <c r="KVZ21" s="384"/>
      <c r="KWA21" s="384"/>
      <c r="KWB21" s="384"/>
      <c r="KWC21" s="384"/>
      <c r="KWD21" s="384"/>
      <c r="KWE21" s="384"/>
      <c r="KWF21" s="384"/>
      <c r="KWG21" s="384"/>
      <c r="KWH21" s="384"/>
      <c r="KWI21" s="384"/>
      <c r="KWJ21" s="384"/>
      <c r="KWK21" s="384"/>
      <c r="KWL21" s="384"/>
      <c r="KWM21" s="384"/>
      <c r="KWN21" s="384"/>
      <c r="KWO21" s="384"/>
      <c r="KWP21" s="384"/>
      <c r="KWQ21" s="384"/>
      <c r="KWR21" s="384"/>
      <c r="KWS21" s="384"/>
      <c r="KWT21" s="384"/>
      <c r="KWU21" s="384"/>
      <c r="KWV21" s="384"/>
      <c r="KWW21" s="384"/>
      <c r="KWX21" s="384"/>
      <c r="KWY21" s="384"/>
      <c r="KWZ21" s="384"/>
      <c r="KXA21" s="384"/>
      <c r="KXB21" s="384"/>
      <c r="KXC21" s="384"/>
      <c r="KXD21" s="384"/>
      <c r="KXE21" s="384"/>
      <c r="KXF21" s="384"/>
      <c r="KXG21" s="384"/>
      <c r="KXH21" s="384"/>
      <c r="KXI21" s="384"/>
      <c r="KXJ21" s="384"/>
      <c r="KXK21" s="384"/>
      <c r="KXL21" s="384"/>
      <c r="KXM21" s="384"/>
      <c r="KXN21" s="384"/>
      <c r="KXO21" s="384"/>
      <c r="KXP21" s="384"/>
      <c r="KXQ21" s="384"/>
      <c r="KXR21" s="384"/>
      <c r="KXS21" s="384"/>
      <c r="KXT21" s="384"/>
      <c r="KXU21" s="384"/>
      <c r="KXV21" s="384"/>
      <c r="KXW21" s="384"/>
      <c r="KXX21" s="384"/>
      <c r="KXY21" s="384"/>
      <c r="KXZ21" s="384"/>
      <c r="KYA21" s="384"/>
      <c r="KYB21" s="384"/>
      <c r="KYC21" s="384"/>
      <c r="KYD21" s="384"/>
      <c r="KYE21" s="384"/>
      <c r="KYF21" s="384"/>
      <c r="KYG21" s="384"/>
      <c r="KYH21" s="384"/>
      <c r="KYI21" s="384"/>
      <c r="KYJ21" s="384"/>
      <c r="KYK21" s="384"/>
      <c r="KYL21" s="384"/>
      <c r="KYM21" s="384"/>
      <c r="KYN21" s="384"/>
      <c r="KYO21" s="384"/>
      <c r="KYP21" s="384"/>
      <c r="KYQ21" s="384"/>
      <c r="KYR21" s="384"/>
      <c r="KYS21" s="384"/>
      <c r="KYT21" s="384"/>
      <c r="KYU21" s="384"/>
      <c r="KYV21" s="384"/>
      <c r="KYW21" s="384"/>
      <c r="KYX21" s="384"/>
      <c r="KYY21" s="384"/>
      <c r="KYZ21" s="384"/>
      <c r="KZA21" s="384"/>
      <c r="KZB21" s="384"/>
      <c r="KZC21" s="384"/>
      <c r="KZD21" s="384"/>
      <c r="KZE21" s="384"/>
      <c r="KZF21" s="384"/>
      <c r="KZG21" s="384"/>
      <c r="KZH21" s="384"/>
      <c r="KZI21" s="384"/>
      <c r="KZJ21" s="384"/>
      <c r="KZK21" s="384"/>
      <c r="KZL21" s="384"/>
      <c r="KZM21" s="384"/>
      <c r="KZN21" s="384"/>
      <c r="KZO21" s="384"/>
      <c r="KZP21" s="384"/>
      <c r="KZQ21" s="384"/>
      <c r="KZR21" s="384"/>
      <c r="KZS21" s="384"/>
      <c r="KZT21" s="384"/>
      <c r="KZU21" s="384"/>
      <c r="KZV21" s="384"/>
      <c r="KZW21" s="384"/>
      <c r="KZX21" s="384"/>
      <c r="KZY21" s="384"/>
      <c r="KZZ21" s="384"/>
      <c r="LAA21" s="384"/>
      <c r="LAB21" s="384"/>
      <c r="LAC21" s="384"/>
      <c r="LAD21" s="384"/>
      <c r="LAE21" s="384"/>
      <c r="LAF21" s="384"/>
      <c r="LAG21" s="384"/>
      <c r="LAH21" s="384"/>
      <c r="LAI21" s="384"/>
      <c r="LAJ21" s="384"/>
      <c r="LAK21" s="384"/>
      <c r="LAL21" s="384"/>
      <c r="LAM21" s="384"/>
      <c r="LAN21" s="384"/>
      <c r="LAO21" s="384"/>
      <c r="LAP21" s="384"/>
      <c r="LAQ21" s="384"/>
      <c r="LAR21" s="384"/>
      <c r="LAS21" s="384"/>
      <c r="LAT21" s="384"/>
      <c r="LAU21" s="384"/>
      <c r="LAV21" s="384"/>
      <c r="LAW21" s="384"/>
      <c r="LAX21" s="384"/>
      <c r="LAY21" s="384"/>
      <c r="LAZ21" s="384"/>
      <c r="LBA21" s="384"/>
      <c r="LBB21" s="384"/>
      <c r="LBC21" s="384"/>
      <c r="LBD21" s="384"/>
      <c r="LBE21" s="384"/>
      <c r="LBF21" s="384"/>
      <c r="LBG21" s="384"/>
      <c r="LBH21" s="384"/>
      <c r="LBI21" s="384"/>
      <c r="LBJ21" s="384"/>
      <c r="LBK21" s="384"/>
      <c r="LBL21" s="384"/>
      <c r="LBM21" s="384"/>
      <c r="LBN21" s="384"/>
      <c r="LBO21" s="384"/>
      <c r="LBP21" s="384"/>
      <c r="LBQ21" s="384"/>
      <c r="LBR21" s="384"/>
      <c r="LBS21" s="384"/>
      <c r="LBT21" s="384"/>
      <c r="LBU21" s="384"/>
      <c r="LBV21" s="384"/>
      <c r="LBW21" s="384"/>
      <c r="LBX21" s="384"/>
      <c r="LBY21" s="384"/>
      <c r="LBZ21" s="384"/>
      <c r="LCA21" s="384"/>
      <c r="LCB21" s="384"/>
      <c r="LCC21" s="384"/>
      <c r="LCD21" s="384"/>
      <c r="LCE21" s="384"/>
      <c r="LCF21" s="384"/>
      <c r="LCG21" s="384"/>
      <c r="LCH21" s="384"/>
      <c r="LCI21" s="384"/>
      <c r="LCJ21" s="384"/>
      <c r="LCK21" s="384"/>
      <c r="LCL21" s="384"/>
      <c r="LCM21" s="384"/>
      <c r="LCN21" s="384"/>
      <c r="LCO21" s="384"/>
      <c r="LCP21" s="384"/>
      <c r="LCQ21" s="384"/>
      <c r="LCR21" s="384"/>
      <c r="LCS21" s="384"/>
      <c r="LCT21" s="384"/>
      <c r="LCU21" s="384"/>
      <c r="LCV21" s="384"/>
      <c r="LCW21" s="384"/>
      <c r="LCX21" s="384"/>
      <c r="LCY21" s="384"/>
      <c r="LCZ21" s="384"/>
      <c r="LDA21" s="384"/>
      <c r="LDB21" s="384"/>
      <c r="LDC21" s="384"/>
      <c r="LDD21" s="384"/>
      <c r="LDE21" s="384"/>
      <c r="LDF21" s="384"/>
      <c r="LDG21" s="384"/>
      <c r="LDH21" s="384"/>
      <c r="LDI21" s="384"/>
      <c r="LDJ21" s="384"/>
      <c r="LDK21" s="384"/>
      <c r="LDL21" s="384"/>
      <c r="LDM21" s="384"/>
      <c r="LDN21" s="384"/>
      <c r="LDO21" s="384"/>
      <c r="LDP21" s="384"/>
      <c r="LDQ21" s="384"/>
      <c r="LDR21" s="384"/>
      <c r="LDS21" s="384"/>
      <c r="LDT21" s="384"/>
      <c r="LDU21" s="384"/>
      <c r="LDV21" s="384"/>
      <c r="LDW21" s="384"/>
      <c r="LDX21" s="384"/>
      <c r="LDY21" s="384"/>
      <c r="LDZ21" s="384"/>
      <c r="LEA21" s="384"/>
      <c r="LEB21" s="384"/>
      <c r="LEC21" s="384"/>
      <c r="LED21" s="384"/>
      <c r="LEE21" s="384"/>
      <c r="LEF21" s="384"/>
      <c r="LEG21" s="384"/>
      <c r="LEH21" s="384"/>
      <c r="LEI21" s="384"/>
      <c r="LEJ21" s="384"/>
      <c r="LEK21" s="384"/>
      <c r="LEL21" s="384"/>
      <c r="LEM21" s="384"/>
      <c r="LEN21" s="384"/>
      <c r="LEO21" s="384"/>
      <c r="LEP21" s="384"/>
      <c r="LEQ21" s="384"/>
      <c r="LER21" s="384"/>
      <c r="LES21" s="384"/>
      <c r="LET21" s="384"/>
      <c r="LEU21" s="384"/>
      <c r="LEV21" s="384"/>
      <c r="LEW21" s="384"/>
      <c r="LEX21" s="384"/>
      <c r="LEY21" s="384"/>
      <c r="LEZ21" s="384"/>
      <c r="LFA21" s="384"/>
      <c r="LFB21" s="384"/>
      <c r="LFC21" s="384"/>
      <c r="LFD21" s="384"/>
      <c r="LFE21" s="384"/>
      <c r="LFF21" s="384"/>
      <c r="LFG21" s="384"/>
      <c r="LFH21" s="384"/>
      <c r="LFI21" s="384"/>
      <c r="LFJ21" s="384"/>
      <c r="LFK21" s="384"/>
      <c r="LFL21" s="384"/>
      <c r="LFM21" s="384"/>
      <c r="LFN21" s="384"/>
      <c r="LFO21" s="384"/>
      <c r="LFP21" s="384"/>
      <c r="LFQ21" s="384"/>
      <c r="LFR21" s="384"/>
      <c r="LFS21" s="384"/>
      <c r="LFT21" s="384"/>
      <c r="LFU21" s="384"/>
      <c r="LFV21" s="384"/>
      <c r="LFW21" s="384"/>
      <c r="LFX21" s="384"/>
      <c r="LFY21" s="384"/>
      <c r="LFZ21" s="384"/>
      <c r="LGA21" s="384"/>
      <c r="LGB21" s="384"/>
      <c r="LGC21" s="384"/>
      <c r="LGD21" s="384"/>
      <c r="LGE21" s="384"/>
      <c r="LGF21" s="384"/>
      <c r="LGG21" s="384"/>
      <c r="LGH21" s="384"/>
      <c r="LGI21" s="384"/>
      <c r="LGJ21" s="384"/>
      <c r="LGK21" s="384"/>
      <c r="LGL21" s="384"/>
      <c r="LGM21" s="384"/>
      <c r="LGN21" s="384"/>
      <c r="LGO21" s="384"/>
      <c r="LGP21" s="384"/>
      <c r="LGQ21" s="384"/>
      <c r="LGR21" s="384"/>
      <c r="LGS21" s="384"/>
      <c r="LGT21" s="384"/>
      <c r="LGU21" s="384"/>
      <c r="LGV21" s="384"/>
      <c r="LGW21" s="384"/>
      <c r="LGX21" s="384"/>
      <c r="LGY21" s="384"/>
      <c r="LGZ21" s="384"/>
      <c r="LHA21" s="384"/>
      <c r="LHB21" s="384"/>
      <c r="LHC21" s="384"/>
      <c r="LHD21" s="384"/>
      <c r="LHE21" s="384"/>
      <c r="LHF21" s="384"/>
      <c r="LHG21" s="384"/>
      <c r="LHH21" s="384"/>
      <c r="LHI21" s="384"/>
      <c r="LHJ21" s="384"/>
      <c r="LHK21" s="384"/>
      <c r="LHL21" s="384"/>
      <c r="LHM21" s="384"/>
      <c r="LHN21" s="384"/>
      <c r="LHO21" s="384"/>
      <c r="LHP21" s="384"/>
      <c r="LHQ21" s="384"/>
      <c r="LHR21" s="384"/>
      <c r="LHS21" s="384"/>
      <c r="LHT21" s="384"/>
      <c r="LHU21" s="384"/>
      <c r="LHV21" s="384"/>
      <c r="LHW21" s="384"/>
      <c r="LHX21" s="384"/>
      <c r="LHY21" s="384"/>
      <c r="LHZ21" s="384"/>
      <c r="LIA21" s="384"/>
      <c r="LIB21" s="384"/>
      <c r="LIC21" s="384"/>
      <c r="LID21" s="384"/>
      <c r="LIE21" s="384"/>
      <c r="LIF21" s="384"/>
      <c r="LIG21" s="384"/>
      <c r="LIH21" s="384"/>
      <c r="LII21" s="384"/>
      <c r="LIJ21" s="384"/>
      <c r="LIK21" s="384"/>
      <c r="LIL21" s="384"/>
      <c r="LIM21" s="384"/>
      <c r="LIN21" s="384"/>
      <c r="LIO21" s="384"/>
      <c r="LIP21" s="384"/>
      <c r="LIQ21" s="384"/>
      <c r="LIR21" s="384"/>
      <c r="LIS21" s="384"/>
      <c r="LIT21" s="384"/>
      <c r="LIU21" s="384"/>
      <c r="LIV21" s="384"/>
      <c r="LIW21" s="384"/>
      <c r="LIX21" s="384"/>
      <c r="LIY21" s="384"/>
      <c r="LIZ21" s="384"/>
      <c r="LJA21" s="384"/>
      <c r="LJB21" s="384"/>
      <c r="LJC21" s="384"/>
      <c r="LJD21" s="384"/>
      <c r="LJE21" s="384"/>
      <c r="LJF21" s="384"/>
      <c r="LJG21" s="384"/>
      <c r="LJH21" s="384"/>
      <c r="LJI21" s="384"/>
      <c r="LJJ21" s="384"/>
      <c r="LJK21" s="384"/>
      <c r="LJL21" s="384"/>
      <c r="LJM21" s="384"/>
      <c r="LJN21" s="384"/>
      <c r="LJO21" s="384"/>
      <c r="LJP21" s="384"/>
      <c r="LJQ21" s="384"/>
      <c r="LJR21" s="384"/>
      <c r="LJS21" s="384"/>
      <c r="LJT21" s="384"/>
      <c r="LJU21" s="384"/>
      <c r="LJV21" s="384"/>
      <c r="LJW21" s="384"/>
      <c r="LJX21" s="384"/>
      <c r="LJY21" s="384"/>
      <c r="LJZ21" s="384"/>
      <c r="LKA21" s="384"/>
      <c r="LKB21" s="384"/>
      <c r="LKC21" s="384"/>
      <c r="LKD21" s="384"/>
      <c r="LKE21" s="384"/>
      <c r="LKF21" s="384"/>
      <c r="LKG21" s="384"/>
      <c r="LKH21" s="384"/>
      <c r="LKI21" s="384"/>
      <c r="LKJ21" s="384"/>
      <c r="LKK21" s="384"/>
      <c r="LKL21" s="384"/>
      <c r="LKM21" s="384"/>
      <c r="LKN21" s="384"/>
      <c r="LKO21" s="384"/>
      <c r="LKP21" s="384"/>
      <c r="LKQ21" s="384"/>
      <c r="LKR21" s="384"/>
      <c r="LKS21" s="384"/>
      <c r="LKT21" s="384"/>
      <c r="LKU21" s="384"/>
      <c r="LKV21" s="384"/>
      <c r="LKW21" s="384"/>
      <c r="LKX21" s="384"/>
      <c r="LKY21" s="384"/>
      <c r="LKZ21" s="384"/>
      <c r="LLA21" s="384"/>
      <c r="LLB21" s="384"/>
      <c r="LLC21" s="384"/>
      <c r="LLD21" s="384"/>
      <c r="LLE21" s="384"/>
      <c r="LLF21" s="384"/>
      <c r="LLG21" s="384"/>
      <c r="LLH21" s="384"/>
      <c r="LLI21" s="384"/>
      <c r="LLJ21" s="384"/>
      <c r="LLK21" s="384"/>
      <c r="LLL21" s="384"/>
      <c r="LLM21" s="384"/>
      <c r="LLN21" s="384"/>
      <c r="LLO21" s="384"/>
      <c r="LLP21" s="384"/>
      <c r="LLQ21" s="384"/>
      <c r="LLR21" s="384"/>
      <c r="LLS21" s="384"/>
      <c r="LLT21" s="384"/>
      <c r="LLU21" s="384"/>
      <c r="LLV21" s="384"/>
      <c r="LLW21" s="384"/>
      <c r="LLX21" s="384"/>
      <c r="LLY21" s="384"/>
      <c r="LLZ21" s="384"/>
      <c r="LMA21" s="384"/>
      <c r="LMB21" s="384"/>
      <c r="LMC21" s="384"/>
      <c r="LMD21" s="384"/>
      <c r="LME21" s="384"/>
      <c r="LMF21" s="384"/>
      <c r="LMG21" s="384"/>
      <c r="LMH21" s="384"/>
      <c r="LMI21" s="384"/>
      <c r="LMJ21" s="384"/>
      <c r="LMK21" s="384"/>
      <c r="LML21" s="384"/>
      <c r="LMM21" s="384"/>
      <c r="LMN21" s="384"/>
      <c r="LMO21" s="384"/>
      <c r="LMP21" s="384"/>
      <c r="LMQ21" s="384"/>
      <c r="LMR21" s="384"/>
      <c r="LMS21" s="384"/>
      <c r="LMT21" s="384"/>
      <c r="LMU21" s="384"/>
      <c r="LMV21" s="384"/>
      <c r="LMW21" s="384"/>
      <c r="LMX21" s="384"/>
      <c r="LMY21" s="384"/>
      <c r="LMZ21" s="384"/>
      <c r="LNA21" s="384"/>
      <c r="LNB21" s="384"/>
      <c r="LNC21" s="384"/>
      <c r="LND21" s="384"/>
      <c r="LNE21" s="384"/>
      <c r="LNF21" s="384"/>
      <c r="LNG21" s="384"/>
      <c r="LNH21" s="384"/>
      <c r="LNI21" s="384"/>
      <c r="LNJ21" s="384"/>
      <c r="LNK21" s="384"/>
      <c r="LNL21" s="384"/>
      <c r="LNM21" s="384"/>
      <c r="LNN21" s="384"/>
      <c r="LNO21" s="384"/>
      <c r="LNP21" s="384"/>
      <c r="LNQ21" s="384"/>
      <c r="LNR21" s="384"/>
      <c r="LNS21" s="384"/>
      <c r="LNT21" s="384"/>
      <c r="LNU21" s="384"/>
      <c r="LNV21" s="384"/>
      <c r="LNW21" s="384"/>
      <c r="LNX21" s="384"/>
      <c r="LNY21" s="384"/>
      <c r="LNZ21" s="384"/>
      <c r="LOA21" s="384"/>
      <c r="LOB21" s="384"/>
      <c r="LOC21" s="384"/>
      <c r="LOD21" s="384"/>
      <c r="LOE21" s="384"/>
      <c r="LOF21" s="384"/>
      <c r="LOG21" s="384"/>
      <c r="LOH21" s="384"/>
      <c r="LOI21" s="384"/>
      <c r="LOJ21" s="384"/>
      <c r="LOK21" s="384"/>
      <c r="LOL21" s="384"/>
      <c r="LOM21" s="384"/>
      <c r="LON21" s="384"/>
      <c r="LOO21" s="384"/>
      <c r="LOP21" s="384"/>
      <c r="LOQ21" s="384"/>
      <c r="LOR21" s="384"/>
      <c r="LOS21" s="384"/>
      <c r="LOT21" s="384"/>
      <c r="LOU21" s="384"/>
      <c r="LOV21" s="384"/>
      <c r="LOW21" s="384"/>
      <c r="LOX21" s="384"/>
      <c r="LOY21" s="384"/>
      <c r="LOZ21" s="384"/>
      <c r="LPA21" s="384"/>
      <c r="LPB21" s="384"/>
      <c r="LPC21" s="384"/>
      <c r="LPD21" s="384"/>
      <c r="LPE21" s="384"/>
      <c r="LPF21" s="384"/>
      <c r="LPG21" s="384"/>
      <c r="LPH21" s="384"/>
      <c r="LPI21" s="384"/>
      <c r="LPJ21" s="384"/>
      <c r="LPK21" s="384"/>
      <c r="LPL21" s="384"/>
      <c r="LPM21" s="384"/>
      <c r="LPN21" s="384"/>
      <c r="LPO21" s="384"/>
      <c r="LPP21" s="384"/>
      <c r="LPQ21" s="384"/>
      <c r="LPR21" s="384"/>
      <c r="LPS21" s="384"/>
      <c r="LPT21" s="384"/>
      <c r="LPU21" s="384"/>
      <c r="LPV21" s="384"/>
      <c r="LPW21" s="384"/>
      <c r="LPX21" s="384"/>
      <c r="LPY21" s="384"/>
      <c r="LPZ21" s="384"/>
      <c r="LQA21" s="384"/>
      <c r="LQB21" s="384"/>
      <c r="LQC21" s="384"/>
      <c r="LQD21" s="384"/>
      <c r="LQE21" s="384"/>
      <c r="LQF21" s="384"/>
      <c r="LQG21" s="384"/>
      <c r="LQH21" s="384"/>
      <c r="LQI21" s="384"/>
      <c r="LQJ21" s="384"/>
      <c r="LQK21" s="384"/>
      <c r="LQL21" s="384"/>
      <c r="LQM21" s="384"/>
      <c r="LQN21" s="384"/>
      <c r="LQO21" s="384"/>
      <c r="LQP21" s="384"/>
      <c r="LQQ21" s="384"/>
      <c r="LQR21" s="384"/>
      <c r="LQS21" s="384"/>
      <c r="LQT21" s="384"/>
      <c r="LQU21" s="384"/>
      <c r="LQV21" s="384"/>
      <c r="LQW21" s="384"/>
      <c r="LQX21" s="384"/>
      <c r="LQY21" s="384"/>
      <c r="LQZ21" s="384"/>
      <c r="LRA21" s="384"/>
      <c r="LRB21" s="384"/>
      <c r="LRC21" s="384"/>
      <c r="LRD21" s="384"/>
      <c r="LRE21" s="384"/>
      <c r="LRF21" s="384"/>
      <c r="LRG21" s="384"/>
      <c r="LRH21" s="384"/>
      <c r="LRI21" s="384"/>
      <c r="LRJ21" s="384"/>
      <c r="LRK21" s="384"/>
      <c r="LRL21" s="384"/>
      <c r="LRM21" s="384"/>
      <c r="LRN21" s="384"/>
      <c r="LRO21" s="384"/>
      <c r="LRP21" s="384"/>
      <c r="LRQ21" s="384"/>
      <c r="LRR21" s="384"/>
      <c r="LRS21" s="384"/>
      <c r="LRT21" s="384"/>
      <c r="LRU21" s="384"/>
      <c r="LRV21" s="384"/>
      <c r="LRW21" s="384"/>
      <c r="LRX21" s="384"/>
      <c r="LRY21" s="384"/>
      <c r="LRZ21" s="384"/>
      <c r="LSA21" s="384"/>
      <c r="LSB21" s="384"/>
      <c r="LSC21" s="384"/>
      <c r="LSD21" s="384"/>
      <c r="LSE21" s="384"/>
      <c r="LSF21" s="384"/>
      <c r="LSG21" s="384"/>
      <c r="LSH21" s="384"/>
      <c r="LSI21" s="384"/>
      <c r="LSJ21" s="384"/>
      <c r="LSK21" s="384"/>
      <c r="LSL21" s="384"/>
      <c r="LSM21" s="384"/>
      <c r="LSN21" s="384"/>
      <c r="LSO21" s="384"/>
      <c r="LSP21" s="384"/>
      <c r="LSQ21" s="384"/>
      <c r="LSR21" s="384"/>
      <c r="LSS21" s="384"/>
      <c r="LST21" s="384"/>
      <c r="LSU21" s="384"/>
      <c r="LSV21" s="384"/>
      <c r="LSW21" s="384"/>
      <c r="LSX21" s="384"/>
      <c r="LSY21" s="384"/>
      <c r="LSZ21" s="384"/>
      <c r="LTA21" s="384"/>
      <c r="LTB21" s="384"/>
      <c r="LTC21" s="384"/>
      <c r="LTD21" s="384"/>
      <c r="LTE21" s="384"/>
      <c r="LTF21" s="384"/>
      <c r="LTG21" s="384"/>
      <c r="LTH21" s="384"/>
      <c r="LTI21" s="384"/>
      <c r="LTJ21" s="384"/>
      <c r="LTK21" s="384"/>
      <c r="LTL21" s="384"/>
      <c r="LTM21" s="384"/>
      <c r="LTN21" s="384"/>
      <c r="LTO21" s="384"/>
      <c r="LTP21" s="384"/>
      <c r="LTQ21" s="384"/>
      <c r="LTR21" s="384"/>
      <c r="LTS21" s="384"/>
      <c r="LTT21" s="384"/>
      <c r="LTU21" s="384"/>
      <c r="LTV21" s="384"/>
      <c r="LTW21" s="384"/>
      <c r="LTX21" s="384"/>
      <c r="LTY21" s="384"/>
      <c r="LTZ21" s="384"/>
      <c r="LUA21" s="384"/>
      <c r="LUB21" s="384"/>
      <c r="LUC21" s="384"/>
      <c r="LUD21" s="384"/>
      <c r="LUE21" s="384"/>
      <c r="LUF21" s="384"/>
      <c r="LUG21" s="384"/>
      <c r="LUH21" s="384"/>
      <c r="LUI21" s="384"/>
      <c r="LUJ21" s="384"/>
      <c r="LUK21" s="384"/>
      <c r="LUL21" s="384"/>
      <c r="LUM21" s="384"/>
      <c r="LUN21" s="384"/>
      <c r="LUO21" s="384"/>
      <c r="LUP21" s="384"/>
      <c r="LUQ21" s="384"/>
      <c r="LUR21" s="384"/>
      <c r="LUS21" s="384"/>
      <c r="LUT21" s="384"/>
      <c r="LUU21" s="384"/>
      <c r="LUV21" s="384"/>
      <c r="LUW21" s="384"/>
      <c r="LUX21" s="384"/>
      <c r="LUY21" s="384"/>
      <c r="LUZ21" s="384"/>
      <c r="LVA21" s="384"/>
      <c r="LVB21" s="384"/>
      <c r="LVC21" s="384"/>
      <c r="LVD21" s="384"/>
      <c r="LVE21" s="384"/>
      <c r="LVF21" s="384"/>
      <c r="LVG21" s="384"/>
      <c r="LVH21" s="384"/>
      <c r="LVI21" s="384"/>
      <c r="LVJ21" s="384"/>
      <c r="LVK21" s="384"/>
      <c r="LVL21" s="384"/>
      <c r="LVM21" s="384"/>
      <c r="LVN21" s="384"/>
      <c r="LVO21" s="384"/>
      <c r="LVP21" s="384"/>
      <c r="LVQ21" s="384"/>
      <c r="LVR21" s="384"/>
      <c r="LVS21" s="384"/>
      <c r="LVT21" s="384"/>
      <c r="LVU21" s="384"/>
      <c r="LVV21" s="384"/>
      <c r="LVW21" s="384"/>
      <c r="LVX21" s="384"/>
      <c r="LVY21" s="384"/>
      <c r="LVZ21" s="384"/>
      <c r="LWA21" s="384"/>
      <c r="LWB21" s="384"/>
      <c r="LWC21" s="384"/>
      <c r="LWD21" s="384"/>
      <c r="LWE21" s="384"/>
      <c r="LWF21" s="384"/>
      <c r="LWG21" s="384"/>
      <c r="LWH21" s="384"/>
      <c r="LWI21" s="384"/>
      <c r="LWJ21" s="384"/>
      <c r="LWK21" s="384"/>
      <c r="LWL21" s="384"/>
      <c r="LWM21" s="384"/>
      <c r="LWN21" s="384"/>
      <c r="LWO21" s="384"/>
      <c r="LWP21" s="384"/>
      <c r="LWQ21" s="384"/>
      <c r="LWR21" s="384"/>
      <c r="LWS21" s="384"/>
      <c r="LWT21" s="384"/>
      <c r="LWU21" s="384"/>
      <c r="LWV21" s="384"/>
      <c r="LWW21" s="384"/>
      <c r="LWX21" s="384"/>
      <c r="LWY21" s="384"/>
      <c r="LWZ21" s="384"/>
      <c r="LXA21" s="384"/>
      <c r="LXB21" s="384"/>
      <c r="LXC21" s="384"/>
      <c r="LXD21" s="384"/>
      <c r="LXE21" s="384"/>
      <c r="LXF21" s="384"/>
      <c r="LXG21" s="384"/>
      <c r="LXH21" s="384"/>
      <c r="LXI21" s="384"/>
      <c r="LXJ21" s="384"/>
      <c r="LXK21" s="384"/>
      <c r="LXL21" s="384"/>
      <c r="LXM21" s="384"/>
      <c r="LXN21" s="384"/>
      <c r="LXO21" s="384"/>
      <c r="LXP21" s="384"/>
      <c r="LXQ21" s="384"/>
      <c r="LXR21" s="384"/>
      <c r="LXS21" s="384"/>
      <c r="LXT21" s="384"/>
      <c r="LXU21" s="384"/>
      <c r="LXV21" s="384"/>
      <c r="LXW21" s="384"/>
      <c r="LXX21" s="384"/>
      <c r="LXY21" s="384"/>
      <c r="LXZ21" s="384"/>
      <c r="LYA21" s="384"/>
      <c r="LYB21" s="384"/>
      <c r="LYC21" s="384"/>
      <c r="LYD21" s="384"/>
      <c r="LYE21" s="384"/>
      <c r="LYF21" s="384"/>
      <c r="LYG21" s="384"/>
      <c r="LYH21" s="384"/>
      <c r="LYI21" s="384"/>
      <c r="LYJ21" s="384"/>
      <c r="LYK21" s="384"/>
      <c r="LYL21" s="384"/>
      <c r="LYM21" s="384"/>
      <c r="LYN21" s="384"/>
      <c r="LYO21" s="384"/>
      <c r="LYP21" s="384"/>
      <c r="LYQ21" s="384"/>
      <c r="LYR21" s="384"/>
      <c r="LYS21" s="384"/>
      <c r="LYT21" s="384"/>
      <c r="LYU21" s="384"/>
      <c r="LYV21" s="384"/>
      <c r="LYW21" s="384"/>
      <c r="LYX21" s="384"/>
      <c r="LYY21" s="384"/>
      <c r="LYZ21" s="384"/>
      <c r="LZA21" s="384"/>
      <c r="LZB21" s="384"/>
      <c r="LZC21" s="384"/>
      <c r="LZD21" s="384"/>
      <c r="LZE21" s="384"/>
      <c r="LZF21" s="384"/>
      <c r="LZG21" s="384"/>
      <c r="LZH21" s="384"/>
      <c r="LZI21" s="384"/>
      <c r="LZJ21" s="384"/>
      <c r="LZK21" s="384"/>
      <c r="LZL21" s="384"/>
      <c r="LZM21" s="384"/>
      <c r="LZN21" s="384"/>
      <c r="LZO21" s="384"/>
      <c r="LZP21" s="384"/>
      <c r="LZQ21" s="384"/>
      <c r="LZR21" s="384"/>
      <c r="LZS21" s="384"/>
      <c r="LZT21" s="384"/>
      <c r="LZU21" s="384"/>
      <c r="LZV21" s="384"/>
      <c r="LZW21" s="384"/>
      <c r="LZX21" s="384"/>
      <c r="LZY21" s="384"/>
      <c r="LZZ21" s="384"/>
      <c r="MAA21" s="384"/>
      <c r="MAB21" s="384"/>
      <c r="MAC21" s="384"/>
      <c r="MAD21" s="384"/>
      <c r="MAE21" s="384"/>
      <c r="MAF21" s="384"/>
      <c r="MAG21" s="384"/>
      <c r="MAH21" s="384"/>
      <c r="MAI21" s="384"/>
      <c r="MAJ21" s="384"/>
      <c r="MAK21" s="384"/>
      <c r="MAL21" s="384"/>
      <c r="MAM21" s="384"/>
      <c r="MAN21" s="384"/>
      <c r="MAO21" s="384"/>
      <c r="MAP21" s="384"/>
      <c r="MAQ21" s="384"/>
      <c r="MAR21" s="384"/>
      <c r="MAS21" s="384"/>
      <c r="MAT21" s="384"/>
      <c r="MAU21" s="384"/>
      <c r="MAV21" s="384"/>
      <c r="MAW21" s="384"/>
      <c r="MAX21" s="384"/>
      <c r="MAY21" s="384"/>
      <c r="MAZ21" s="384"/>
      <c r="MBA21" s="384"/>
      <c r="MBB21" s="384"/>
      <c r="MBC21" s="384"/>
      <c r="MBD21" s="384"/>
      <c r="MBE21" s="384"/>
      <c r="MBF21" s="384"/>
      <c r="MBG21" s="384"/>
      <c r="MBH21" s="384"/>
      <c r="MBI21" s="384"/>
      <c r="MBJ21" s="384"/>
      <c r="MBK21" s="384"/>
      <c r="MBL21" s="384"/>
      <c r="MBM21" s="384"/>
      <c r="MBN21" s="384"/>
      <c r="MBO21" s="384"/>
      <c r="MBP21" s="384"/>
      <c r="MBQ21" s="384"/>
      <c r="MBR21" s="384"/>
      <c r="MBS21" s="384"/>
      <c r="MBT21" s="384"/>
      <c r="MBU21" s="384"/>
      <c r="MBV21" s="384"/>
      <c r="MBW21" s="384"/>
      <c r="MBX21" s="384"/>
      <c r="MBY21" s="384"/>
      <c r="MBZ21" s="384"/>
      <c r="MCA21" s="384"/>
      <c r="MCB21" s="384"/>
      <c r="MCC21" s="384"/>
      <c r="MCD21" s="384"/>
      <c r="MCE21" s="384"/>
      <c r="MCF21" s="384"/>
      <c r="MCG21" s="384"/>
      <c r="MCH21" s="384"/>
      <c r="MCI21" s="384"/>
      <c r="MCJ21" s="384"/>
      <c r="MCK21" s="384"/>
      <c r="MCL21" s="384"/>
      <c r="MCM21" s="384"/>
      <c r="MCN21" s="384"/>
      <c r="MCO21" s="384"/>
      <c r="MCP21" s="384"/>
      <c r="MCQ21" s="384"/>
      <c r="MCR21" s="384"/>
      <c r="MCS21" s="384"/>
      <c r="MCT21" s="384"/>
      <c r="MCU21" s="384"/>
      <c r="MCV21" s="384"/>
      <c r="MCW21" s="384"/>
      <c r="MCX21" s="384"/>
      <c r="MCY21" s="384"/>
      <c r="MCZ21" s="384"/>
      <c r="MDA21" s="384"/>
      <c r="MDB21" s="384"/>
      <c r="MDC21" s="384"/>
      <c r="MDD21" s="384"/>
      <c r="MDE21" s="384"/>
      <c r="MDF21" s="384"/>
      <c r="MDG21" s="384"/>
      <c r="MDH21" s="384"/>
      <c r="MDI21" s="384"/>
      <c r="MDJ21" s="384"/>
      <c r="MDK21" s="384"/>
      <c r="MDL21" s="384"/>
      <c r="MDM21" s="384"/>
      <c r="MDN21" s="384"/>
      <c r="MDO21" s="384"/>
      <c r="MDP21" s="384"/>
      <c r="MDQ21" s="384"/>
      <c r="MDR21" s="384"/>
      <c r="MDS21" s="384"/>
      <c r="MDT21" s="384"/>
      <c r="MDU21" s="384"/>
      <c r="MDV21" s="384"/>
      <c r="MDW21" s="384"/>
      <c r="MDX21" s="384"/>
      <c r="MDY21" s="384"/>
      <c r="MDZ21" s="384"/>
      <c r="MEA21" s="384"/>
      <c r="MEB21" s="384"/>
      <c r="MEC21" s="384"/>
      <c r="MED21" s="384"/>
      <c r="MEE21" s="384"/>
      <c r="MEF21" s="384"/>
      <c r="MEG21" s="384"/>
      <c r="MEH21" s="384"/>
      <c r="MEI21" s="384"/>
      <c r="MEJ21" s="384"/>
      <c r="MEK21" s="384"/>
      <c r="MEL21" s="384"/>
      <c r="MEM21" s="384"/>
      <c r="MEN21" s="384"/>
      <c r="MEO21" s="384"/>
      <c r="MEP21" s="384"/>
      <c r="MEQ21" s="384"/>
      <c r="MER21" s="384"/>
      <c r="MES21" s="384"/>
      <c r="MET21" s="384"/>
      <c r="MEU21" s="384"/>
      <c r="MEV21" s="384"/>
      <c r="MEW21" s="384"/>
      <c r="MEX21" s="384"/>
      <c r="MEY21" s="384"/>
      <c r="MEZ21" s="384"/>
      <c r="MFA21" s="384"/>
      <c r="MFB21" s="384"/>
      <c r="MFC21" s="384"/>
      <c r="MFD21" s="384"/>
      <c r="MFE21" s="384"/>
      <c r="MFF21" s="384"/>
      <c r="MFG21" s="384"/>
      <c r="MFH21" s="384"/>
      <c r="MFI21" s="384"/>
      <c r="MFJ21" s="384"/>
      <c r="MFK21" s="384"/>
      <c r="MFL21" s="384"/>
      <c r="MFM21" s="384"/>
      <c r="MFN21" s="384"/>
      <c r="MFO21" s="384"/>
      <c r="MFP21" s="384"/>
      <c r="MFQ21" s="384"/>
      <c r="MFR21" s="384"/>
      <c r="MFS21" s="384"/>
      <c r="MFT21" s="384"/>
      <c r="MFU21" s="384"/>
      <c r="MFV21" s="384"/>
      <c r="MFW21" s="384"/>
      <c r="MFX21" s="384"/>
      <c r="MFY21" s="384"/>
      <c r="MFZ21" s="384"/>
      <c r="MGA21" s="384"/>
      <c r="MGB21" s="384"/>
      <c r="MGC21" s="384"/>
      <c r="MGD21" s="384"/>
      <c r="MGE21" s="384"/>
      <c r="MGF21" s="384"/>
      <c r="MGG21" s="384"/>
      <c r="MGH21" s="384"/>
      <c r="MGI21" s="384"/>
      <c r="MGJ21" s="384"/>
      <c r="MGK21" s="384"/>
      <c r="MGL21" s="384"/>
      <c r="MGM21" s="384"/>
      <c r="MGN21" s="384"/>
      <c r="MGO21" s="384"/>
      <c r="MGP21" s="384"/>
      <c r="MGQ21" s="384"/>
      <c r="MGR21" s="384"/>
      <c r="MGS21" s="384"/>
      <c r="MGT21" s="384"/>
      <c r="MGU21" s="384"/>
      <c r="MGV21" s="384"/>
      <c r="MGW21" s="384"/>
      <c r="MGX21" s="384"/>
      <c r="MGY21" s="384"/>
      <c r="MGZ21" s="384"/>
      <c r="MHA21" s="384"/>
      <c r="MHB21" s="384"/>
      <c r="MHC21" s="384"/>
      <c r="MHD21" s="384"/>
      <c r="MHE21" s="384"/>
      <c r="MHF21" s="384"/>
      <c r="MHG21" s="384"/>
      <c r="MHH21" s="384"/>
      <c r="MHI21" s="384"/>
      <c r="MHJ21" s="384"/>
      <c r="MHK21" s="384"/>
      <c r="MHL21" s="384"/>
      <c r="MHM21" s="384"/>
      <c r="MHN21" s="384"/>
      <c r="MHO21" s="384"/>
      <c r="MHP21" s="384"/>
      <c r="MHQ21" s="384"/>
      <c r="MHR21" s="384"/>
      <c r="MHS21" s="384"/>
      <c r="MHT21" s="384"/>
      <c r="MHU21" s="384"/>
      <c r="MHV21" s="384"/>
      <c r="MHW21" s="384"/>
      <c r="MHX21" s="384"/>
      <c r="MHY21" s="384"/>
      <c r="MHZ21" s="384"/>
      <c r="MIA21" s="384"/>
      <c r="MIB21" s="384"/>
      <c r="MIC21" s="384"/>
      <c r="MID21" s="384"/>
      <c r="MIE21" s="384"/>
      <c r="MIF21" s="384"/>
      <c r="MIG21" s="384"/>
      <c r="MIH21" s="384"/>
      <c r="MII21" s="384"/>
      <c r="MIJ21" s="384"/>
      <c r="MIK21" s="384"/>
      <c r="MIL21" s="384"/>
      <c r="MIM21" s="384"/>
      <c r="MIN21" s="384"/>
      <c r="MIO21" s="384"/>
      <c r="MIP21" s="384"/>
      <c r="MIQ21" s="384"/>
      <c r="MIR21" s="384"/>
      <c r="MIS21" s="384"/>
      <c r="MIT21" s="384"/>
      <c r="MIU21" s="384"/>
      <c r="MIV21" s="384"/>
      <c r="MIW21" s="384"/>
      <c r="MIX21" s="384"/>
      <c r="MIY21" s="384"/>
      <c r="MIZ21" s="384"/>
      <c r="MJA21" s="384"/>
      <c r="MJB21" s="384"/>
      <c r="MJC21" s="384"/>
      <c r="MJD21" s="384"/>
      <c r="MJE21" s="384"/>
      <c r="MJF21" s="384"/>
      <c r="MJG21" s="384"/>
      <c r="MJH21" s="384"/>
      <c r="MJI21" s="384"/>
      <c r="MJJ21" s="384"/>
      <c r="MJK21" s="384"/>
      <c r="MJL21" s="384"/>
      <c r="MJM21" s="384"/>
      <c r="MJN21" s="384"/>
      <c r="MJO21" s="384"/>
      <c r="MJP21" s="384"/>
      <c r="MJQ21" s="384"/>
      <c r="MJR21" s="384"/>
      <c r="MJS21" s="384"/>
      <c r="MJT21" s="384"/>
      <c r="MJU21" s="384"/>
      <c r="MJV21" s="384"/>
      <c r="MJW21" s="384"/>
      <c r="MJX21" s="384"/>
      <c r="MJY21" s="384"/>
      <c r="MJZ21" s="384"/>
      <c r="MKA21" s="384"/>
      <c r="MKB21" s="384"/>
      <c r="MKC21" s="384"/>
      <c r="MKD21" s="384"/>
      <c r="MKE21" s="384"/>
      <c r="MKF21" s="384"/>
      <c r="MKG21" s="384"/>
      <c r="MKH21" s="384"/>
      <c r="MKI21" s="384"/>
      <c r="MKJ21" s="384"/>
      <c r="MKK21" s="384"/>
      <c r="MKL21" s="384"/>
      <c r="MKM21" s="384"/>
      <c r="MKN21" s="384"/>
      <c r="MKO21" s="384"/>
      <c r="MKP21" s="384"/>
      <c r="MKQ21" s="384"/>
      <c r="MKR21" s="384"/>
      <c r="MKS21" s="384"/>
      <c r="MKT21" s="384"/>
      <c r="MKU21" s="384"/>
      <c r="MKV21" s="384"/>
      <c r="MKW21" s="384"/>
      <c r="MKX21" s="384"/>
      <c r="MKY21" s="384"/>
      <c r="MKZ21" s="384"/>
      <c r="MLA21" s="384"/>
      <c r="MLB21" s="384"/>
      <c r="MLC21" s="384"/>
      <c r="MLD21" s="384"/>
      <c r="MLE21" s="384"/>
      <c r="MLF21" s="384"/>
      <c r="MLG21" s="384"/>
      <c r="MLH21" s="384"/>
      <c r="MLI21" s="384"/>
      <c r="MLJ21" s="384"/>
      <c r="MLK21" s="384"/>
      <c r="MLL21" s="384"/>
      <c r="MLM21" s="384"/>
      <c r="MLN21" s="384"/>
      <c r="MLO21" s="384"/>
      <c r="MLP21" s="384"/>
      <c r="MLQ21" s="384"/>
      <c r="MLR21" s="384"/>
      <c r="MLS21" s="384"/>
      <c r="MLT21" s="384"/>
      <c r="MLU21" s="384"/>
      <c r="MLV21" s="384"/>
      <c r="MLW21" s="384"/>
      <c r="MLX21" s="384"/>
      <c r="MLY21" s="384"/>
      <c r="MLZ21" s="384"/>
      <c r="MMA21" s="384"/>
      <c r="MMB21" s="384"/>
      <c r="MMC21" s="384"/>
      <c r="MMD21" s="384"/>
      <c r="MME21" s="384"/>
      <c r="MMF21" s="384"/>
      <c r="MMG21" s="384"/>
      <c r="MMH21" s="384"/>
      <c r="MMI21" s="384"/>
      <c r="MMJ21" s="384"/>
      <c r="MMK21" s="384"/>
      <c r="MML21" s="384"/>
      <c r="MMM21" s="384"/>
      <c r="MMN21" s="384"/>
      <c r="MMO21" s="384"/>
      <c r="MMP21" s="384"/>
      <c r="MMQ21" s="384"/>
      <c r="MMR21" s="384"/>
      <c r="MMS21" s="384"/>
      <c r="MMT21" s="384"/>
      <c r="MMU21" s="384"/>
      <c r="MMV21" s="384"/>
      <c r="MMW21" s="384"/>
      <c r="MMX21" s="384"/>
      <c r="MMY21" s="384"/>
      <c r="MMZ21" s="384"/>
      <c r="MNA21" s="384"/>
      <c r="MNB21" s="384"/>
      <c r="MNC21" s="384"/>
      <c r="MND21" s="384"/>
      <c r="MNE21" s="384"/>
      <c r="MNF21" s="384"/>
      <c r="MNG21" s="384"/>
      <c r="MNH21" s="384"/>
      <c r="MNI21" s="384"/>
      <c r="MNJ21" s="384"/>
      <c r="MNK21" s="384"/>
      <c r="MNL21" s="384"/>
      <c r="MNM21" s="384"/>
      <c r="MNN21" s="384"/>
      <c r="MNO21" s="384"/>
      <c r="MNP21" s="384"/>
      <c r="MNQ21" s="384"/>
      <c r="MNR21" s="384"/>
      <c r="MNS21" s="384"/>
      <c r="MNT21" s="384"/>
      <c r="MNU21" s="384"/>
      <c r="MNV21" s="384"/>
      <c r="MNW21" s="384"/>
      <c r="MNX21" s="384"/>
      <c r="MNY21" s="384"/>
      <c r="MNZ21" s="384"/>
      <c r="MOA21" s="384"/>
      <c r="MOB21" s="384"/>
      <c r="MOC21" s="384"/>
      <c r="MOD21" s="384"/>
      <c r="MOE21" s="384"/>
      <c r="MOF21" s="384"/>
      <c r="MOG21" s="384"/>
      <c r="MOH21" s="384"/>
      <c r="MOI21" s="384"/>
      <c r="MOJ21" s="384"/>
      <c r="MOK21" s="384"/>
      <c r="MOL21" s="384"/>
      <c r="MOM21" s="384"/>
      <c r="MON21" s="384"/>
      <c r="MOO21" s="384"/>
      <c r="MOP21" s="384"/>
      <c r="MOQ21" s="384"/>
      <c r="MOR21" s="384"/>
      <c r="MOS21" s="384"/>
      <c r="MOT21" s="384"/>
      <c r="MOU21" s="384"/>
      <c r="MOV21" s="384"/>
      <c r="MOW21" s="384"/>
      <c r="MOX21" s="384"/>
      <c r="MOY21" s="384"/>
      <c r="MOZ21" s="384"/>
      <c r="MPA21" s="384"/>
      <c r="MPB21" s="384"/>
      <c r="MPC21" s="384"/>
      <c r="MPD21" s="384"/>
      <c r="MPE21" s="384"/>
      <c r="MPF21" s="384"/>
      <c r="MPG21" s="384"/>
      <c r="MPH21" s="384"/>
      <c r="MPI21" s="384"/>
      <c r="MPJ21" s="384"/>
      <c r="MPK21" s="384"/>
      <c r="MPL21" s="384"/>
      <c r="MPM21" s="384"/>
      <c r="MPN21" s="384"/>
      <c r="MPO21" s="384"/>
      <c r="MPP21" s="384"/>
      <c r="MPQ21" s="384"/>
      <c r="MPR21" s="384"/>
      <c r="MPS21" s="384"/>
      <c r="MPT21" s="384"/>
      <c r="MPU21" s="384"/>
      <c r="MPV21" s="384"/>
      <c r="MPW21" s="384"/>
      <c r="MPX21" s="384"/>
      <c r="MPY21" s="384"/>
      <c r="MPZ21" s="384"/>
      <c r="MQA21" s="384"/>
      <c r="MQB21" s="384"/>
      <c r="MQC21" s="384"/>
      <c r="MQD21" s="384"/>
      <c r="MQE21" s="384"/>
      <c r="MQF21" s="384"/>
      <c r="MQG21" s="384"/>
      <c r="MQH21" s="384"/>
      <c r="MQI21" s="384"/>
      <c r="MQJ21" s="384"/>
      <c r="MQK21" s="384"/>
      <c r="MQL21" s="384"/>
      <c r="MQM21" s="384"/>
      <c r="MQN21" s="384"/>
      <c r="MQO21" s="384"/>
      <c r="MQP21" s="384"/>
      <c r="MQQ21" s="384"/>
      <c r="MQR21" s="384"/>
      <c r="MQS21" s="384"/>
      <c r="MQT21" s="384"/>
      <c r="MQU21" s="384"/>
      <c r="MQV21" s="384"/>
      <c r="MQW21" s="384"/>
      <c r="MQX21" s="384"/>
      <c r="MQY21" s="384"/>
      <c r="MQZ21" s="384"/>
      <c r="MRA21" s="384"/>
      <c r="MRB21" s="384"/>
      <c r="MRC21" s="384"/>
      <c r="MRD21" s="384"/>
      <c r="MRE21" s="384"/>
      <c r="MRF21" s="384"/>
      <c r="MRG21" s="384"/>
      <c r="MRH21" s="384"/>
      <c r="MRI21" s="384"/>
      <c r="MRJ21" s="384"/>
      <c r="MRK21" s="384"/>
      <c r="MRL21" s="384"/>
      <c r="MRM21" s="384"/>
      <c r="MRN21" s="384"/>
      <c r="MRO21" s="384"/>
      <c r="MRP21" s="384"/>
      <c r="MRQ21" s="384"/>
      <c r="MRR21" s="384"/>
      <c r="MRS21" s="384"/>
      <c r="MRT21" s="384"/>
      <c r="MRU21" s="384"/>
      <c r="MRV21" s="384"/>
      <c r="MRW21" s="384"/>
      <c r="MRX21" s="384"/>
      <c r="MRY21" s="384"/>
      <c r="MRZ21" s="384"/>
      <c r="MSA21" s="384"/>
      <c r="MSB21" s="384"/>
      <c r="MSC21" s="384"/>
      <c r="MSD21" s="384"/>
      <c r="MSE21" s="384"/>
      <c r="MSF21" s="384"/>
      <c r="MSG21" s="384"/>
      <c r="MSH21" s="384"/>
      <c r="MSI21" s="384"/>
      <c r="MSJ21" s="384"/>
      <c r="MSK21" s="384"/>
      <c r="MSL21" s="384"/>
      <c r="MSM21" s="384"/>
      <c r="MSN21" s="384"/>
      <c r="MSO21" s="384"/>
      <c r="MSP21" s="384"/>
      <c r="MSQ21" s="384"/>
      <c r="MSR21" s="384"/>
      <c r="MSS21" s="384"/>
      <c r="MST21" s="384"/>
      <c r="MSU21" s="384"/>
      <c r="MSV21" s="384"/>
      <c r="MSW21" s="384"/>
      <c r="MSX21" s="384"/>
      <c r="MSY21" s="384"/>
      <c r="MSZ21" s="384"/>
      <c r="MTA21" s="384"/>
      <c r="MTB21" s="384"/>
      <c r="MTC21" s="384"/>
      <c r="MTD21" s="384"/>
      <c r="MTE21" s="384"/>
      <c r="MTF21" s="384"/>
      <c r="MTG21" s="384"/>
      <c r="MTH21" s="384"/>
      <c r="MTI21" s="384"/>
      <c r="MTJ21" s="384"/>
      <c r="MTK21" s="384"/>
      <c r="MTL21" s="384"/>
      <c r="MTM21" s="384"/>
      <c r="MTN21" s="384"/>
      <c r="MTO21" s="384"/>
      <c r="MTP21" s="384"/>
      <c r="MTQ21" s="384"/>
      <c r="MTR21" s="384"/>
      <c r="MTS21" s="384"/>
      <c r="MTT21" s="384"/>
      <c r="MTU21" s="384"/>
      <c r="MTV21" s="384"/>
      <c r="MTW21" s="384"/>
      <c r="MTX21" s="384"/>
      <c r="MTY21" s="384"/>
      <c r="MTZ21" s="384"/>
      <c r="MUA21" s="384"/>
      <c r="MUB21" s="384"/>
      <c r="MUC21" s="384"/>
      <c r="MUD21" s="384"/>
      <c r="MUE21" s="384"/>
      <c r="MUF21" s="384"/>
      <c r="MUG21" s="384"/>
      <c r="MUH21" s="384"/>
      <c r="MUI21" s="384"/>
      <c r="MUJ21" s="384"/>
      <c r="MUK21" s="384"/>
      <c r="MUL21" s="384"/>
      <c r="MUM21" s="384"/>
      <c r="MUN21" s="384"/>
      <c r="MUO21" s="384"/>
      <c r="MUP21" s="384"/>
      <c r="MUQ21" s="384"/>
      <c r="MUR21" s="384"/>
      <c r="MUS21" s="384"/>
      <c r="MUT21" s="384"/>
      <c r="MUU21" s="384"/>
      <c r="MUV21" s="384"/>
      <c r="MUW21" s="384"/>
      <c r="MUX21" s="384"/>
      <c r="MUY21" s="384"/>
      <c r="MUZ21" s="384"/>
      <c r="MVA21" s="384"/>
      <c r="MVB21" s="384"/>
      <c r="MVC21" s="384"/>
      <c r="MVD21" s="384"/>
      <c r="MVE21" s="384"/>
      <c r="MVF21" s="384"/>
      <c r="MVG21" s="384"/>
      <c r="MVH21" s="384"/>
      <c r="MVI21" s="384"/>
      <c r="MVJ21" s="384"/>
      <c r="MVK21" s="384"/>
      <c r="MVL21" s="384"/>
      <c r="MVM21" s="384"/>
      <c r="MVN21" s="384"/>
      <c r="MVO21" s="384"/>
      <c r="MVP21" s="384"/>
      <c r="MVQ21" s="384"/>
      <c r="MVR21" s="384"/>
      <c r="MVS21" s="384"/>
      <c r="MVT21" s="384"/>
      <c r="MVU21" s="384"/>
      <c r="MVV21" s="384"/>
      <c r="MVW21" s="384"/>
      <c r="MVX21" s="384"/>
      <c r="MVY21" s="384"/>
      <c r="MVZ21" s="384"/>
      <c r="MWA21" s="384"/>
      <c r="MWB21" s="384"/>
      <c r="MWC21" s="384"/>
      <c r="MWD21" s="384"/>
      <c r="MWE21" s="384"/>
      <c r="MWF21" s="384"/>
      <c r="MWG21" s="384"/>
      <c r="MWH21" s="384"/>
      <c r="MWI21" s="384"/>
      <c r="MWJ21" s="384"/>
      <c r="MWK21" s="384"/>
      <c r="MWL21" s="384"/>
      <c r="MWM21" s="384"/>
      <c r="MWN21" s="384"/>
      <c r="MWO21" s="384"/>
      <c r="MWP21" s="384"/>
      <c r="MWQ21" s="384"/>
      <c r="MWR21" s="384"/>
      <c r="MWS21" s="384"/>
      <c r="MWT21" s="384"/>
      <c r="MWU21" s="384"/>
      <c r="MWV21" s="384"/>
      <c r="MWW21" s="384"/>
      <c r="MWX21" s="384"/>
      <c r="MWY21" s="384"/>
      <c r="MWZ21" s="384"/>
      <c r="MXA21" s="384"/>
      <c r="MXB21" s="384"/>
      <c r="MXC21" s="384"/>
      <c r="MXD21" s="384"/>
      <c r="MXE21" s="384"/>
      <c r="MXF21" s="384"/>
      <c r="MXG21" s="384"/>
      <c r="MXH21" s="384"/>
      <c r="MXI21" s="384"/>
      <c r="MXJ21" s="384"/>
      <c r="MXK21" s="384"/>
      <c r="MXL21" s="384"/>
      <c r="MXM21" s="384"/>
      <c r="MXN21" s="384"/>
      <c r="MXO21" s="384"/>
      <c r="MXP21" s="384"/>
      <c r="MXQ21" s="384"/>
      <c r="MXR21" s="384"/>
      <c r="MXS21" s="384"/>
      <c r="MXT21" s="384"/>
      <c r="MXU21" s="384"/>
      <c r="MXV21" s="384"/>
      <c r="MXW21" s="384"/>
      <c r="MXX21" s="384"/>
      <c r="MXY21" s="384"/>
      <c r="MXZ21" s="384"/>
      <c r="MYA21" s="384"/>
      <c r="MYB21" s="384"/>
      <c r="MYC21" s="384"/>
      <c r="MYD21" s="384"/>
      <c r="MYE21" s="384"/>
      <c r="MYF21" s="384"/>
      <c r="MYG21" s="384"/>
      <c r="MYH21" s="384"/>
      <c r="MYI21" s="384"/>
      <c r="MYJ21" s="384"/>
      <c r="MYK21" s="384"/>
      <c r="MYL21" s="384"/>
      <c r="MYM21" s="384"/>
      <c r="MYN21" s="384"/>
      <c r="MYO21" s="384"/>
      <c r="MYP21" s="384"/>
      <c r="MYQ21" s="384"/>
      <c r="MYR21" s="384"/>
      <c r="MYS21" s="384"/>
      <c r="MYT21" s="384"/>
      <c r="MYU21" s="384"/>
      <c r="MYV21" s="384"/>
      <c r="MYW21" s="384"/>
      <c r="MYX21" s="384"/>
      <c r="MYY21" s="384"/>
      <c r="MYZ21" s="384"/>
      <c r="MZA21" s="384"/>
      <c r="MZB21" s="384"/>
      <c r="MZC21" s="384"/>
      <c r="MZD21" s="384"/>
      <c r="MZE21" s="384"/>
      <c r="MZF21" s="384"/>
      <c r="MZG21" s="384"/>
      <c r="MZH21" s="384"/>
      <c r="MZI21" s="384"/>
      <c r="MZJ21" s="384"/>
      <c r="MZK21" s="384"/>
      <c r="MZL21" s="384"/>
      <c r="MZM21" s="384"/>
      <c r="MZN21" s="384"/>
      <c r="MZO21" s="384"/>
      <c r="MZP21" s="384"/>
      <c r="MZQ21" s="384"/>
      <c r="MZR21" s="384"/>
      <c r="MZS21" s="384"/>
      <c r="MZT21" s="384"/>
      <c r="MZU21" s="384"/>
      <c r="MZV21" s="384"/>
      <c r="MZW21" s="384"/>
      <c r="MZX21" s="384"/>
      <c r="MZY21" s="384"/>
      <c r="MZZ21" s="384"/>
      <c r="NAA21" s="384"/>
      <c r="NAB21" s="384"/>
      <c r="NAC21" s="384"/>
      <c r="NAD21" s="384"/>
      <c r="NAE21" s="384"/>
      <c r="NAF21" s="384"/>
      <c r="NAG21" s="384"/>
      <c r="NAH21" s="384"/>
      <c r="NAI21" s="384"/>
      <c r="NAJ21" s="384"/>
      <c r="NAK21" s="384"/>
      <c r="NAL21" s="384"/>
      <c r="NAM21" s="384"/>
      <c r="NAN21" s="384"/>
      <c r="NAO21" s="384"/>
      <c r="NAP21" s="384"/>
      <c r="NAQ21" s="384"/>
      <c r="NAR21" s="384"/>
      <c r="NAS21" s="384"/>
      <c r="NAT21" s="384"/>
      <c r="NAU21" s="384"/>
      <c r="NAV21" s="384"/>
      <c r="NAW21" s="384"/>
      <c r="NAX21" s="384"/>
      <c r="NAY21" s="384"/>
      <c r="NAZ21" s="384"/>
      <c r="NBA21" s="384"/>
      <c r="NBB21" s="384"/>
      <c r="NBC21" s="384"/>
      <c r="NBD21" s="384"/>
      <c r="NBE21" s="384"/>
      <c r="NBF21" s="384"/>
      <c r="NBG21" s="384"/>
      <c r="NBH21" s="384"/>
      <c r="NBI21" s="384"/>
      <c r="NBJ21" s="384"/>
      <c r="NBK21" s="384"/>
      <c r="NBL21" s="384"/>
      <c r="NBM21" s="384"/>
      <c r="NBN21" s="384"/>
      <c r="NBO21" s="384"/>
      <c r="NBP21" s="384"/>
      <c r="NBQ21" s="384"/>
      <c r="NBR21" s="384"/>
      <c r="NBS21" s="384"/>
      <c r="NBT21" s="384"/>
      <c r="NBU21" s="384"/>
      <c r="NBV21" s="384"/>
      <c r="NBW21" s="384"/>
      <c r="NBX21" s="384"/>
      <c r="NBY21" s="384"/>
      <c r="NBZ21" s="384"/>
      <c r="NCA21" s="384"/>
      <c r="NCB21" s="384"/>
      <c r="NCC21" s="384"/>
      <c r="NCD21" s="384"/>
      <c r="NCE21" s="384"/>
      <c r="NCF21" s="384"/>
      <c r="NCG21" s="384"/>
      <c r="NCH21" s="384"/>
      <c r="NCI21" s="384"/>
      <c r="NCJ21" s="384"/>
      <c r="NCK21" s="384"/>
      <c r="NCL21" s="384"/>
      <c r="NCM21" s="384"/>
      <c r="NCN21" s="384"/>
      <c r="NCO21" s="384"/>
      <c r="NCP21" s="384"/>
      <c r="NCQ21" s="384"/>
      <c r="NCR21" s="384"/>
      <c r="NCS21" s="384"/>
      <c r="NCT21" s="384"/>
      <c r="NCU21" s="384"/>
      <c r="NCV21" s="384"/>
      <c r="NCW21" s="384"/>
      <c r="NCX21" s="384"/>
      <c r="NCY21" s="384"/>
      <c r="NCZ21" s="384"/>
      <c r="NDA21" s="384"/>
      <c r="NDB21" s="384"/>
      <c r="NDC21" s="384"/>
      <c r="NDD21" s="384"/>
      <c r="NDE21" s="384"/>
      <c r="NDF21" s="384"/>
      <c r="NDG21" s="384"/>
      <c r="NDH21" s="384"/>
      <c r="NDI21" s="384"/>
      <c r="NDJ21" s="384"/>
      <c r="NDK21" s="384"/>
      <c r="NDL21" s="384"/>
      <c r="NDM21" s="384"/>
      <c r="NDN21" s="384"/>
      <c r="NDO21" s="384"/>
      <c r="NDP21" s="384"/>
      <c r="NDQ21" s="384"/>
      <c r="NDR21" s="384"/>
      <c r="NDS21" s="384"/>
      <c r="NDT21" s="384"/>
      <c r="NDU21" s="384"/>
      <c r="NDV21" s="384"/>
      <c r="NDW21" s="384"/>
      <c r="NDX21" s="384"/>
      <c r="NDY21" s="384"/>
      <c r="NDZ21" s="384"/>
      <c r="NEA21" s="384"/>
      <c r="NEB21" s="384"/>
      <c r="NEC21" s="384"/>
      <c r="NED21" s="384"/>
      <c r="NEE21" s="384"/>
      <c r="NEF21" s="384"/>
      <c r="NEG21" s="384"/>
      <c r="NEH21" s="384"/>
      <c r="NEI21" s="384"/>
      <c r="NEJ21" s="384"/>
      <c r="NEK21" s="384"/>
      <c r="NEL21" s="384"/>
      <c r="NEM21" s="384"/>
      <c r="NEN21" s="384"/>
      <c r="NEO21" s="384"/>
      <c r="NEP21" s="384"/>
      <c r="NEQ21" s="384"/>
      <c r="NER21" s="384"/>
      <c r="NES21" s="384"/>
      <c r="NET21" s="384"/>
      <c r="NEU21" s="384"/>
      <c r="NEV21" s="384"/>
      <c r="NEW21" s="384"/>
      <c r="NEX21" s="384"/>
      <c r="NEY21" s="384"/>
      <c r="NEZ21" s="384"/>
      <c r="NFA21" s="384"/>
      <c r="NFB21" s="384"/>
      <c r="NFC21" s="384"/>
      <c r="NFD21" s="384"/>
      <c r="NFE21" s="384"/>
      <c r="NFF21" s="384"/>
      <c r="NFG21" s="384"/>
      <c r="NFH21" s="384"/>
      <c r="NFI21" s="384"/>
      <c r="NFJ21" s="384"/>
      <c r="NFK21" s="384"/>
      <c r="NFL21" s="384"/>
      <c r="NFM21" s="384"/>
      <c r="NFN21" s="384"/>
      <c r="NFO21" s="384"/>
      <c r="NFP21" s="384"/>
      <c r="NFQ21" s="384"/>
      <c r="NFR21" s="384"/>
      <c r="NFS21" s="384"/>
      <c r="NFT21" s="384"/>
      <c r="NFU21" s="384"/>
      <c r="NFV21" s="384"/>
      <c r="NFW21" s="384"/>
      <c r="NFX21" s="384"/>
      <c r="NFY21" s="384"/>
      <c r="NFZ21" s="384"/>
      <c r="NGA21" s="384"/>
      <c r="NGB21" s="384"/>
      <c r="NGC21" s="384"/>
      <c r="NGD21" s="384"/>
      <c r="NGE21" s="384"/>
      <c r="NGF21" s="384"/>
      <c r="NGG21" s="384"/>
      <c r="NGH21" s="384"/>
      <c r="NGI21" s="384"/>
      <c r="NGJ21" s="384"/>
      <c r="NGK21" s="384"/>
      <c r="NGL21" s="384"/>
      <c r="NGM21" s="384"/>
      <c r="NGN21" s="384"/>
      <c r="NGO21" s="384"/>
      <c r="NGP21" s="384"/>
      <c r="NGQ21" s="384"/>
      <c r="NGR21" s="384"/>
      <c r="NGS21" s="384"/>
      <c r="NGT21" s="384"/>
      <c r="NGU21" s="384"/>
      <c r="NGV21" s="384"/>
      <c r="NGW21" s="384"/>
      <c r="NGX21" s="384"/>
      <c r="NGY21" s="384"/>
      <c r="NGZ21" s="384"/>
      <c r="NHA21" s="384"/>
      <c r="NHB21" s="384"/>
      <c r="NHC21" s="384"/>
      <c r="NHD21" s="384"/>
      <c r="NHE21" s="384"/>
      <c r="NHF21" s="384"/>
      <c r="NHG21" s="384"/>
      <c r="NHH21" s="384"/>
      <c r="NHI21" s="384"/>
      <c r="NHJ21" s="384"/>
      <c r="NHK21" s="384"/>
      <c r="NHL21" s="384"/>
      <c r="NHM21" s="384"/>
      <c r="NHN21" s="384"/>
      <c r="NHO21" s="384"/>
      <c r="NHP21" s="384"/>
      <c r="NHQ21" s="384"/>
      <c r="NHR21" s="384"/>
      <c r="NHS21" s="384"/>
      <c r="NHT21" s="384"/>
      <c r="NHU21" s="384"/>
      <c r="NHV21" s="384"/>
      <c r="NHW21" s="384"/>
      <c r="NHX21" s="384"/>
      <c r="NHY21" s="384"/>
      <c r="NHZ21" s="384"/>
      <c r="NIA21" s="384"/>
      <c r="NIB21" s="384"/>
      <c r="NIC21" s="384"/>
      <c r="NID21" s="384"/>
      <c r="NIE21" s="384"/>
      <c r="NIF21" s="384"/>
      <c r="NIG21" s="384"/>
      <c r="NIH21" s="384"/>
      <c r="NII21" s="384"/>
      <c r="NIJ21" s="384"/>
      <c r="NIK21" s="384"/>
      <c r="NIL21" s="384"/>
      <c r="NIM21" s="384"/>
      <c r="NIN21" s="384"/>
      <c r="NIO21" s="384"/>
      <c r="NIP21" s="384"/>
      <c r="NIQ21" s="384"/>
      <c r="NIR21" s="384"/>
      <c r="NIS21" s="384"/>
      <c r="NIT21" s="384"/>
      <c r="NIU21" s="384"/>
      <c r="NIV21" s="384"/>
      <c r="NIW21" s="384"/>
      <c r="NIX21" s="384"/>
      <c r="NIY21" s="384"/>
      <c r="NIZ21" s="384"/>
      <c r="NJA21" s="384"/>
      <c r="NJB21" s="384"/>
      <c r="NJC21" s="384"/>
      <c r="NJD21" s="384"/>
      <c r="NJE21" s="384"/>
      <c r="NJF21" s="384"/>
      <c r="NJG21" s="384"/>
      <c r="NJH21" s="384"/>
      <c r="NJI21" s="384"/>
      <c r="NJJ21" s="384"/>
      <c r="NJK21" s="384"/>
      <c r="NJL21" s="384"/>
      <c r="NJM21" s="384"/>
      <c r="NJN21" s="384"/>
      <c r="NJO21" s="384"/>
      <c r="NJP21" s="384"/>
      <c r="NJQ21" s="384"/>
      <c r="NJR21" s="384"/>
      <c r="NJS21" s="384"/>
      <c r="NJT21" s="384"/>
      <c r="NJU21" s="384"/>
      <c r="NJV21" s="384"/>
      <c r="NJW21" s="384"/>
      <c r="NJX21" s="384"/>
      <c r="NJY21" s="384"/>
      <c r="NJZ21" s="384"/>
      <c r="NKA21" s="384"/>
      <c r="NKB21" s="384"/>
      <c r="NKC21" s="384"/>
      <c r="NKD21" s="384"/>
      <c r="NKE21" s="384"/>
      <c r="NKF21" s="384"/>
      <c r="NKG21" s="384"/>
      <c r="NKH21" s="384"/>
      <c r="NKI21" s="384"/>
      <c r="NKJ21" s="384"/>
      <c r="NKK21" s="384"/>
      <c r="NKL21" s="384"/>
      <c r="NKM21" s="384"/>
      <c r="NKN21" s="384"/>
      <c r="NKO21" s="384"/>
      <c r="NKP21" s="384"/>
      <c r="NKQ21" s="384"/>
      <c r="NKR21" s="384"/>
      <c r="NKS21" s="384"/>
      <c r="NKT21" s="384"/>
      <c r="NKU21" s="384"/>
      <c r="NKV21" s="384"/>
      <c r="NKW21" s="384"/>
      <c r="NKX21" s="384"/>
      <c r="NKY21" s="384"/>
      <c r="NKZ21" s="384"/>
      <c r="NLA21" s="384"/>
      <c r="NLB21" s="384"/>
      <c r="NLC21" s="384"/>
      <c r="NLD21" s="384"/>
      <c r="NLE21" s="384"/>
      <c r="NLF21" s="384"/>
      <c r="NLG21" s="384"/>
      <c r="NLH21" s="384"/>
      <c r="NLI21" s="384"/>
      <c r="NLJ21" s="384"/>
      <c r="NLK21" s="384"/>
      <c r="NLL21" s="384"/>
      <c r="NLM21" s="384"/>
      <c r="NLN21" s="384"/>
      <c r="NLO21" s="384"/>
      <c r="NLP21" s="384"/>
      <c r="NLQ21" s="384"/>
      <c r="NLR21" s="384"/>
      <c r="NLS21" s="384"/>
      <c r="NLT21" s="384"/>
      <c r="NLU21" s="384"/>
      <c r="NLV21" s="384"/>
      <c r="NLW21" s="384"/>
      <c r="NLX21" s="384"/>
      <c r="NLY21" s="384"/>
      <c r="NLZ21" s="384"/>
      <c r="NMA21" s="384"/>
      <c r="NMB21" s="384"/>
      <c r="NMC21" s="384"/>
      <c r="NMD21" s="384"/>
      <c r="NME21" s="384"/>
      <c r="NMF21" s="384"/>
      <c r="NMG21" s="384"/>
      <c r="NMH21" s="384"/>
      <c r="NMI21" s="384"/>
      <c r="NMJ21" s="384"/>
      <c r="NMK21" s="384"/>
      <c r="NML21" s="384"/>
      <c r="NMM21" s="384"/>
      <c r="NMN21" s="384"/>
      <c r="NMO21" s="384"/>
      <c r="NMP21" s="384"/>
      <c r="NMQ21" s="384"/>
      <c r="NMR21" s="384"/>
      <c r="NMS21" s="384"/>
      <c r="NMT21" s="384"/>
      <c r="NMU21" s="384"/>
      <c r="NMV21" s="384"/>
      <c r="NMW21" s="384"/>
      <c r="NMX21" s="384"/>
      <c r="NMY21" s="384"/>
      <c r="NMZ21" s="384"/>
      <c r="NNA21" s="384"/>
      <c r="NNB21" s="384"/>
      <c r="NNC21" s="384"/>
      <c r="NND21" s="384"/>
      <c r="NNE21" s="384"/>
      <c r="NNF21" s="384"/>
      <c r="NNG21" s="384"/>
      <c r="NNH21" s="384"/>
      <c r="NNI21" s="384"/>
      <c r="NNJ21" s="384"/>
      <c r="NNK21" s="384"/>
      <c r="NNL21" s="384"/>
      <c r="NNM21" s="384"/>
      <c r="NNN21" s="384"/>
      <c r="NNO21" s="384"/>
      <c r="NNP21" s="384"/>
      <c r="NNQ21" s="384"/>
      <c r="NNR21" s="384"/>
      <c r="NNS21" s="384"/>
      <c r="NNT21" s="384"/>
      <c r="NNU21" s="384"/>
      <c r="NNV21" s="384"/>
      <c r="NNW21" s="384"/>
      <c r="NNX21" s="384"/>
      <c r="NNY21" s="384"/>
      <c r="NNZ21" s="384"/>
      <c r="NOA21" s="384"/>
      <c r="NOB21" s="384"/>
      <c r="NOC21" s="384"/>
      <c r="NOD21" s="384"/>
      <c r="NOE21" s="384"/>
      <c r="NOF21" s="384"/>
      <c r="NOG21" s="384"/>
      <c r="NOH21" s="384"/>
      <c r="NOI21" s="384"/>
      <c r="NOJ21" s="384"/>
      <c r="NOK21" s="384"/>
      <c r="NOL21" s="384"/>
      <c r="NOM21" s="384"/>
      <c r="NON21" s="384"/>
      <c r="NOO21" s="384"/>
      <c r="NOP21" s="384"/>
      <c r="NOQ21" s="384"/>
      <c r="NOR21" s="384"/>
      <c r="NOS21" s="384"/>
      <c r="NOT21" s="384"/>
      <c r="NOU21" s="384"/>
      <c r="NOV21" s="384"/>
      <c r="NOW21" s="384"/>
      <c r="NOX21" s="384"/>
      <c r="NOY21" s="384"/>
      <c r="NOZ21" s="384"/>
      <c r="NPA21" s="384"/>
      <c r="NPB21" s="384"/>
      <c r="NPC21" s="384"/>
      <c r="NPD21" s="384"/>
      <c r="NPE21" s="384"/>
      <c r="NPF21" s="384"/>
      <c r="NPG21" s="384"/>
      <c r="NPH21" s="384"/>
      <c r="NPI21" s="384"/>
      <c r="NPJ21" s="384"/>
      <c r="NPK21" s="384"/>
      <c r="NPL21" s="384"/>
      <c r="NPM21" s="384"/>
      <c r="NPN21" s="384"/>
      <c r="NPO21" s="384"/>
      <c r="NPP21" s="384"/>
      <c r="NPQ21" s="384"/>
      <c r="NPR21" s="384"/>
      <c r="NPS21" s="384"/>
      <c r="NPT21" s="384"/>
      <c r="NPU21" s="384"/>
      <c r="NPV21" s="384"/>
      <c r="NPW21" s="384"/>
      <c r="NPX21" s="384"/>
      <c r="NPY21" s="384"/>
      <c r="NPZ21" s="384"/>
      <c r="NQA21" s="384"/>
      <c r="NQB21" s="384"/>
      <c r="NQC21" s="384"/>
      <c r="NQD21" s="384"/>
      <c r="NQE21" s="384"/>
      <c r="NQF21" s="384"/>
      <c r="NQG21" s="384"/>
      <c r="NQH21" s="384"/>
      <c r="NQI21" s="384"/>
      <c r="NQJ21" s="384"/>
      <c r="NQK21" s="384"/>
      <c r="NQL21" s="384"/>
      <c r="NQM21" s="384"/>
      <c r="NQN21" s="384"/>
      <c r="NQO21" s="384"/>
      <c r="NQP21" s="384"/>
      <c r="NQQ21" s="384"/>
      <c r="NQR21" s="384"/>
      <c r="NQS21" s="384"/>
      <c r="NQT21" s="384"/>
      <c r="NQU21" s="384"/>
      <c r="NQV21" s="384"/>
      <c r="NQW21" s="384"/>
      <c r="NQX21" s="384"/>
      <c r="NQY21" s="384"/>
      <c r="NQZ21" s="384"/>
      <c r="NRA21" s="384"/>
      <c r="NRB21" s="384"/>
      <c r="NRC21" s="384"/>
      <c r="NRD21" s="384"/>
      <c r="NRE21" s="384"/>
      <c r="NRF21" s="384"/>
      <c r="NRG21" s="384"/>
      <c r="NRH21" s="384"/>
      <c r="NRI21" s="384"/>
      <c r="NRJ21" s="384"/>
      <c r="NRK21" s="384"/>
      <c r="NRL21" s="384"/>
      <c r="NRM21" s="384"/>
      <c r="NRN21" s="384"/>
      <c r="NRO21" s="384"/>
      <c r="NRP21" s="384"/>
      <c r="NRQ21" s="384"/>
      <c r="NRR21" s="384"/>
      <c r="NRS21" s="384"/>
      <c r="NRT21" s="384"/>
      <c r="NRU21" s="384"/>
      <c r="NRV21" s="384"/>
      <c r="NRW21" s="384"/>
      <c r="NRX21" s="384"/>
      <c r="NRY21" s="384"/>
      <c r="NRZ21" s="384"/>
      <c r="NSA21" s="384"/>
      <c r="NSB21" s="384"/>
      <c r="NSC21" s="384"/>
      <c r="NSD21" s="384"/>
      <c r="NSE21" s="384"/>
      <c r="NSF21" s="384"/>
      <c r="NSG21" s="384"/>
      <c r="NSH21" s="384"/>
      <c r="NSI21" s="384"/>
      <c r="NSJ21" s="384"/>
      <c r="NSK21" s="384"/>
      <c r="NSL21" s="384"/>
      <c r="NSM21" s="384"/>
      <c r="NSN21" s="384"/>
      <c r="NSO21" s="384"/>
      <c r="NSP21" s="384"/>
      <c r="NSQ21" s="384"/>
      <c r="NSR21" s="384"/>
      <c r="NSS21" s="384"/>
      <c r="NST21" s="384"/>
      <c r="NSU21" s="384"/>
      <c r="NSV21" s="384"/>
      <c r="NSW21" s="384"/>
      <c r="NSX21" s="384"/>
      <c r="NSY21" s="384"/>
      <c r="NSZ21" s="384"/>
      <c r="NTA21" s="384"/>
      <c r="NTB21" s="384"/>
      <c r="NTC21" s="384"/>
      <c r="NTD21" s="384"/>
      <c r="NTE21" s="384"/>
      <c r="NTF21" s="384"/>
      <c r="NTG21" s="384"/>
      <c r="NTH21" s="384"/>
      <c r="NTI21" s="384"/>
      <c r="NTJ21" s="384"/>
      <c r="NTK21" s="384"/>
      <c r="NTL21" s="384"/>
      <c r="NTM21" s="384"/>
      <c r="NTN21" s="384"/>
      <c r="NTO21" s="384"/>
      <c r="NTP21" s="384"/>
      <c r="NTQ21" s="384"/>
      <c r="NTR21" s="384"/>
      <c r="NTS21" s="384"/>
      <c r="NTT21" s="384"/>
      <c r="NTU21" s="384"/>
      <c r="NTV21" s="384"/>
      <c r="NTW21" s="384"/>
      <c r="NTX21" s="384"/>
      <c r="NTY21" s="384"/>
      <c r="NTZ21" s="384"/>
      <c r="NUA21" s="384"/>
      <c r="NUB21" s="384"/>
      <c r="NUC21" s="384"/>
      <c r="NUD21" s="384"/>
      <c r="NUE21" s="384"/>
      <c r="NUF21" s="384"/>
      <c r="NUG21" s="384"/>
      <c r="NUH21" s="384"/>
      <c r="NUI21" s="384"/>
      <c r="NUJ21" s="384"/>
      <c r="NUK21" s="384"/>
      <c r="NUL21" s="384"/>
      <c r="NUM21" s="384"/>
      <c r="NUN21" s="384"/>
      <c r="NUO21" s="384"/>
      <c r="NUP21" s="384"/>
      <c r="NUQ21" s="384"/>
      <c r="NUR21" s="384"/>
      <c r="NUS21" s="384"/>
      <c r="NUT21" s="384"/>
      <c r="NUU21" s="384"/>
      <c r="NUV21" s="384"/>
      <c r="NUW21" s="384"/>
      <c r="NUX21" s="384"/>
      <c r="NUY21" s="384"/>
      <c r="NUZ21" s="384"/>
      <c r="NVA21" s="384"/>
      <c r="NVB21" s="384"/>
      <c r="NVC21" s="384"/>
      <c r="NVD21" s="384"/>
      <c r="NVE21" s="384"/>
      <c r="NVF21" s="384"/>
      <c r="NVG21" s="384"/>
      <c r="NVH21" s="384"/>
      <c r="NVI21" s="384"/>
      <c r="NVJ21" s="384"/>
      <c r="NVK21" s="384"/>
      <c r="NVL21" s="384"/>
      <c r="NVM21" s="384"/>
      <c r="NVN21" s="384"/>
      <c r="NVO21" s="384"/>
      <c r="NVP21" s="384"/>
      <c r="NVQ21" s="384"/>
      <c r="NVR21" s="384"/>
      <c r="NVS21" s="384"/>
      <c r="NVT21" s="384"/>
      <c r="NVU21" s="384"/>
      <c r="NVV21" s="384"/>
      <c r="NVW21" s="384"/>
      <c r="NVX21" s="384"/>
      <c r="NVY21" s="384"/>
      <c r="NVZ21" s="384"/>
      <c r="NWA21" s="384"/>
      <c r="NWB21" s="384"/>
      <c r="NWC21" s="384"/>
      <c r="NWD21" s="384"/>
      <c r="NWE21" s="384"/>
      <c r="NWF21" s="384"/>
      <c r="NWG21" s="384"/>
      <c r="NWH21" s="384"/>
      <c r="NWI21" s="384"/>
      <c r="NWJ21" s="384"/>
      <c r="NWK21" s="384"/>
      <c r="NWL21" s="384"/>
      <c r="NWM21" s="384"/>
      <c r="NWN21" s="384"/>
      <c r="NWO21" s="384"/>
      <c r="NWP21" s="384"/>
      <c r="NWQ21" s="384"/>
      <c r="NWR21" s="384"/>
      <c r="NWS21" s="384"/>
      <c r="NWT21" s="384"/>
      <c r="NWU21" s="384"/>
      <c r="NWV21" s="384"/>
      <c r="NWW21" s="384"/>
      <c r="NWX21" s="384"/>
      <c r="NWY21" s="384"/>
      <c r="NWZ21" s="384"/>
      <c r="NXA21" s="384"/>
      <c r="NXB21" s="384"/>
      <c r="NXC21" s="384"/>
      <c r="NXD21" s="384"/>
      <c r="NXE21" s="384"/>
      <c r="NXF21" s="384"/>
      <c r="NXG21" s="384"/>
      <c r="NXH21" s="384"/>
      <c r="NXI21" s="384"/>
      <c r="NXJ21" s="384"/>
      <c r="NXK21" s="384"/>
      <c r="NXL21" s="384"/>
      <c r="NXM21" s="384"/>
      <c r="NXN21" s="384"/>
      <c r="NXO21" s="384"/>
      <c r="NXP21" s="384"/>
      <c r="NXQ21" s="384"/>
      <c r="NXR21" s="384"/>
      <c r="NXS21" s="384"/>
      <c r="NXT21" s="384"/>
      <c r="NXU21" s="384"/>
      <c r="NXV21" s="384"/>
      <c r="NXW21" s="384"/>
      <c r="NXX21" s="384"/>
      <c r="NXY21" s="384"/>
      <c r="NXZ21" s="384"/>
      <c r="NYA21" s="384"/>
      <c r="NYB21" s="384"/>
      <c r="NYC21" s="384"/>
      <c r="NYD21" s="384"/>
      <c r="NYE21" s="384"/>
      <c r="NYF21" s="384"/>
      <c r="NYG21" s="384"/>
      <c r="NYH21" s="384"/>
      <c r="NYI21" s="384"/>
      <c r="NYJ21" s="384"/>
      <c r="NYK21" s="384"/>
      <c r="NYL21" s="384"/>
      <c r="NYM21" s="384"/>
      <c r="NYN21" s="384"/>
      <c r="NYO21" s="384"/>
      <c r="NYP21" s="384"/>
      <c r="NYQ21" s="384"/>
      <c r="NYR21" s="384"/>
      <c r="NYS21" s="384"/>
      <c r="NYT21" s="384"/>
      <c r="NYU21" s="384"/>
      <c r="NYV21" s="384"/>
      <c r="NYW21" s="384"/>
      <c r="NYX21" s="384"/>
      <c r="NYY21" s="384"/>
      <c r="NYZ21" s="384"/>
      <c r="NZA21" s="384"/>
      <c r="NZB21" s="384"/>
      <c r="NZC21" s="384"/>
      <c r="NZD21" s="384"/>
      <c r="NZE21" s="384"/>
      <c r="NZF21" s="384"/>
      <c r="NZG21" s="384"/>
      <c r="NZH21" s="384"/>
      <c r="NZI21" s="384"/>
      <c r="NZJ21" s="384"/>
      <c r="NZK21" s="384"/>
      <c r="NZL21" s="384"/>
      <c r="NZM21" s="384"/>
      <c r="NZN21" s="384"/>
      <c r="NZO21" s="384"/>
      <c r="NZP21" s="384"/>
      <c r="NZQ21" s="384"/>
      <c r="NZR21" s="384"/>
      <c r="NZS21" s="384"/>
      <c r="NZT21" s="384"/>
      <c r="NZU21" s="384"/>
      <c r="NZV21" s="384"/>
      <c r="NZW21" s="384"/>
      <c r="NZX21" s="384"/>
      <c r="NZY21" s="384"/>
      <c r="NZZ21" s="384"/>
      <c r="OAA21" s="384"/>
      <c r="OAB21" s="384"/>
      <c r="OAC21" s="384"/>
      <c r="OAD21" s="384"/>
      <c r="OAE21" s="384"/>
      <c r="OAF21" s="384"/>
      <c r="OAG21" s="384"/>
      <c r="OAH21" s="384"/>
      <c r="OAI21" s="384"/>
      <c r="OAJ21" s="384"/>
      <c r="OAK21" s="384"/>
      <c r="OAL21" s="384"/>
      <c r="OAM21" s="384"/>
      <c r="OAN21" s="384"/>
      <c r="OAO21" s="384"/>
      <c r="OAP21" s="384"/>
      <c r="OAQ21" s="384"/>
      <c r="OAR21" s="384"/>
      <c r="OAS21" s="384"/>
      <c r="OAT21" s="384"/>
      <c r="OAU21" s="384"/>
      <c r="OAV21" s="384"/>
      <c r="OAW21" s="384"/>
      <c r="OAX21" s="384"/>
      <c r="OAY21" s="384"/>
      <c r="OAZ21" s="384"/>
      <c r="OBA21" s="384"/>
      <c r="OBB21" s="384"/>
      <c r="OBC21" s="384"/>
      <c r="OBD21" s="384"/>
      <c r="OBE21" s="384"/>
      <c r="OBF21" s="384"/>
      <c r="OBG21" s="384"/>
      <c r="OBH21" s="384"/>
      <c r="OBI21" s="384"/>
      <c r="OBJ21" s="384"/>
      <c r="OBK21" s="384"/>
      <c r="OBL21" s="384"/>
      <c r="OBM21" s="384"/>
      <c r="OBN21" s="384"/>
      <c r="OBO21" s="384"/>
      <c r="OBP21" s="384"/>
      <c r="OBQ21" s="384"/>
      <c r="OBR21" s="384"/>
      <c r="OBS21" s="384"/>
      <c r="OBT21" s="384"/>
      <c r="OBU21" s="384"/>
      <c r="OBV21" s="384"/>
      <c r="OBW21" s="384"/>
      <c r="OBX21" s="384"/>
      <c r="OBY21" s="384"/>
      <c r="OBZ21" s="384"/>
      <c r="OCA21" s="384"/>
      <c r="OCB21" s="384"/>
      <c r="OCC21" s="384"/>
      <c r="OCD21" s="384"/>
      <c r="OCE21" s="384"/>
      <c r="OCF21" s="384"/>
      <c r="OCG21" s="384"/>
      <c r="OCH21" s="384"/>
      <c r="OCI21" s="384"/>
      <c r="OCJ21" s="384"/>
      <c r="OCK21" s="384"/>
      <c r="OCL21" s="384"/>
      <c r="OCM21" s="384"/>
      <c r="OCN21" s="384"/>
      <c r="OCO21" s="384"/>
      <c r="OCP21" s="384"/>
      <c r="OCQ21" s="384"/>
      <c r="OCR21" s="384"/>
      <c r="OCS21" s="384"/>
      <c r="OCT21" s="384"/>
      <c r="OCU21" s="384"/>
      <c r="OCV21" s="384"/>
      <c r="OCW21" s="384"/>
      <c r="OCX21" s="384"/>
      <c r="OCY21" s="384"/>
      <c r="OCZ21" s="384"/>
      <c r="ODA21" s="384"/>
      <c r="ODB21" s="384"/>
      <c r="ODC21" s="384"/>
      <c r="ODD21" s="384"/>
      <c r="ODE21" s="384"/>
      <c r="ODF21" s="384"/>
      <c r="ODG21" s="384"/>
      <c r="ODH21" s="384"/>
      <c r="ODI21" s="384"/>
      <c r="ODJ21" s="384"/>
      <c r="ODK21" s="384"/>
      <c r="ODL21" s="384"/>
      <c r="ODM21" s="384"/>
      <c r="ODN21" s="384"/>
      <c r="ODO21" s="384"/>
      <c r="ODP21" s="384"/>
      <c r="ODQ21" s="384"/>
      <c r="ODR21" s="384"/>
      <c r="ODS21" s="384"/>
      <c r="ODT21" s="384"/>
      <c r="ODU21" s="384"/>
      <c r="ODV21" s="384"/>
      <c r="ODW21" s="384"/>
      <c r="ODX21" s="384"/>
      <c r="ODY21" s="384"/>
      <c r="ODZ21" s="384"/>
      <c r="OEA21" s="384"/>
      <c r="OEB21" s="384"/>
      <c r="OEC21" s="384"/>
      <c r="OED21" s="384"/>
      <c r="OEE21" s="384"/>
      <c r="OEF21" s="384"/>
      <c r="OEG21" s="384"/>
      <c r="OEH21" s="384"/>
      <c r="OEI21" s="384"/>
      <c r="OEJ21" s="384"/>
      <c r="OEK21" s="384"/>
      <c r="OEL21" s="384"/>
      <c r="OEM21" s="384"/>
      <c r="OEN21" s="384"/>
      <c r="OEO21" s="384"/>
      <c r="OEP21" s="384"/>
      <c r="OEQ21" s="384"/>
      <c r="OER21" s="384"/>
      <c r="OES21" s="384"/>
      <c r="OET21" s="384"/>
      <c r="OEU21" s="384"/>
      <c r="OEV21" s="384"/>
      <c r="OEW21" s="384"/>
      <c r="OEX21" s="384"/>
      <c r="OEY21" s="384"/>
      <c r="OEZ21" s="384"/>
      <c r="OFA21" s="384"/>
      <c r="OFB21" s="384"/>
      <c r="OFC21" s="384"/>
      <c r="OFD21" s="384"/>
      <c r="OFE21" s="384"/>
      <c r="OFF21" s="384"/>
      <c r="OFG21" s="384"/>
      <c r="OFH21" s="384"/>
      <c r="OFI21" s="384"/>
      <c r="OFJ21" s="384"/>
      <c r="OFK21" s="384"/>
      <c r="OFL21" s="384"/>
      <c r="OFM21" s="384"/>
      <c r="OFN21" s="384"/>
      <c r="OFO21" s="384"/>
      <c r="OFP21" s="384"/>
      <c r="OFQ21" s="384"/>
      <c r="OFR21" s="384"/>
      <c r="OFS21" s="384"/>
      <c r="OFT21" s="384"/>
      <c r="OFU21" s="384"/>
      <c r="OFV21" s="384"/>
      <c r="OFW21" s="384"/>
      <c r="OFX21" s="384"/>
      <c r="OFY21" s="384"/>
      <c r="OFZ21" s="384"/>
      <c r="OGA21" s="384"/>
      <c r="OGB21" s="384"/>
      <c r="OGC21" s="384"/>
      <c r="OGD21" s="384"/>
      <c r="OGE21" s="384"/>
      <c r="OGF21" s="384"/>
      <c r="OGG21" s="384"/>
      <c r="OGH21" s="384"/>
      <c r="OGI21" s="384"/>
      <c r="OGJ21" s="384"/>
      <c r="OGK21" s="384"/>
      <c r="OGL21" s="384"/>
      <c r="OGM21" s="384"/>
      <c r="OGN21" s="384"/>
      <c r="OGO21" s="384"/>
      <c r="OGP21" s="384"/>
      <c r="OGQ21" s="384"/>
      <c r="OGR21" s="384"/>
      <c r="OGS21" s="384"/>
      <c r="OGT21" s="384"/>
      <c r="OGU21" s="384"/>
      <c r="OGV21" s="384"/>
      <c r="OGW21" s="384"/>
      <c r="OGX21" s="384"/>
      <c r="OGY21" s="384"/>
      <c r="OGZ21" s="384"/>
      <c r="OHA21" s="384"/>
      <c r="OHB21" s="384"/>
      <c r="OHC21" s="384"/>
      <c r="OHD21" s="384"/>
      <c r="OHE21" s="384"/>
      <c r="OHF21" s="384"/>
      <c r="OHG21" s="384"/>
      <c r="OHH21" s="384"/>
      <c r="OHI21" s="384"/>
      <c r="OHJ21" s="384"/>
      <c r="OHK21" s="384"/>
      <c r="OHL21" s="384"/>
      <c r="OHM21" s="384"/>
      <c r="OHN21" s="384"/>
      <c r="OHO21" s="384"/>
      <c r="OHP21" s="384"/>
      <c r="OHQ21" s="384"/>
      <c r="OHR21" s="384"/>
      <c r="OHS21" s="384"/>
      <c r="OHT21" s="384"/>
      <c r="OHU21" s="384"/>
      <c r="OHV21" s="384"/>
      <c r="OHW21" s="384"/>
      <c r="OHX21" s="384"/>
      <c r="OHY21" s="384"/>
      <c r="OHZ21" s="384"/>
      <c r="OIA21" s="384"/>
      <c r="OIB21" s="384"/>
      <c r="OIC21" s="384"/>
      <c r="OID21" s="384"/>
      <c r="OIE21" s="384"/>
      <c r="OIF21" s="384"/>
      <c r="OIG21" s="384"/>
      <c r="OIH21" s="384"/>
      <c r="OII21" s="384"/>
      <c r="OIJ21" s="384"/>
      <c r="OIK21" s="384"/>
      <c r="OIL21" s="384"/>
      <c r="OIM21" s="384"/>
      <c r="OIN21" s="384"/>
      <c r="OIO21" s="384"/>
      <c r="OIP21" s="384"/>
      <c r="OIQ21" s="384"/>
      <c r="OIR21" s="384"/>
      <c r="OIS21" s="384"/>
      <c r="OIT21" s="384"/>
      <c r="OIU21" s="384"/>
      <c r="OIV21" s="384"/>
      <c r="OIW21" s="384"/>
      <c r="OIX21" s="384"/>
      <c r="OIY21" s="384"/>
      <c r="OIZ21" s="384"/>
      <c r="OJA21" s="384"/>
      <c r="OJB21" s="384"/>
      <c r="OJC21" s="384"/>
      <c r="OJD21" s="384"/>
      <c r="OJE21" s="384"/>
      <c r="OJF21" s="384"/>
      <c r="OJG21" s="384"/>
      <c r="OJH21" s="384"/>
      <c r="OJI21" s="384"/>
      <c r="OJJ21" s="384"/>
      <c r="OJK21" s="384"/>
      <c r="OJL21" s="384"/>
      <c r="OJM21" s="384"/>
      <c r="OJN21" s="384"/>
      <c r="OJO21" s="384"/>
      <c r="OJP21" s="384"/>
      <c r="OJQ21" s="384"/>
      <c r="OJR21" s="384"/>
      <c r="OJS21" s="384"/>
      <c r="OJT21" s="384"/>
      <c r="OJU21" s="384"/>
      <c r="OJV21" s="384"/>
      <c r="OJW21" s="384"/>
      <c r="OJX21" s="384"/>
      <c r="OJY21" s="384"/>
      <c r="OJZ21" s="384"/>
      <c r="OKA21" s="384"/>
      <c r="OKB21" s="384"/>
      <c r="OKC21" s="384"/>
      <c r="OKD21" s="384"/>
      <c r="OKE21" s="384"/>
      <c r="OKF21" s="384"/>
      <c r="OKG21" s="384"/>
      <c r="OKH21" s="384"/>
      <c r="OKI21" s="384"/>
      <c r="OKJ21" s="384"/>
      <c r="OKK21" s="384"/>
      <c r="OKL21" s="384"/>
      <c r="OKM21" s="384"/>
      <c r="OKN21" s="384"/>
      <c r="OKO21" s="384"/>
      <c r="OKP21" s="384"/>
      <c r="OKQ21" s="384"/>
      <c r="OKR21" s="384"/>
      <c r="OKS21" s="384"/>
      <c r="OKT21" s="384"/>
      <c r="OKU21" s="384"/>
      <c r="OKV21" s="384"/>
      <c r="OKW21" s="384"/>
      <c r="OKX21" s="384"/>
      <c r="OKY21" s="384"/>
      <c r="OKZ21" s="384"/>
      <c r="OLA21" s="384"/>
      <c r="OLB21" s="384"/>
      <c r="OLC21" s="384"/>
      <c r="OLD21" s="384"/>
      <c r="OLE21" s="384"/>
      <c r="OLF21" s="384"/>
      <c r="OLG21" s="384"/>
      <c r="OLH21" s="384"/>
      <c r="OLI21" s="384"/>
      <c r="OLJ21" s="384"/>
      <c r="OLK21" s="384"/>
      <c r="OLL21" s="384"/>
      <c r="OLM21" s="384"/>
      <c r="OLN21" s="384"/>
      <c r="OLO21" s="384"/>
      <c r="OLP21" s="384"/>
      <c r="OLQ21" s="384"/>
      <c r="OLR21" s="384"/>
      <c r="OLS21" s="384"/>
      <c r="OLT21" s="384"/>
      <c r="OLU21" s="384"/>
      <c r="OLV21" s="384"/>
      <c r="OLW21" s="384"/>
      <c r="OLX21" s="384"/>
      <c r="OLY21" s="384"/>
      <c r="OLZ21" s="384"/>
      <c r="OMA21" s="384"/>
      <c r="OMB21" s="384"/>
      <c r="OMC21" s="384"/>
      <c r="OMD21" s="384"/>
      <c r="OME21" s="384"/>
      <c r="OMF21" s="384"/>
      <c r="OMG21" s="384"/>
      <c r="OMH21" s="384"/>
      <c r="OMI21" s="384"/>
      <c r="OMJ21" s="384"/>
      <c r="OMK21" s="384"/>
      <c r="OML21" s="384"/>
      <c r="OMM21" s="384"/>
      <c r="OMN21" s="384"/>
      <c r="OMO21" s="384"/>
      <c r="OMP21" s="384"/>
      <c r="OMQ21" s="384"/>
      <c r="OMR21" s="384"/>
      <c r="OMS21" s="384"/>
      <c r="OMT21" s="384"/>
      <c r="OMU21" s="384"/>
      <c r="OMV21" s="384"/>
      <c r="OMW21" s="384"/>
      <c r="OMX21" s="384"/>
      <c r="OMY21" s="384"/>
      <c r="OMZ21" s="384"/>
      <c r="ONA21" s="384"/>
      <c r="ONB21" s="384"/>
      <c r="ONC21" s="384"/>
      <c r="OND21" s="384"/>
      <c r="ONE21" s="384"/>
      <c r="ONF21" s="384"/>
      <c r="ONG21" s="384"/>
      <c r="ONH21" s="384"/>
      <c r="ONI21" s="384"/>
      <c r="ONJ21" s="384"/>
      <c r="ONK21" s="384"/>
      <c r="ONL21" s="384"/>
      <c r="ONM21" s="384"/>
      <c r="ONN21" s="384"/>
      <c r="ONO21" s="384"/>
      <c r="ONP21" s="384"/>
      <c r="ONQ21" s="384"/>
      <c r="ONR21" s="384"/>
      <c r="ONS21" s="384"/>
      <c r="ONT21" s="384"/>
      <c r="ONU21" s="384"/>
      <c r="ONV21" s="384"/>
      <c r="ONW21" s="384"/>
      <c r="ONX21" s="384"/>
      <c r="ONY21" s="384"/>
      <c r="ONZ21" s="384"/>
      <c r="OOA21" s="384"/>
      <c r="OOB21" s="384"/>
      <c r="OOC21" s="384"/>
      <c r="OOD21" s="384"/>
      <c r="OOE21" s="384"/>
      <c r="OOF21" s="384"/>
      <c r="OOG21" s="384"/>
      <c r="OOH21" s="384"/>
      <c r="OOI21" s="384"/>
      <c r="OOJ21" s="384"/>
      <c r="OOK21" s="384"/>
      <c r="OOL21" s="384"/>
      <c r="OOM21" s="384"/>
      <c r="OON21" s="384"/>
      <c r="OOO21" s="384"/>
      <c r="OOP21" s="384"/>
      <c r="OOQ21" s="384"/>
      <c r="OOR21" s="384"/>
      <c r="OOS21" s="384"/>
      <c r="OOT21" s="384"/>
      <c r="OOU21" s="384"/>
      <c r="OOV21" s="384"/>
      <c r="OOW21" s="384"/>
      <c r="OOX21" s="384"/>
      <c r="OOY21" s="384"/>
      <c r="OOZ21" s="384"/>
      <c r="OPA21" s="384"/>
      <c r="OPB21" s="384"/>
      <c r="OPC21" s="384"/>
      <c r="OPD21" s="384"/>
      <c r="OPE21" s="384"/>
      <c r="OPF21" s="384"/>
      <c r="OPG21" s="384"/>
      <c r="OPH21" s="384"/>
      <c r="OPI21" s="384"/>
      <c r="OPJ21" s="384"/>
      <c r="OPK21" s="384"/>
      <c r="OPL21" s="384"/>
      <c r="OPM21" s="384"/>
      <c r="OPN21" s="384"/>
      <c r="OPO21" s="384"/>
      <c r="OPP21" s="384"/>
      <c r="OPQ21" s="384"/>
      <c r="OPR21" s="384"/>
      <c r="OPS21" s="384"/>
      <c r="OPT21" s="384"/>
      <c r="OPU21" s="384"/>
      <c r="OPV21" s="384"/>
      <c r="OPW21" s="384"/>
      <c r="OPX21" s="384"/>
      <c r="OPY21" s="384"/>
      <c r="OPZ21" s="384"/>
      <c r="OQA21" s="384"/>
      <c r="OQB21" s="384"/>
      <c r="OQC21" s="384"/>
      <c r="OQD21" s="384"/>
      <c r="OQE21" s="384"/>
      <c r="OQF21" s="384"/>
      <c r="OQG21" s="384"/>
      <c r="OQH21" s="384"/>
      <c r="OQI21" s="384"/>
      <c r="OQJ21" s="384"/>
      <c r="OQK21" s="384"/>
      <c r="OQL21" s="384"/>
      <c r="OQM21" s="384"/>
      <c r="OQN21" s="384"/>
      <c r="OQO21" s="384"/>
      <c r="OQP21" s="384"/>
      <c r="OQQ21" s="384"/>
      <c r="OQR21" s="384"/>
      <c r="OQS21" s="384"/>
      <c r="OQT21" s="384"/>
      <c r="OQU21" s="384"/>
      <c r="OQV21" s="384"/>
      <c r="OQW21" s="384"/>
      <c r="OQX21" s="384"/>
      <c r="OQY21" s="384"/>
      <c r="OQZ21" s="384"/>
      <c r="ORA21" s="384"/>
      <c r="ORB21" s="384"/>
      <c r="ORC21" s="384"/>
      <c r="ORD21" s="384"/>
      <c r="ORE21" s="384"/>
      <c r="ORF21" s="384"/>
      <c r="ORG21" s="384"/>
      <c r="ORH21" s="384"/>
      <c r="ORI21" s="384"/>
      <c r="ORJ21" s="384"/>
      <c r="ORK21" s="384"/>
      <c r="ORL21" s="384"/>
      <c r="ORM21" s="384"/>
      <c r="ORN21" s="384"/>
      <c r="ORO21" s="384"/>
      <c r="ORP21" s="384"/>
      <c r="ORQ21" s="384"/>
      <c r="ORR21" s="384"/>
      <c r="ORS21" s="384"/>
      <c r="ORT21" s="384"/>
      <c r="ORU21" s="384"/>
      <c r="ORV21" s="384"/>
      <c r="ORW21" s="384"/>
      <c r="ORX21" s="384"/>
      <c r="ORY21" s="384"/>
      <c r="ORZ21" s="384"/>
      <c r="OSA21" s="384"/>
      <c r="OSB21" s="384"/>
      <c r="OSC21" s="384"/>
      <c r="OSD21" s="384"/>
      <c r="OSE21" s="384"/>
      <c r="OSF21" s="384"/>
      <c r="OSG21" s="384"/>
      <c r="OSH21" s="384"/>
      <c r="OSI21" s="384"/>
      <c r="OSJ21" s="384"/>
      <c r="OSK21" s="384"/>
      <c r="OSL21" s="384"/>
      <c r="OSM21" s="384"/>
      <c r="OSN21" s="384"/>
      <c r="OSO21" s="384"/>
      <c r="OSP21" s="384"/>
      <c r="OSQ21" s="384"/>
      <c r="OSR21" s="384"/>
      <c r="OSS21" s="384"/>
      <c r="OST21" s="384"/>
      <c r="OSU21" s="384"/>
      <c r="OSV21" s="384"/>
      <c r="OSW21" s="384"/>
      <c r="OSX21" s="384"/>
      <c r="OSY21" s="384"/>
      <c r="OSZ21" s="384"/>
      <c r="OTA21" s="384"/>
      <c r="OTB21" s="384"/>
      <c r="OTC21" s="384"/>
      <c r="OTD21" s="384"/>
      <c r="OTE21" s="384"/>
      <c r="OTF21" s="384"/>
      <c r="OTG21" s="384"/>
      <c r="OTH21" s="384"/>
      <c r="OTI21" s="384"/>
      <c r="OTJ21" s="384"/>
      <c r="OTK21" s="384"/>
      <c r="OTL21" s="384"/>
      <c r="OTM21" s="384"/>
      <c r="OTN21" s="384"/>
      <c r="OTO21" s="384"/>
      <c r="OTP21" s="384"/>
      <c r="OTQ21" s="384"/>
      <c r="OTR21" s="384"/>
      <c r="OTS21" s="384"/>
      <c r="OTT21" s="384"/>
      <c r="OTU21" s="384"/>
      <c r="OTV21" s="384"/>
      <c r="OTW21" s="384"/>
      <c r="OTX21" s="384"/>
      <c r="OTY21" s="384"/>
      <c r="OTZ21" s="384"/>
      <c r="OUA21" s="384"/>
      <c r="OUB21" s="384"/>
      <c r="OUC21" s="384"/>
      <c r="OUD21" s="384"/>
      <c r="OUE21" s="384"/>
      <c r="OUF21" s="384"/>
      <c r="OUG21" s="384"/>
      <c r="OUH21" s="384"/>
      <c r="OUI21" s="384"/>
      <c r="OUJ21" s="384"/>
      <c r="OUK21" s="384"/>
      <c r="OUL21" s="384"/>
      <c r="OUM21" s="384"/>
      <c r="OUN21" s="384"/>
      <c r="OUO21" s="384"/>
      <c r="OUP21" s="384"/>
      <c r="OUQ21" s="384"/>
      <c r="OUR21" s="384"/>
      <c r="OUS21" s="384"/>
      <c r="OUT21" s="384"/>
      <c r="OUU21" s="384"/>
      <c r="OUV21" s="384"/>
      <c r="OUW21" s="384"/>
      <c r="OUX21" s="384"/>
      <c r="OUY21" s="384"/>
      <c r="OUZ21" s="384"/>
      <c r="OVA21" s="384"/>
      <c r="OVB21" s="384"/>
      <c r="OVC21" s="384"/>
      <c r="OVD21" s="384"/>
      <c r="OVE21" s="384"/>
      <c r="OVF21" s="384"/>
      <c r="OVG21" s="384"/>
      <c r="OVH21" s="384"/>
      <c r="OVI21" s="384"/>
      <c r="OVJ21" s="384"/>
      <c r="OVK21" s="384"/>
      <c r="OVL21" s="384"/>
      <c r="OVM21" s="384"/>
      <c r="OVN21" s="384"/>
      <c r="OVO21" s="384"/>
      <c r="OVP21" s="384"/>
      <c r="OVQ21" s="384"/>
      <c r="OVR21" s="384"/>
      <c r="OVS21" s="384"/>
      <c r="OVT21" s="384"/>
      <c r="OVU21" s="384"/>
      <c r="OVV21" s="384"/>
      <c r="OVW21" s="384"/>
      <c r="OVX21" s="384"/>
      <c r="OVY21" s="384"/>
      <c r="OVZ21" s="384"/>
      <c r="OWA21" s="384"/>
      <c r="OWB21" s="384"/>
      <c r="OWC21" s="384"/>
      <c r="OWD21" s="384"/>
      <c r="OWE21" s="384"/>
      <c r="OWF21" s="384"/>
      <c r="OWG21" s="384"/>
      <c r="OWH21" s="384"/>
      <c r="OWI21" s="384"/>
      <c r="OWJ21" s="384"/>
      <c r="OWK21" s="384"/>
      <c r="OWL21" s="384"/>
      <c r="OWM21" s="384"/>
      <c r="OWN21" s="384"/>
      <c r="OWO21" s="384"/>
      <c r="OWP21" s="384"/>
      <c r="OWQ21" s="384"/>
      <c r="OWR21" s="384"/>
      <c r="OWS21" s="384"/>
      <c r="OWT21" s="384"/>
      <c r="OWU21" s="384"/>
      <c r="OWV21" s="384"/>
      <c r="OWW21" s="384"/>
      <c r="OWX21" s="384"/>
      <c r="OWY21" s="384"/>
      <c r="OWZ21" s="384"/>
      <c r="OXA21" s="384"/>
      <c r="OXB21" s="384"/>
      <c r="OXC21" s="384"/>
      <c r="OXD21" s="384"/>
      <c r="OXE21" s="384"/>
      <c r="OXF21" s="384"/>
      <c r="OXG21" s="384"/>
      <c r="OXH21" s="384"/>
      <c r="OXI21" s="384"/>
      <c r="OXJ21" s="384"/>
      <c r="OXK21" s="384"/>
      <c r="OXL21" s="384"/>
      <c r="OXM21" s="384"/>
      <c r="OXN21" s="384"/>
      <c r="OXO21" s="384"/>
      <c r="OXP21" s="384"/>
      <c r="OXQ21" s="384"/>
      <c r="OXR21" s="384"/>
      <c r="OXS21" s="384"/>
      <c r="OXT21" s="384"/>
      <c r="OXU21" s="384"/>
      <c r="OXV21" s="384"/>
      <c r="OXW21" s="384"/>
      <c r="OXX21" s="384"/>
      <c r="OXY21" s="384"/>
      <c r="OXZ21" s="384"/>
      <c r="OYA21" s="384"/>
      <c r="OYB21" s="384"/>
      <c r="OYC21" s="384"/>
      <c r="OYD21" s="384"/>
      <c r="OYE21" s="384"/>
      <c r="OYF21" s="384"/>
      <c r="OYG21" s="384"/>
      <c r="OYH21" s="384"/>
      <c r="OYI21" s="384"/>
      <c r="OYJ21" s="384"/>
      <c r="OYK21" s="384"/>
      <c r="OYL21" s="384"/>
      <c r="OYM21" s="384"/>
      <c r="OYN21" s="384"/>
      <c r="OYO21" s="384"/>
      <c r="OYP21" s="384"/>
      <c r="OYQ21" s="384"/>
      <c r="OYR21" s="384"/>
      <c r="OYS21" s="384"/>
      <c r="OYT21" s="384"/>
      <c r="OYU21" s="384"/>
      <c r="OYV21" s="384"/>
      <c r="OYW21" s="384"/>
      <c r="OYX21" s="384"/>
      <c r="OYY21" s="384"/>
      <c r="OYZ21" s="384"/>
      <c r="OZA21" s="384"/>
      <c r="OZB21" s="384"/>
      <c r="OZC21" s="384"/>
      <c r="OZD21" s="384"/>
      <c r="OZE21" s="384"/>
      <c r="OZF21" s="384"/>
      <c r="OZG21" s="384"/>
      <c r="OZH21" s="384"/>
      <c r="OZI21" s="384"/>
      <c r="OZJ21" s="384"/>
      <c r="OZK21" s="384"/>
      <c r="OZL21" s="384"/>
      <c r="OZM21" s="384"/>
      <c r="OZN21" s="384"/>
      <c r="OZO21" s="384"/>
      <c r="OZP21" s="384"/>
      <c r="OZQ21" s="384"/>
      <c r="OZR21" s="384"/>
      <c r="OZS21" s="384"/>
      <c r="OZT21" s="384"/>
      <c r="OZU21" s="384"/>
      <c r="OZV21" s="384"/>
      <c r="OZW21" s="384"/>
      <c r="OZX21" s="384"/>
      <c r="OZY21" s="384"/>
      <c r="OZZ21" s="384"/>
      <c r="PAA21" s="384"/>
      <c r="PAB21" s="384"/>
      <c r="PAC21" s="384"/>
      <c r="PAD21" s="384"/>
      <c r="PAE21" s="384"/>
      <c r="PAF21" s="384"/>
      <c r="PAG21" s="384"/>
      <c r="PAH21" s="384"/>
      <c r="PAI21" s="384"/>
      <c r="PAJ21" s="384"/>
      <c r="PAK21" s="384"/>
      <c r="PAL21" s="384"/>
      <c r="PAM21" s="384"/>
      <c r="PAN21" s="384"/>
      <c r="PAO21" s="384"/>
      <c r="PAP21" s="384"/>
      <c r="PAQ21" s="384"/>
      <c r="PAR21" s="384"/>
      <c r="PAS21" s="384"/>
      <c r="PAT21" s="384"/>
      <c r="PAU21" s="384"/>
      <c r="PAV21" s="384"/>
      <c r="PAW21" s="384"/>
      <c r="PAX21" s="384"/>
      <c r="PAY21" s="384"/>
      <c r="PAZ21" s="384"/>
      <c r="PBA21" s="384"/>
      <c r="PBB21" s="384"/>
      <c r="PBC21" s="384"/>
      <c r="PBD21" s="384"/>
      <c r="PBE21" s="384"/>
      <c r="PBF21" s="384"/>
      <c r="PBG21" s="384"/>
      <c r="PBH21" s="384"/>
      <c r="PBI21" s="384"/>
      <c r="PBJ21" s="384"/>
      <c r="PBK21" s="384"/>
      <c r="PBL21" s="384"/>
      <c r="PBM21" s="384"/>
      <c r="PBN21" s="384"/>
      <c r="PBO21" s="384"/>
      <c r="PBP21" s="384"/>
      <c r="PBQ21" s="384"/>
      <c r="PBR21" s="384"/>
      <c r="PBS21" s="384"/>
      <c r="PBT21" s="384"/>
      <c r="PBU21" s="384"/>
      <c r="PBV21" s="384"/>
      <c r="PBW21" s="384"/>
      <c r="PBX21" s="384"/>
      <c r="PBY21" s="384"/>
      <c r="PBZ21" s="384"/>
      <c r="PCA21" s="384"/>
      <c r="PCB21" s="384"/>
      <c r="PCC21" s="384"/>
      <c r="PCD21" s="384"/>
      <c r="PCE21" s="384"/>
      <c r="PCF21" s="384"/>
      <c r="PCG21" s="384"/>
      <c r="PCH21" s="384"/>
      <c r="PCI21" s="384"/>
      <c r="PCJ21" s="384"/>
      <c r="PCK21" s="384"/>
      <c r="PCL21" s="384"/>
      <c r="PCM21" s="384"/>
      <c r="PCN21" s="384"/>
      <c r="PCO21" s="384"/>
      <c r="PCP21" s="384"/>
      <c r="PCQ21" s="384"/>
      <c r="PCR21" s="384"/>
      <c r="PCS21" s="384"/>
      <c r="PCT21" s="384"/>
      <c r="PCU21" s="384"/>
      <c r="PCV21" s="384"/>
      <c r="PCW21" s="384"/>
      <c r="PCX21" s="384"/>
      <c r="PCY21" s="384"/>
      <c r="PCZ21" s="384"/>
      <c r="PDA21" s="384"/>
      <c r="PDB21" s="384"/>
      <c r="PDC21" s="384"/>
      <c r="PDD21" s="384"/>
      <c r="PDE21" s="384"/>
      <c r="PDF21" s="384"/>
      <c r="PDG21" s="384"/>
      <c r="PDH21" s="384"/>
      <c r="PDI21" s="384"/>
      <c r="PDJ21" s="384"/>
      <c r="PDK21" s="384"/>
      <c r="PDL21" s="384"/>
      <c r="PDM21" s="384"/>
      <c r="PDN21" s="384"/>
      <c r="PDO21" s="384"/>
      <c r="PDP21" s="384"/>
      <c r="PDQ21" s="384"/>
      <c r="PDR21" s="384"/>
      <c r="PDS21" s="384"/>
      <c r="PDT21" s="384"/>
      <c r="PDU21" s="384"/>
      <c r="PDV21" s="384"/>
      <c r="PDW21" s="384"/>
      <c r="PDX21" s="384"/>
      <c r="PDY21" s="384"/>
      <c r="PDZ21" s="384"/>
      <c r="PEA21" s="384"/>
      <c r="PEB21" s="384"/>
      <c r="PEC21" s="384"/>
      <c r="PED21" s="384"/>
      <c r="PEE21" s="384"/>
      <c r="PEF21" s="384"/>
      <c r="PEG21" s="384"/>
      <c r="PEH21" s="384"/>
      <c r="PEI21" s="384"/>
      <c r="PEJ21" s="384"/>
      <c r="PEK21" s="384"/>
      <c r="PEL21" s="384"/>
      <c r="PEM21" s="384"/>
      <c r="PEN21" s="384"/>
      <c r="PEO21" s="384"/>
      <c r="PEP21" s="384"/>
      <c r="PEQ21" s="384"/>
      <c r="PER21" s="384"/>
      <c r="PES21" s="384"/>
      <c r="PET21" s="384"/>
      <c r="PEU21" s="384"/>
      <c r="PEV21" s="384"/>
      <c r="PEW21" s="384"/>
      <c r="PEX21" s="384"/>
      <c r="PEY21" s="384"/>
      <c r="PEZ21" s="384"/>
      <c r="PFA21" s="384"/>
      <c r="PFB21" s="384"/>
      <c r="PFC21" s="384"/>
      <c r="PFD21" s="384"/>
      <c r="PFE21" s="384"/>
      <c r="PFF21" s="384"/>
      <c r="PFG21" s="384"/>
      <c r="PFH21" s="384"/>
      <c r="PFI21" s="384"/>
      <c r="PFJ21" s="384"/>
      <c r="PFK21" s="384"/>
      <c r="PFL21" s="384"/>
      <c r="PFM21" s="384"/>
      <c r="PFN21" s="384"/>
      <c r="PFO21" s="384"/>
      <c r="PFP21" s="384"/>
      <c r="PFQ21" s="384"/>
      <c r="PFR21" s="384"/>
      <c r="PFS21" s="384"/>
      <c r="PFT21" s="384"/>
      <c r="PFU21" s="384"/>
      <c r="PFV21" s="384"/>
      <c r="PFW21" s="384"/>
      <c r="PFX21" s="384"/>
      <c r="PFY21" s="384"/>
      <c r="PFZ21" s="384"/>
      <c r="PGA21" s="384"/>
      <c r="PGB21" s="384"/>
      <c r="PGC21" s="384"/>
      <c r="PGD21" s="384"/>
      <c r="PGE21" s="384"/>
      <c r="PGF21" s="384"/>
      <c r="PGG21" s="384"/>
      <c r="PGH21" s="384"/>
      <c r="PGI21" s="384"/>
      <c r="PGJ21" s="384"/>
      <c r="PGK21" s="384"/>
      <c r="PGL21" s="384"/>
      <c r="PGM21" s="384"/>
      <c r="PGN21" s="384"/>
      <c r="PGO21" s="384"/>
      <c r="PGP21" s="384"/>
      <c r="PGQ21" s="384"/>
      <c r="PGR21" s="384"/>
      <c r="PGS21" s="384"/>
      <c r="PGT21" s="384"/>
      <c r="PGU21" s="384"/>
      <c r="PGV21" s="384"/>
      <c r="PGW21" s="384"/>
      <c r="PGX21" s="384"/>
      <c r="PGY21" s="384"/>
      <c r="PGZ21" s="384"/>
      <c r="PHA21" s="384"/>
      <c r="PHB21" s="384"/>
      <c r="PHC21" s="384"/>
      <c r="PHD21" s="384"/>
      <c r="PHE21" s="384"/>
      <c r="PHF21" s="384"/>
      <c r="PHG21" s="384"/>
      <c r="PHH21" s="384"/>
      <c r="PHI21" s="384"/>
      <c r="PHJ21" s="384"/>
      <c r="PHK21" s="384"/>
      <c r="PHL21" s="384"/>
      <c r="PHM21" s="384"/>
      <c r="PHN21" s="384"/>
      <c r="PHO21" s="384"/>
      <c r="PHP21" s="384"/>
      <c r="PHQ21" s="384"/>
      <c r="PHR21" s="384"/>
      <c r="PHS21" s="384"/>
      <c r="PHT21" s="384"/>
      <c r="PHU21" s="384"/>
      <c r="PHV21" s="384"/>
      <c r="PHW21" s="384"/>
      <c r="PHX21" s="384"/>
      <c r="PHY21" s="384"/>
      <c r="PHZ21" s="384"/>
      <c r="PIA21" s="384"/>
      <c r="PIB21" s="384"/>
      <c r="PIC21" s="384"/>
      <c r="PID21" s="384"/>
      <c r="PIE21" s="384"/>
      <c r="PIF21" s="384"/>
      <c r="PIG21" s="384"/>
      <c r="PIH21" s="384"/>
      <c r="PII21" s="384"/>
      <c r="PIJ21" s="384"/>
      <c r="PIK21" s="384"/>
      <c r="PIL21" s="384"/>
      <c r="PIM21" s="384"/>
      <c r="PIN21" s="384"/>
      <c r="PIO21" s="384"/>
      <c r="PIP21" s="384"/>
      <c r="PIQ21" s="384"/>
      <c r="PIR21" s="384"/>
      <c r="PIS21" s="384"/>
      <c r="PIT21" s="384"/>
      <c r="PIU21" s="384"/>
      <c r="PIV21" s="384"/>
      <c r="PIW21" s="384"/>
      <c r="PIX21" s="384"/>
      <c r="PIY21" s="384"/>
      <c r="PIZ21" s="384"/>
      <c r="PJA21" s="384"/>
      <c r="PJB21" s="384"/>
      <c r="PJC21" s="384"/>
      <c r="PJD21" s="384"/>
      <c r="PJE21" s="384"/>
      <c r="PJF21" s="384"/>
      <c r="PJG21" s="384"/>
      <c r="PJH21" s="384"/>
      <c r="PJI21" s="384"/>
      <c r="PJJ21" s="384"/>
      <c r="PJK21" s="384"/>
      <c r="PJL21" s="384"/>
      <c r="PJM21" s="384"/>
      <c r="PJN21" s="384"/>
      <c r="PJO21" s="384"/>
      <c r="PJP21" s="384"/>
      <c r="PJQ21" s="384"/>
      <c r="PJR21" s="384"/>
      <c r="PJS21" s="384"/>
      <c r="PJT21" s="384"/>
      <c r="PJU21" s="384"/>
      <c r="PJV21" s="384"/>
      <c r="PJW21" s="384"/>
      <c r="PJX21" s="384"/>
      <c r="PJY21" s="384"/>
      <c r="PJZ21" s="384"/>
      <c r="PKA21" s="384"/>
      <c r="PKB21" s="384"/>
      <c r="PKC21" s="384"/>
      <c r="PKD21" s="384"/>
      <c r="PKE21" s="384"/>
      <c r="PKF21" s="384"/>
      <c r="PKG21" s="384"/>
      <c r="PKH21" s="384"/>
      <c r="PKI21" s="384"/>
      <c r="PKJ21" s="384"/>
      <c r="PKK21" s="384"/>
      <c r="PKL21" s="384"/>
      <c r="PKM21" s="384"/>
      <c r="PKN21" s="384"/>
      <c r="PKO21" s="384"/>
      <c r="PKP21" s="384"/>
      <c r="PKQ21" s="384"/>
      <c r="PKR21" s="384"/>
      <c r="PKS21" s="384"/>
      <c r="PKT21" s="384"/>
      <c r="PKU21" s="384"/>
      <c r="PKV21" s="384"/>
      <c r="PKW21" s="384"/>
      <c r="PKX21" s="384"/>
      <c r="PKY21" s="384"/>
      <c r="PKZ21" s="384"/>
      <c r="PLA21" s="384"/>
      <c r="PLB21" s="384"/>
      <c r="PLC21" s="384"/>
      <c r="PLD21" s="384"/>
      <c r="PLE21" s="384"/>
      <c r="PLF21" s="384"/>
      <c r="PLG21" s="384"/>
      <c r="PLH21" s="384"/>
      <c r="PLI21" s="384"/>
      <c r="PLJ21" s="384"/>
      <c r="PLK21" s="384"/>
      <c r="PLL21" s="384"/>
      <c r="PLM21" s="384"/>
      <c r="PLN21" s="384"/>
      <c r="PLO21" s="384"/>
      <c r="PLP21" s="384"/>
      <c r="PLQ21" s="384"/>
      <c r="PLR21" s="384"/>
      <c r="PLS21" s="384"/>
      <c r="PLT21" s="384"/>
      <c r="PLU21" s="384"/>
      <c r="PLV21" s="384"/>
      <c r="PLW21" s="384"/>
      <c r="PLX21" s="384"/>
      <c r="PLY21" s="384"/>
      <c r="PLZ21" s="384"/>
      <c r="PMA21" s="384"/>
      <c r="PMB21" s="384"/>
      <c r="PMC21" s="384"/>
      <c r="PMD21" s="384"/>
      <c r="PME21" s="384"/>
      <c r="PMF21" s="384"/>
      <c r="PMG21" s="384"/>
      <c r="PMH21" s="384"/>
      <c r="PMI21" s="384"/>
      <c r="PMJ21" s="384"/>
      <c r="PMK21" s="384"/>
      <c r="PML21" s="384"/>
      <c r="PMM21" s="384"/>
      <c r="PMN21" s="384"/>
      <c r="PMO21" s="384"/>
      <c r="PMP21" s="384"/>
      <c r="PMQ21" s="384"/>
      <c r="PMR21" s="384"/>
      <c r="PMS21" s="384"/>
      <c r="PMT21" s="384"/>
      <c r="PMU21" s="384"/>
      <c r="PMV21" s="384"/>
      <c r="PMW21" s="384"/>
      <c r="PMX21" s="384"/>
      <c r="PMY21" s="384"/>
      <c r="PMZ21" s="384"/>
      <c r="PNA21" s="384"/>
      <c r="PNB21" s="384"/>
      <c r="PNC21" s="384"/>
      <c r="PND21" s="384"/>
      <c r="PNE21" s="384"/>
      <c r="PNF21" s="384"/>
      <c r="PNG21" s="384"/>
      <c r="PNH21" s="384"/>
      <c r="PNI21" s="384"/>
      <c r="PNJ21" s="384"/>
      <c r="PNK21" s="384"/>
      <c r="PNL21" s="384"/>
      <c r="PNM21" s="384"/>
      <c r="PNN21" s="384"/>
      <c r="PNO21" s="384"/>
      <c r="PNP21" s="384"/>
      <c r="PNQ21" s="384"/>
      <c r="PNR21" s="384"/>
      <c r="PNS21" s="384"/>
      <c r="PNT21" s="384"/>
      <c r="PNU21" s="384"/>
      <c r="PNV21" s="384"/>
      <c r="PNW21" s="384"/>
      <c r="PNX21" s="384"/>
      <c r="PNY21" s="384"/>
      <c r="PNZ21" s="384"/>
      <c r="POA21" s="384"/>
      <c r="POB21" s="384"/>
      <c r="POC21" s="384"/>
      <c r="POD21" s="384"/>
      <c r="POE21" s="384"/>
      <c r="POF21" s="384"/>
      <c r="POG21" s="384"/>
      <c r="POH21" s="384"/>
      <c r="POI21" s="384"/>
      <c r="POJ21" s="384"/>
      <c r="POK21" s="384"/>
      <c r="POL21" s="384"/>
      <c r="POM21" s="384"/>
      <c r="PON21" s="384"/>
      <c r="POO21" s="384"/>
      <c r="POP21" s="384"/>
      <c r="POQ21" s="384"/>
      <c r="POR21" s="384"/>
      <c r="POS21" s="384"/>
      <c r="POT21" s="384"/>
      <c r="POU21" s="384"/>
      <c r="POV21" s="384"/>
      <c r="POW21" s="384"/>
      <c r="POX21" s="384"/>
      <c r="POY21" s="384"/>
      <c r="POZ21" s="384"/>
      <c r="PPA21" s="384"/>
      <c r="PPB21" s="384"/>
      <c r="PPC21" s="384"/>
      <c r="PPD21" s="384"/>
      <c r="PPE21" s="384"/>
      <c r="PPF21" s="384"/>
      <c r="PPG21" s="384"/>
      <c r="PPH21" s="384"/>
      <c r="PPI21" s="384"/>
      <c r="PPJ21" s="384"/>
      <c r="PPK21" s="384"/>
      <c r="PPL21" s="384"/>
      <c r="PPM21" s="384"/>
      <c r="PPN21" s="384"/>
      <c r="PPO21" s="384"/>
      <c r="PPP21" s="384"/>
      <c r="PPQ21" s="384"/>
      <c r="PPR21" s="384"/>
      <c r="PPS21" s="384"/>
      <c r="PPT21" s="384"/>
      <c r="PPU21" s="384"/>
      <c r="PPV21" s="384"/>
      <c r="PPW21" s="384"/>
      <c r="PPX21" s="384"/>
      <c r="PPY21" s="384"/>
      <c r="PPZ21" s="384"/>
      <c r="PQA21" s="384"/>
      <c r="PQB21" s="384"/>
      <c r="PQC21" s="384"/>
      <c r="PQD21" s="384"/>
      <c r="PQE21" s="384"/>
      <c r="PQF21" s="384"/>
      <c r="PQG21" s="384"/>
      <c r="PQH21" s="384"/>
      <c r="PQI21" s="384"/>
      <c r="PQJ21" s="384"/>
      <c r="PQK21" s="384"/>
      <c r="PQL21" s="384"/>
      <c r="PQM21" s="384"/>
      <c r="PQN21" s="384"/>
      <c r="PQO21" s="384"/>
      <c r="PQP21" s="384"/>
      <c r="PQQ21" s="384"/>
      <c r="PQR21" s="384"/>
      <c r="PQS21" s="384"/>
      <c r="PQT21" s="384"/>
      <c r="PQU21" s="384"/>
      <c r="PQV21" s="384"/>
      <c r="PQW21" s="384"/>
      <c r="PQX21" s="384"/>
      <c r="PQY21" s="384"/>
      <c r="PQZ21" s="384"/>
      <c r="PRA21" s="384"/>
      <c r="PRB21" s="384"/>
      <c r="PRC21" s="384"/>
      <c r="PRD21" s="384"/>
      <c r="PRE21" s="384"/>
      <c r="PRF21" s="384"/>
      <c r="PRG21" s="384"/>
      <c r="PRH21" s="384"/>
      <c r="PRI21" s="384"/>
      <c r="PRJ21" s="384"/>
      <c r="PRK21" s="384"/>
      <c r="PRL21" s="384"/>
      <c r="PRM21" s="384"/>
      <c r="PRN21" s="384"/>
      <c r="PRO21" s="384"/>
      <c r="PRP21" s="384"/>
      <c r="PRQ21" s="384"/>
      <c r="PRR21" s="384"/>
      <c r="PRS21" s="384"/>
      <c r="PRT21" s="384"/>
      <c r="PRU21" s="384"/>
      <c r="PRV21" s="384"/>
      <c r="PRW21" s="384"/>
      <c r="PRX21" s="384"/>
      <c r="PRY21" s="384"/>
      <c r="PRZ21" s="384"/>
      <c r="PSA21" s="384"/>
      <c r="PSB21" s="384"/>
      <c r="PSC21" s="384"/>
      <c r="PSD21" s="384"/>
      <c r="PSE21" s="384"/>
      <c r="PSF21" s="384"/>
      <c r="PSG21" s="384"/>
      <c r="PSH21" s="384"/>
      <c r="PSI21" s="384"/>
      <c r="PSJ21" s="384"/>
      <c r="PSK21" s="384"/>
      <c r="PSL21" s="384"/>
      <c r="PSM21" s="384"/>
      <c r="PSN21" s="384"/>
      <c r="PSO21" s="384"/>
      <c r="PSP21" s="384"/>
      <c r="PSQ21" s="384"/>
      <c r="PSR21" s="384"/>
      <c r="PSS21" s="384"/>
      <c r="PST21" s="384"/>
      <c r="PSU21" s="384"/>
      <c r="PSV21" s="384"/>
      <c r="PSW21" s="384"/>
      <c r="PSX21" s="384"/>
      <c r="PSY21" s="384"/>
      <c r="PSZ21" s="384"/>
      <c r="PTA21" s="384"/>
      <c r="PTB21" s="384"/>
      <c r="PTC21" s="384"/>
      <c r="PTD21" s="384"/>
      <c r="PTE21" s="384"/>
      <c r="PTF21" s="384"/>
      <c r="PTG21" s="384"/>
      <c r="PTH21" s="384"/>
      <c r="PTI21" s="384"/>
      <c r="PTJ21" s="384"/>
      <c r="PTK21" s="384"/>
      <c r="PTL21" s="384"/>
      <c r="PTM21" s="384"/>
      <c r="PTN21" s="384"/>
      <c r="PTO21" s="384"/>
      <c r="PTP21" s="384"/>
      <c r="PTQ21" s="384"/>
      <c r="PTR21" s="384"/>
      <c r="PTS21" s="384"/>
      <c r="PTT21" s="384"/>
      <c r="PTU21" s="384"/>
      <c r="PTV21" s="384"/>
      <c r="PTW21" s="384"/>
      <c r="PTX21" s="384"/>
      <c r="PTY21" s="384"/>
      <c r="PTZ21" s="384"/>
      <c r="PUA21" s="384"/>
      <c r="PUB21" s="384"/>
      <c r="PUC21" s="384"/>
      <c r="PUD21" s="384"/>
      <c r="PUE21" s="384"/>
      <c r="PUF21" s="384"/>
      <c r="PUG21" s="384"/>
      <c r="PUH21" s="384"/>
      <c r="PUI21" s="384"/>
      <c r="PUJ21" s="384"/>
      <c r="PUK21" s="384"/>
      <c r="PUL21" s="384"/>
      <c r="PUM21" s="384"/>
      <c r="PUN21" s="384"/>
      <c r="PUO21" s="384"/>
      <c r="PUP21" s="384"/>
      <c r="PUQ21" s="384"/>
      <c r="PUR21" s="384"/>
      <c r="PUS21" s="384"/>
      <c r="PUT21" s="384"/>
      <c r="PUU21" s="384"/>
      <c r="PUV21" s="384"/>
      <c r="PUW21" s="384"/>
      <c r="PUX21" s="384"/>
      <c r="PUY21" s="384"/>
      <c r="PUZ21" s="384"/>
      <c r="PVA21" s="384"/>
      <c r="PVB21" s="384"/>
      <c r="PVC21" s="384"/>
      <c r="PVD21" s="384"/>
      <c r="PVE21" s="384"/>
      <c r="PVF21" s="384"/>
      <c r="PVG21" s="384"/>
      <c r="PVH21" s="384"/>
      <c r="PVI21" s="384"/>
      <c r="PVJ21" s="384"/>
      <c r="PVK21" s="384"/>
      <c r="PVL21" s="384"/>
      <c r="PVM21" s="384"/>
      <c r="PVN21" s="384"/>
      <c r="PVO21" s="384"/>
      <c r="PVP21" s="384"/>
      <c r="PVQ21" s="384"/>
      <c r="PVR21" s="384"/>
      <c r="PVS21" s="384"/>
      <c r="PVT21" s="384"/>
      <c r="PVU21" s="384"/>
      <c r="PVV21" s="384"/>
      <c r="PVW21" s="384"/>
      <c r="PVX21" s="384"/>
      <c r="PVY21" s="384"/>
      <c r="PVZ21" s="384"/>
      <c r="PWA21" s="384"/>
      <c r="PWB21" s="384"/>
      <c r="PWC21" s="384"/>
      <c r="PWD21" s="384"/>
      <c r="PWE21" s="384"/>
      <c r="PWF21" s="384"/>
      <c r="PWG21" s="384"/>
      <c r="PWH21" s="384"/>
      <c r="PWI21" s="384"/>
      <c r="PWJ21" s="384"/>
      <c r="PWK21" s="384"/>
      <c r="PWL21" s="384"/>
      <c r="PWM21" s="384"/>
      <c r="PWN21" s="384"/>
      <c r="PWO21" s="384"/>
      <c r="PWP21" s="384"/>
      <c r="PWQ21" s="384"/>
      <c r="PWR21" s="384"/>
      <c r="PWS21" s="384"/>
      <c r="PWT21" s="384"/>
      <c r="PWU21" s="384"/>
      <c r="PWV21" s="384"/>
      <c r="PWW21" s="384"/>
      <c r="PWX21" s="384"/>
      <c r="PWY21" s="384"/>
      <c r="PWZ21" s="384"/>
      <c r="PXA21" s="384"/>
      <c r="PXB21" s="384"/>
      <c r="PXC21" s="384"/>
      <c r="PXD21" s="384"/>
      <c r="PXE21" s="384"/>
      <c r="PXF21" s="384"/>
      <c r="PXG21" s="384"/>
      <c r="PXH21" s="384"/>
      <c r="PXI21" s="384"/>
      <c r="PXJ21" s="384"/>
      <c r="PXK21" s="384"/>
      <c r="PXL21" s="384"/>
      <c r="PXM21" s="384"/>
      <c r="PXN21" s="384"/>
      <c r="PXO21" s="384"/>
      <c r="PXP21" s="384"/>
      <c r="PXQ21" s="384"/>
      <c r="PXR21" s="384"/>
      <c r="PXS21" s="384"/>
      <c r="PXT21" s="384"/>
      <c r="PXU21" s="384"/>
      <c r="PXV21" s="384"/>
      <c r="PXW21" s="384"/>
      <c r="PXX21" s="384"/>
      <c r="PXY21" s="384"/>
      <c r="PXZ21" s="384"/>
      <c r="PYA21" s="384"/>
      <c r="PYB21" s="384"/>
      <c r="PYC21" s="384"/>
      <c r="PYD21" s="384"/>
      <c r="PYE21" s="384"/>
      <c r="PYF21" s="384"/>
      <c r="PYG21" s="384"/>
      <c r="PYH21" s="384"/>
      <c r="PYI21" s="384"/>
      <c r="PYJ21" s="384"/>
      <c r="PYK21" s="384"/>
      <c r="PYL21" s="384"/>
      <c r="PYM21" s="384"/>
      <c r="PYN21" s="384"/>
      <c r="PYO21" s="384"/>
      <c r="PYP21" s="384"/>
      <c r="PYQ21" s="384"/>
      <c r="PYR21" s="384"/>
      <c r="PYS21" s="384"/>
      <c r="PYT21" s="384"/>
      <c r="PYU21" s="384"/>
      <c r="PYV21" s="384"/>
      <c r="PYW21" s="384"/>
      <c r="PYX21" s="384"/>
      <c r="PYY21" s="384"/>
      <c r="PYZ21" s="384"/>
      <c r="PZA21" s="384"/>
      <c r="PZB21" s="384"/>
      <c r="PZC21" s="384"/>
      <c r="PZD21" s="384"/>
      <c r="PZE21" s="384"/>
      <c r="PZF21" s="384"/>
      <c r="PZG21" s="384"/>
      <c r="PZH21" s="384"/>
      <c r="PZI21" s="384"/>
      <c r="PZJ21" s="384"/>
      <c r="PZK21" s="384"/>
      <c r="PZL21" s="384"/>
      <c r="PZM21" s="384"/>
      <c r="PZN21" s="384"/>
      <c r="PZO21" s="384"/>
      <c r="PZP21" s="384"/>
      <c r="PZQ21" s="384"/>
      <c r="PZR21" s="384"/>
      <c r="PZS21" s="384"/>
      <c r="PZT21" s="384"/>
      <c r="PZU21" s="384"/>
      <c r="PZV21" s="384"/>
      <c r="PZW21" s="384"/>
      <c r="PZX21" s="384"/>
      <c r="PZY21" s="384"/>
      <c r="PZZ21" s="384"/>
      <c r="QAA21" s="384"/>
      <c r="QAB21" s="384"/>
      <c r="QAC21" s="384"/>
      <c r="QAD21" s="384"/>
      <c r="QAE21" s="384"/>
      <c r="QAF21" s="384"/>
      <c r="QAG21" s="384"/>
      <c r="QAH21" s="384"/>
      <c r="QAI21" s="384"/>
      <c r="QAJ21" s="384"/>
      <c r="QAK21" s="384"/>
      <c r="QAL21" s="384"/>
      <c r="QAM21" s="384"/>
      <c r="QAN21" s="384"/>
      <c r="QAO21" s="384"/>
      <c r="QAP21" s="384"/>
      <c r="QAQ21" s="384"/>
      <c r="QAR21" s="384"/>
      <c r="QAS21" s="384"/>
      <c r="QAT21" s="384"/>
      <c r="QAU21" s="384"/>
      <c r="QAV21" s="384"/>
      <c r="QAW21" s="384"/>
      <c r="QAX21" s="384"/>
      <c r="QAY21" s="384"/>
      <c r="QAZ21" s="384"/>
      <c r="QBA21" s="384"/>
      <c r="QBB21" s="384"/>
      <c r="QBC21" s="384"/>
      <c r="QBD21" s="384"/>
      <c r="QBE21" s="384"/>
      <c r="QBF21" s="384"/>
      <c r="QBG21" s="384"/>
      <c r="QBH21" s="384"/>
      <c r="QBI21" s="384"/>
      <c r="QBJ21" s="384"/>
      <c r="QBK21" s="384"/>
      <c r="QBL21" s="384"/>
      <c r="QBM21" s="384"/>
      <c r="QBN21" s="384"/>
      <c r="QBO21" s="384"/>
      <c r="QBP21" s="384"/>
      <c r="QBQ21" s="384"/>
      <c r="QBR21" s="384"/>
      <c r="QBS21" s="384"/>
      <c r="QBT21" s="384"/>
      <c r="QBU21" s="384"/>
      <c r="QBV21" s="384"/>
      <c r="QBW21" s="384"/>
      <c r="QBX21" s="384"/>
      <c r="QBY21" s="384"/>
      <c r="QBZ21" s="384"/>
      <c r="QCA21" s="384"/>
      <c r="QCB21" s="384"/>
      <c r="QCC21" s="384"/>
      <c r="QCD21" s="384"/>
      <c r="QCE21" s="384"/>
      <c r="QCF21" s="384"/>
      <c r="QCG21" s="384"/>
      <c r="QCH21" s="384"/>
      <c r="QCI21" s="384"/>
      <c r="QCJ21" s="384"/>
      <c r="QCK21" s="384"/>
      <c r="QCL21" s="384"/>
      <c r="QCM21" s="384"/>
      <c r="QCN21" s="384"/>
      <c r="QCO21" s="384"/>
      <c r="QCP21" s="384"/>
      <c r="QCQ21" s="384"/>
      <c r="QCR21" s="384"/>
      <c r="QCS21" s="384"/>
      <c r="QCT21" s="384"/>
      <c r="QCU21" s="384"/>
      <c r="QCV21" s="384"/>
      <c r="QCW21" s="384"/>
      <c r="QCX21" s="384"/>
      <c r="QCY21" s="384"/>
      <c r="QCZ21" s="384"/>
      <c r="QDA21" s="384"/>
      <c r="QDB21" s="384"/>
      <c r="QDC21" s="384"/>
      <c r="QDD21" s="384"/>
      <c r="QDE21" s="384"/>
      <c r="QDF21" s="384"/>
      <c r="QDG21" s="384"/>
      <c r="QDH21" s="384"/>
      <c r="QDI21" s="384"/>
      <c r="QDJ21" s="384"/>
      <c r="QDK21" s="384"/>
      <c r="QDL21" s="384"/>
      <c r="QDM21" s="384"/>
      <c r="QDN21" s="384"/>
      <c r="QDO21" s="384"/>
      <c r="QDP21" s="384"/>
      <c r="QDQ21" s="384"/>
      <c r="QDR21" s="384"/>
      <c r="QDS21" s="384"/>
      <c r="QDT21" s="384"/>
      <c r="QDU21" s="384"/>
      <c r="QDV21" s="384"/>
      <c r="QDW21" s="384"/>
      <c r="QDX21" s="384"/>
      <c r="QDY21" s="384"/>
      <c r="QDZ21" s="384"/>
      <c r="QEA21" s="384"/>
      <c r="QEB21" s="384"/>
      <c r="QEC21" s="384"/>
      <c r="QED21" s="384"/>
      <c r="QEE21" s="384"/>
      <c r="QEF21" s="384"/>
      <c r="QEG21" s="384"/>
      <c r="QEH21" s="384"/>
      <c r="QEI21" s="384"/>
      <c r="QEJ21" s="384"/>
      <c r="QEK21" s="384"/>
      <c r="QEL21" s="384"/>
      <c r="QEM21" s="384"/>
      <c r="QEN21" s="384"/>
      <c r="QEO21" s="384"/>
      <c r="QEP21" s="384"/>
      <c r="QEQ21" s="384"/>
      <c r="QER21" s="384"/>
      <c r="QES21" s="384"/>
      <c r="QET21" s="384"/>
      <c r="QEU21" s="384"/>
      <c r="QEV21" s="384"/>
      <c r="QEW21" s="384"/>
      <c r="QEX21" s="384"/>
      <c r="QEY21" s="384"/>
      <c r="QEZ21" s="384"/>
      <c r="QFA21" s="384"/>
      <c r="QFB21" s="384"/>
      <c r="QFC21" s="384"/>
      <c r="QFD21" s="384"/>
      <c r="QFE21" s="384"/>
      <c r="QFF21" s="384"/>
      <c r="QFG21" s="384"/>
      <c r="QFH21" s="384"/>
      <c r="QFI21" s="384"/>
      <c r="QFJ21" s="384"/>
      <c r="QFK21" s="384"/>
      <c r="QFL21" s="384"/>
      <c r="QFM21" s="384"/>
      <c r="QFN21" s="384"/>
      <c r="QFO21" s="384"/>
      <c r="QFP21" s="384"/>
      <c r="QFQ21" s="384"/>
      <c r="QFR21" s="384"/>
      <c r="QFS21" s="384"/>
      <c r="QFT21" s="384"/>
      <c r="QFU21" s="384"/>
      <c r="QFV21" s="384"/>
      <c r="QFW21" s="384"/>
      <c r="QFX21" s="384"/>
      <c r="QFY21" s="384"/>
      <c r="QFZ21" s="384"/>
      <c r="QGA21" s="384"/>
      <c r="QGB21" s="384"/>
      <c r="QGC21" s="384"/>
      <c r="QGD21" s="384"/>
      <c r="QGE21" s="384"/>
      <c r="QGF21" s="384"/>
      <c r="QGG21" s="384"/>
      <c r="QGH21" s="384"/>
      <c r="QGI21" s="384"/>
      <c r="QGJ21" s="384"/>
      <c r="QGK21" s="384"/>
      <c r="QGL21" s="384"/>
      <c r="QGM21" s="384"/>
      <c r="QGN21" s="384"/>
      <c r="QGO21" s="384"/>
      <c r="QGP21" s="384"/>
      <c r="QGQ21" s="384"/>
      <c r="QGR21" s="384"/>
      <c r="QGS21" s="384"/>
      <c r="QGT21" s="384"/>
      <c r="QGU21" s="384"/>
      <c r="QGV21" s="384"/>
      <c r="QGW21" s="384"/>
      <c r="QGX21" s="384"/>
      <c r="QGY21" s="384"/>
      <c r="QGZ21" s="384"/>
      <c r="QHA21" s="384"/>
      <c r="QHB21" s="384"/>
      <c r="QHC21" s="384"/>
      <c r="QHD21" s="384"/>
      <c r="QHE21" s="384"/>
      <c r="QHF21" s="384"/>
      <c r="QHG21" s="384"/>
      <c r="QHH21" s="384"/>
      <c r="QHI21" s="384"/>
      <c r="QHJ21" s="384"/>
      <c r="QHK21" s="384"/>
      <c r="QHL21" s="384"/>
      <c r="QHM21" s="384"/>
      <c r="QHN21" s="384"/>
      <c r="QHO21" s="384"/>
      <c r="QHP21" s="384"/>
      <c r="QHQ21" s="384"/>
      <c r="QHR21" s="384"/>
      <c r="QHS21" s="384"/>
      <c r="QHT21" s="384"/>
      <c r="QHU21" s="384"/>
      <c r="QHV21" s="384"/>
      <c r="QHW21" s="384"/>
      <c r="QHX21" s="384"/>
      <c r="QHY21" s="384"/>
      <c r="QHZ21" s="384"/>
      <c r="QIA21" s="384"/>
      <c r="QIB21" s="384"/>
      <c r="QIC21" s="384"/>
      <c r="QID21" s="384"/>
      <c r="QIE21" s="384"/>
      <c r="QIF21" s="384"/>
      <c r="QIG21" s="384"/>
      <c r="QIH21" s="384"/>
      <c r="QII21" s="384"/>
      <c r="QIJ21" s="384"/>
      <c r="QIK21" s="384"/>
      <c r="QIL21" s="384"/>
      <c r="QIM21" s="384"/>
      <c r="QIN21" s="384"/>
      <c r="QIO21" s="384"/>
      <c r="QIP21" s="384"/>
      <c r="QIQ21" s="384"/>
      <c r="QIR21" s="384"/>
      <c r="QIS21" s="384"/>
      <c r="QIT21" s="384"/>
      <c r="QIU21" s="384"/>
      <c r="QIV21" s="384"/>
      <c r="QIW21" s="384"/>
      <c r="QIX21" s="384"/>
      <c r="QIY21" s="384"/>
      <c r="QIZ21" s="384"/>
      <c r="QJA21" s="384"/>
      <c r="QJB21" s="384"/>
      <c r="QJC21" s="384"/>
      <c r="QJD21" s="384"/>
      <c r="QJE21" s="384"/>
      <c r="QJF21" s="384"/>
      <c r="QJG21" s="384"/>
      <c r="QJH21" s="384"/>
      <c r="QJI21" s="384"/>
      <c r="QJJ21" s="384"/>
      <c r="QJK21" s="384"/>
      <c r="QJL21" s="384"/>
      <c r="QJM21" s="384"/>
      <c r="QJN21" s="384"/>
      <c r="QJO21" s="384"/>
      <c r="QJP21" s="384"/>
      <c r="QJQ21" s="384"/>
      <c r="QJR21" s="384"/>
      <c r="QJS21" s="384"/>
      <c r="QJT21" s="384"/>
      <c r="QJU21" s="384"/>
      <c r="QJV21" s="384"/>
      <c r="QJW21" s="384"/>
      <c r="QJX21" s="384"/>
      <c r="QJY21" s="384"/>
      <c r="QJZ21" s="384"/>
      <c r="QKA21" s="384"/>
      <c r="QKB21" s="384"/>
      <c r="QKC21" s="384"/>
      <c r="QKD21" s="384"/>
      <c r="QKE21" s="384"/>
      <c r="QKF21" s="384"/>
      <c r="QKG21" s="384"/>
      <c r="QKH21" s="384"/>
      <c r="QKI21" s="384"/>
      <c r="QKJ21" s="384"/>
      <c r="QKK21" s="384"/>
      <c r="QKL21" s="384"/>
      <c r="QKM21" s="384"/>
      <c r="QKN21" s="384"/>
      <c r="QKO21" s="384"/>
      <c r="QKP21" s="384"/>
      <c r="QKQ21" s="384"/>
      <c r="QKR21" s="384"/>
      <c r="QKS21" s="384"/>
      <c r="QKT21" s="384"/>
      <c r="QKU21" s="384"/>
      <c r="QKV21" s="384"/>
      <c r="QKW21" s="384"/>
      <c r="QKX21" s="384"/>
      <c r="QKY21" s="384"/>
      <c r="QKZ21" s="384"/>
      <c r="QLA21" s="384"/>
      <c r="QLB21" s="384"/>
      <c r="QLC21" s="384"/>
      <c r="QLD21" s="384"/>
      <c r="QLE21" s="384"/>
      <c r="QLF21" s="384"/>
      <c r="QLG21" s="384"/>
      <c r="QLH21" s="384"/>
      <c r="QLI21" s="384"/>
      <c r="QLJ21" s="384"/>
      <c r="QLK21" s="384"/>
      <c r="QLL21" s="384"/>
      <c r="QLM21" s="384"/>
      <c r="QLN21" s="384"/>
      <c r="QLO21" s="384"/>
      <c r="QLP21" s="384"/>
      <c r="QLQ21" s="384"/>
      <c r="QLR21" s="384"/>
      <c r="QLS21" s="384"/>
      <c r="QLT21" s="384"/>
      <c r="QLU21" s="384"/>
      <c r="QLV21" s="384"/>
      <c r="QLW21" s="384"/>
      <c r="QLX21" s="384"/>
      <c r="QLY21" s="384"/>
      <c r="QLZ21" s="384"/>
      <c r="QMA21" s="384"/>
      <c r="QMB21" s="384"/>
      <c r="QMC21" s="384"/>
      <c r="QMD21" s="384"/>
      <c r="QME21" s="384"/>
      <c r="QMF21" s="384"/>
      <c r="QMG21" s="384"/>
      <c r="QMH21" s="384"/>
      <c r="QMI21" s="384"/>
      <c r="QMJ21" s="384"/>
      <c r="QMK21" s="384"/>
      <c r="QML21" s="384"/>
      <c r="QMM21" s="384"/>
      <c r="QMN21" s="384"/>
      <c r="QMO21" s="384"/>
      <c r="QMP21" s="384"/>
      <c r="QMQ21" s="384"/>
      <c r="QMR21" s="384"/>
      <c r="QMS21" s="384"/>
      <c r="QMT21" s="384"/>
      <c r="QMU21" s="384"/>
      <c r="QMV21" s="384"/>
      <c r="QMW21" s="384"/>
      <c r="QMX21" s="384"/>
      <c r="QMY21" s="384"/>
      <c r="QMZ21" s="384"/>
      <c r="QNA21" s="384"/>
      <c r="QNB21" s="384"/>
      <c r="QNC21" s="384"/>
      <c r="QND21" s="384"/>
      <c r="QNE21" s="384"/>
      <c r="QNF21" s="384"/>
      <c r="QNG21" s="384"/>
      <c r="QNH21" s="384"/>
      <c r="QNI21" s="384"/>
      <c r="QNJ21" s="384"/>
      <c r="QNK21" s="384"/>
      <c r="QNL21" s="384"/>
      <c r="QNM21" s="384"/>
      <c r="QNN21" s="384"/>
      <c r="QNO21" s="384"/>
      <c r="QNP21" s="384"/>
      <c r="QNQ21" s="384"/>
      <c r="QNR21" s="384"/>
      <c r="QNS21" s="384"/>
      <c r="QNT21" s="384"/>
      <c r="QNU21" s="384"/>
      <c r="QNV21" s="384"/>
      <c r="QNW21" s="384"/>
      <c r="QNX21" s="384"/>
      <c r="QNY21" s="384"/>
      <c r="QNZ21" s="384"/>
      <c r="QOA21" s="384"/>
      <c r="QOB21" s="384"/>
      <c r="QOC21" s="384"/>
      <c r="QOD21" s="384"/>
      <c r="QOE21" s="384"/>
      <c r="QOF21" s="384"/>
      <c r="QOG21" s="384"/>
      <c r="QOH21" s="384"/>
      <c r="QOI21" s="384"/>
      <c r="QOJ21" s="384"/>
      <c r="QOK21" s="384"/>
      <c r="QOL21" s="384"/>
      <c r="QOM21" s="384"/>
      <c r="QON21" s="384"/>
      <c r="QOO21" s="384"/>
      <c r="QOP21" s="384"/>
      <c r="QOQ21" s="384"/>
      <c r="QOR21" s="384"/>
      <c r="QOS21" s="384"/>
      <c r="QOT21" s="384"/>
      <c r="QOU21" s="384"/>
      <c r="QOV21" s="384"/>
      <c r="QOW21" s="384"/>
      <c r="QOX21" s="384"/>
      <c r="QOY21" s="384"/>
      <c r="QOZ21" s="384"/>
      <c r="QPA21" s="384"/>
      <c r="QPB21" s="384"/>
      <c r="QPC21" s="384"/>
      <c r="QPD21" s="384"/>
      <c r="QPE21" s="384"/>
      <c r="QPF21" s="384"/>
      <c r="QPG21" s="384"/>
      <c r="QPH21" s="384"/>
      <c r="QPI21" s="384"/>
      <c r="QPJ21" s="384"/>
      <c r="QPK21" s="384"/>
      <c r="QPL21" s="384"/>
      <c r="QPM21" s="384"/>
      <c r="QPN21" s="384"/>
      <c r="QPO21" s="384"/>
      <c r="QPP21" s="384"/>
      <c r="QPQ21" s="384"/>
      <c r="QPR21" s="384"/>
      <c r="QPS21" s="384"/>
      <c r="QPT21" s="384"/>
      <c r="QPU21" s="384"/>
      <c r="QPV21" s="384"/>
      <c r="QPW21" s="384"/>
      <c r="QPX21" s="384"/>
      <c r="QPY21" s="384"/>
      <c r="QPZ21" s="384"/>
      <c r="QQA21" s="384"/>
      <c r="QQB21" s="384"/>
      <c r="QQC21" s="384"/>
      <c r="QQD21" s="384"/>
      <c r="QQE21" s="384"/>
      <c r="QQF21" s="384"/>
      <c r="QQG21" s="384"/>
      <c r="QQH21" s="384"/>
      <c r="QQI21" s="384"/>
      <c r="QQJ21" s="384"/>
      <c r="QQK21" s="384"/>
      <c r="QQL21" s="384"/>
      <c r="QQM21" s="384"/>
      <c r="QQN21" s="384"/>
      <c r="QQO21" s="384"/>
      <c r="QQP21" s="384"/>
      <c r="QQQ21" s="384"/>
      <c r="QQR21" s="384"/>
      <c r="QQS21" s="384"/>
      <c r="QQT21" s="384"/>
      <c r="QQU21" s="384"/>
      <c r="QQV21" s="384"/>
      <c r="QQW21" s="384"/>
      <c r="QQX21" s="384"/>
      <c r="QQY21" s="384"/>
      <c r="QQZ21" s="384"/>
      <c r="QRA21" s="384"/>
      <c r="QRB21" s="384"/>
      <c r="QRC21" s="384"/>
      <c r="QRD21" s="384"/>
      <c r="QRE21" s="384"/>
      <c r="QRF21" s="384"/>
      <c r="QRG21" s="384"/>
      <c r="QRH21" s="384"/>
      <c r="QRI21" s="384"/>
      <c r="QRJ21" s="384"/>
      <c r="QRK21" s="384"/>
      <c r="QRL21" s="384"/>
      <c r="QRM21" s="384"/>
      <c r="QRN21" s="384"/>
      <c r="QRO21" s="384"/>
      <c r="QRP21" s="384"/>
      <c r="QRQ21" s="384"/>
      <c r="QRR21" s="384"/>
      <c r="QRS21" s="384"/>
      <c r="QRT21" s="384"/>
      <c r="QRU21" s="384"/>
      <c r="QRV21" s="384"/>
      <c r="QRW21" s="384"/>
      <c r="QRX21" s="384"/>
      <c r="QRY21" s="384"/>
      <c r="QRZ21" s="384"/>
      <c r="QSA21" s="384"/>
      <c r="QSB21" s="384"/>
      <c r="QSC21" s="384"/>
      <c r="QSD21" s="384"/>
      <c r="QSE21" s="384"/>
      <c r="QSF21" s="384"/>
      <c r="QSG21" s="384"/>
      <c r="QSH21" s="384"/>
      <c r="QSI21" s="384"/>
      <c r="QSJ21" s="384"/>
      <c r="QSK21" s="384"/>
      <c r="QSL21" s="384"/>
      <c r="QSM21" s="384"/>
      <c r="QSN21" s="384"/>
      <c r="QSO21" s="384"/>
      <c r="QSP21" s="384"/>
      <c r="QSQ21" s="384"/>
      <c r="QSR21" s="384"/>
      <c r="QSS21" s="384"/>
      <c r="QST21" s="384"/>
      <c r="QSU21" s="384"/>
      <c r="QSV21" s="384"/>
      <c r="QSW21" s="384"/>
      <c r="QSX21" s="384"/>
      <c r="QSY21" s="384"/>
      <c r="QSZ21" s="384"/>
      <c r="QTA21" s="384"/>
      <c r="QTB21" s="384"/>
      <c r="QTC21" s="384"/>
      <c r="QTD21" s="384"/>
      <c r="QTE21" s="384"/>
      <c r="QTF21" s="384"/>
      <c r="QTG21" s="384"/>
      <c r="QTH21" s="384"/>
      <c r="QTI21" s="384"/>
      <c r="QTJ21" s="384"/>
      <c r="QTK21" s="384"/>
      <c r="QTL21" s="384"/>
      <c r="QTM21" s="384"/>
      <c r="QTN21" s="384"/>
      <c r="QTO21" s="384"/>
      <c r="QTP21" s="384"/>
      <c r="QTQ21" s="384"/>
      <c r="QTR21" s="384"/>
      <c r="QTS21" s="384"/>
      <c r="QTT21" s="384"/>
      <c r="QTU21" s="384"/>
      <c r="QTV21" s="384"/>
      <c r="QTW21" s="384"/>
      <c r="QTX21" s="384"/>
      <c r="QTY21" s="384"/>
      <c r="QTZ21" s="384"/>
      <c r="QUA21" s="384"/>
      <c r="QUB21" s="384"/>
      <c r="QUC21" s="384"/>
      <c r="QUD21" s="384"/>
      <c r="QUE21" s="384"/>
      <c r="QUF21" s="384"/>
      <c r="QUG21" s="384"/>
      <c r="QUH21" s="384"/>
      <c r="QUI21" s="384"/>
      <c r="QUJ21" s="384"/>
      <c r="QUK21" s="384"/>
      <c r="QUL21" s="384"/>
      <c r="QUM21" s="384"/>
      <c r="QUN21" s="384"/>
      <c r="QUO21" s="384"/>
      <c r="QUP21" s="384"/>
      <c r="QUQ21" s="384"/>
      <c r="QUR21" s="384"/>
      <c r="QUS21" s="384"/>
      <c r="QUT21" s="384"/>
      <c r="QUU21" s="384"/>
      <c r="QUV21" s="384"/>
      <c r="QUW21" s="384"/>
      <c r="QUX21" s="384"/>
      <c r="QUY21" s="384"/>
      <c r="QUZ21" s="384"/>
      <c r="QVA21" s="384"/>
      <c r="QVB21" s="384"/>
      <c r="QVC21" s="384"/>
      <c r="QVD21" s="384"/>
      <c r="QVE21" s="384"/>
      <c r="QVF21" s="384"/>
      <c r="QVG21" s="384"/>
      <c r="QVH21" s="384"/>
      <c r="QVI21" s="384"/>
      <c r="QVJ21" s="384"/>
      <c r="QVK21" s="384"/>
      <c r="QVL21" s="384"/>
      <c r="QVM21" s="384"/>
      <c r="QVN21" s="384"/>
      <c r="QVO21" s="384"/>
      <c r="QVP21" s="384"/>
      <c r="QVQ21" s="384"/>
      <c r="QVR21" s="384"/>
      <c r="QVS21" s="384"/>
      <c r="QVT21" s="384"/>
      <c r="QVU21" s="384"/>
      <c r="QVV21" s="384"/>
      <c r="QVW21" s="384"/>
      <c r="QVX21" s="384"/>
      <c r="QVY21" s="384"/>
      <c r="QVZ21" s="384"/>
      <c r="QWA21" s="384"/>
      <c r="QWB21" s="384"/>
      <c r="QWC21" s="384"/>
      <c r="QWD21" s="384"/>
      <c r="QWE21" s="384"/>
      <c r="QWF21" s="384"/>
      <c r="QWG21" s="384"/>
      <c r="QWH21" s="384"/>
      <c r="QWI21" s="384"/>
      <c r="QWJ21" s="384"/>
      <c r="QWK21" s="384"/>
      <c r="QWL21" s="384"/>
      <c r="QWM21" s="384"/>
      <c r="QWN21" s="384"/>
      <c r="QWO21" s="384"/>
      <c r="QWP21" s="384"/>
      <c r="QWQ21" s="384"/>
      <c r="QWR21" s="384"/>
      <c r="QWS21" s="384"/>
      <c r="QWT21" s="384"/>
      <c r="QWU21" s="384"/>
      <c r="QWV21" s="384"/>
      <c r="QWW21" s="384"/>
      <c r="QWX21" s="384"/>
      <c r="QWY21" s="384"/>
      <c r="QWZ21" s="384"/>
      <c r="QXA21" s="384"/>
      <c r="QXB21" s="384"/>
      <c r="QXC21" s="384"/>
      <c r="QXD21" s="384"/>
      <c r="QXE21" s="384"/>
      <c r="QXF21" s="384"/>
      <c r="QXG21" s="384"/>
      <c r="QXH21" s="384"/>
      <c r="QXI21" s="384"/>
      <c r="QXJ21" s="384"/>
      <c r="QXK21" s="384"/>
      <c r="QXL21" s="384"/>
      <c r="QXM21" s="384"/>
      <c r="QXN21" s="384"/>
      <c r="QXO21" s="384"/>
      <c r="QXP21" s="384"/>
      <c r="QXQ21" s="384"/>
      <c r="QXR21" s="384"/>
      <c r="QXS21" s="384"/>
      <c r="QXT21" s="384"/>
      <c r="QXU21" s="384"/>
      <c r="QXV21" s="384"/>
      <c r="QXW21" s="384"/>
      <c r="QXX21" s="384"/>
      <c r="QXY21" s="384"/>
      <c r="QXZ21" s="384"/>
      <c r="QYA21" s="384"/>
      <c r="QYB21" s="384"/>
      <c r="QYC21" s="384"/>
      <c r="QYD21" s="384"/>
      <c r="QYE21" s="384"/>
      <c r="QYF21" s="384"/>
      <c r="QYG21" s="384"/>
      <c r="QYH21" s="384"/>
      <c r="QYI21" s="384"/>
      <c r="QYJ21" s="384"/>
      <c r="QYK21" s="384"/>
      <c r="QYL21" s="384"/>
      <c r="QYM21" s="384"/>
      <c r="QYN21" s="384"/>
      <c r="QYO21" s="384"/>
      <c r="QYP21" s="384"/>
      <c r="QYQ21" s="384"/>
      <c r="QYR21" s="384"/>
      <c r="QYS21" s="384"/>
      <c r="QYT21" s="384"/>
      <c r="QYU21" s="384"/>
      <c r="QYV21" s="384"/>
      <c r="QYW21" s="384"/>
      <c r="QYX21" s="384"/>
      <c r="QYY21" s="384"/>
      <c r="QYZ21" s="384"/>
      <c r="QZA21" s="384"/>
      <c r="QZB21" s="384"/>
      <c r="QZC21" s="384"/>
      <c r="QZD21" s="384"/>
      <c r="QZE21" s="384"/>
      <c r="QZF21" s="384"/>
      <c r="QZG21" s="384"/>
      <c r="QZH21" s="384"/>
      <c r="QZI21" s="384"/>
      <c r="QZJ21" s="384"/>
      <c r="QZK21" s="384"/>
      <c r="QZL21" s="384"/>
      <c r="QZM21" s="384"/>
      <c r="QZN21" s="384"/>
      <c r="QZO21" s="384"/>
      <c r="QZP21" s="384"/>
      <c r="QZQ21" s="384"/>
      <c r="QZR21" s="384"/>
      <c r="QZS21" s="384"/>
      <c r="QZT21" s="384"/>
      <c r="QZU21" s="384"/>
      <c r="QZV21" s="384"/>
      <c r="QZW21" s="384"/>
      <c r="QZX21" s="384"/>
      <c r="QZY21" s="384"/>
      <c r="QZZ21" s="384"/>
      <c r="RAA21" s="384"/>
      <c r="RAB21" s="384"/>
      <c r="RAC21" s="384"/>
      <c r="RAD21" s="384"/>
      <c r="RAE21" s="384"/>
      <c r="RAF21" s="384"/>
      <c r="RAG21" s="384"/>
      <c r="RAH21" s="384"/>
      <c r="RAI21" s="384"/>
      <c r="RAJ21" s="384"/>
      <c r="RAK21" s="384"/>
      <c r="RAL21" s="384"/>
      <c r="RAM21" s="384"/>
      <c r="RAN21" s="384"/>
      <c r="RAO21" s="384"/>
      <c r="RAP21" s="384"/>
      <c r="RAQ21" s="384"/>
      <c r="RAR21" s="384"/>
      <c r="RAS21" s="384"/>
      <c r="RAT21" s="384"/>
      <c r="RAU21" s="384"/>
      <c r="RAV21" s="384"/>
      <c r="RAW21" s="384"/>
      <c r="RAX21" s="384"/>
      <c r="RAY21" s="384"/>
      <c r="RAZ21" s="384"/>
      <c r="RBA21" s="384"/>
      <c r="RBB21" s="384"/>
      <c r="RBC21" s="384"/>
      <c r="RBD21" s="384"/>
      <c r="RBE21" s="384"/>
      <c r="RBF21" s="384"/>
      <c r="RBG21" s="384"/>
      <c r="RBH21" s="384"/>
      <c r="RBI21" s="384"/>
      <c r="RBJ21" s="384"/>
      <c r="RBK21" s="384"/>
      <c r="RBL21" s="384"/>
      <c r="RBM21" s="384"/>
      <c r="RBN21" s="384"/>
      <c r="RBO21" s="384"/>
      <c r="RBP21" s="384"/>
      <c r="RBQ21" s="384"/>
      <c r="RBR21" s="384"/>
      <c r="RBS21" s="384"/>
      <c r="RBT21" s="384"/>
      <c r="RBU21" s="384"/>
      <c r="RBV21" s="384"/>
      <c r="RBW21" s="384"/>
      <c r="RBX21" s="384"/>
      <c r="RBY21" s="384"/>
      <c r="RBZ21" s="384"/>
      <c r="RCA21" s="384"/>
      <c r="RCB21" s="384"/>
      <c r="RCC21" s="384"/>
      <c r="RCD21" s="384"/>
      <c r="RCE21" s="384"/>
      <c r="RCF21" s="384"/>
      <c r="RCG21" s="384"/>
      <c r="RCH21" s="384"/>
      <c r="RCI21" s="384"/>
      <c r="RCJ21" s="384"/>
      <c r="RCK21" s="384"/>
      <c r="RCL21" s="384"/>
      <c r="RCM21" s="384"/>
      <c r="RCN21" s="384"/>
      <c r="RCO21" s="384"/>
      <c r="RCP21" s="384"/>
      <c r="RCQ21" s="384"/>
      <c r="RCR21" s="384"/>
      <c r="RCS21" s="384"/>
      <c r="RCT21" s="384"/>
      <c r="RCU21" s="384"/>
      <c r="RCV21" s="384"/>
      <c r="RCW21" s="384"/>
      <c r="RCX21" s="384"/>
      <c r="RCY21" s="384"/>
      <c r="RCZ21" s="384"/>
      <c r="RDA21" s="384"/>
      <c r="RDB21" s="384"/>
      <c r="RDC21" s="384"/>
      <c r="RDD21" s="384"/>
      <c r="RDE21" s="384"/>
      <c r="RDF21" s="384"/>
      <c r="RDG21" s="384"/>
      <c r="RDH21" s="384"/>
      <c r="RDI21" s="384"/>
      <c r="RDJ21" s="384"/>
      <c r="RDK21" s="384"/>
      <c r="RDL21" s="384"/>
      <c r="RDM21" s="384"/>
      <c r="RDN21" s="384"/>
      <c r="RDO21" s="384"/>
      <c r="RDP21" s="384"/>
      <c r="RDQ21" s="384"/>
      <c r="RDR21" s="384"/>
      <c r="RDS21" s="384"/>
      <c r="RDT21" s="384"/>
      <c r="RDU21" s="384"/>
      <c r="RDV21" s="384"/>
      <c r="RDW21" s="384"/>
      <c r="RDX21" s="384"/>
      <c r="RDY21" s="384"/>
      <c r="RDZ21" s="384"/>
      <c r="REA21" s="384"/>
      <c r="REB21" s="384"/>
      <c r="REC21" s="384"/>
      <c r="RED21" s="384"/>
      <c r="REE21" s="384"/>
      <c r="REF21" s="384"/>
      <c r="REG21" s="384"/>
      <c r="REH21" s="384"/>
      <c r="REI21" s="384"/>
      <c r="REJ21" s="384"/>
      <c r="REK21" s="384"/>
      <c r="REL21" s="384"/>
      <c r="REM21" s="384"/>
      <c r="REN21" s="384"/>
      <c r="REO21" s="384"/>
      <c r="REP21" s="384"/>
      <c r="REQ21" s="384"/>
      <c r="RER21" s="384"/>
      <c r="RES21" s="384"/>
      <c r="RET21" s="384"/>
      <c r="REU21" s="384"/>
      <c r="REV21" s="384"/>
      <c r="REW21" s="384"/>
      <c r="REX21" s="384"/>
      <c r="REY21" s="384"/>
      <c r="REZ21" s="384"/>
      <c r="RFA21" s="384"/>
      <c r="RFB21" s="384"/>
      <c r="RFC21" s="384"/>
      <c r="RFD21" s="384"/>
      <c r="RFE21" s="384"/>
      <c r="RFF21" s="384"/>
      <c r="RFG21" s="384"/>
      <c r="RFH21" s="384"/>
      <c r="RFI21" s="384"/>
      <c r="RFJ21" s="384"/>
      <c r="RFK21" s="384"/>
      <c r="RFL21" s="384"/>
      <c r="RFM21" s="384"/>
      <c r="RFN21" s="384"/>
      <c r="RFO21" s="384"/>
      <c r="RFP21" s="384"/>
      <c r="RFQ21" s="384"/>
      <c r="RFR21" s="384"/>
      <c r="RFS21" s="384"/>
      <c r="RFT21" s="384"/>
      <c r="RFU21" s="384"/>
      <c r="RFV21" s="384"/>
      <c r="RFW21" s="384"/>
      <c r="RFX21" s="384"/>
      <c r="RFY21" s="384"/>
      <c r="RFZ21" s="384"/>
      <c r="RGA21" s="384"/>
      <c r="RGB21" s="384"/>
      <c r="RGC21" s="384"/>
      <c r="RGD21" s="384"/>
      <c r="RGE21" s="384"/>
      <c r="RGF21" s="384"/>
      <c r="RGG21" s="384"/>
      <c r="RGH21" s="384"/>
      <c r="RGI21" s="384"/>
      <c r="RGJ21" s="384"/>
      <c r="RGK21" s="384"/>
      <c r="RGL21" s="384"/>
      <c r="RGM21" s="384"/>
      <c r="RGN21" s="384"/>
      <c r="RGO21" s="384"/>
      <c r="RGP21" s="384"/>
      <c r="RGQ21" s="384"/>
      <c r="RGR21" s="384"/>
      <c r="RGS21" s="384"/>
      <c r="RGT21" s="384"/>
      <c r="RGU21" s="384"/>
      <c r="RGV21" s="384"/>
      <c r="RGW21" s="384"/>
      <c r="RGX21" s="384"/>
      <c r="RGY21" s="384"/>
      <c r="RGZ21" s="384"/>
      <c r="RHA21" s="384"/>
      <c r="RHB21" s="384"/>
      <c r="RHC21" s="384"/>
      <c r="RHD21" s="384"/>
      <c r="RHE21" s="384"/>
      <c r="RHF21" s="384"/>
      <c r="RHG21" s="384"/>
      <c r="RHH21" s="384"/>
      <c r="RHI21" s="384"/>
      <c r="RHJ21" s="384"/>
      <c r="RHK21" s="384"/>
      <c r="RHL21" s="384"/>
      <c r="RHM21" s="384"/>
      <c r="RHN21" s="384"/>
      <c r="RHO21" s="384"/>
      <c r="RHP21" s="384"/>
      <c r="RHQ21" s="384"/>
      <c r="RHR21" s="384"/>
      <c r="RHS21" s="384"/>
      <c r="RHT21" s="384"/>
      <c r="RHU21" s="384"/>
      <c r="RHV21" s="384"/>
      <c r="RHW21" s="384"/>
      <c r="RHX21" s="384"/>
      <c r="RHY21" s="384"/>
      <c r="RHZ21" s="384"/>
      <c r="RIA21" s="384"/>
      <c r="RIB21" s="384"/>
      <c r="RIC21" s="384"/>
      <c r="RID21" s="384"/>
      <c r="RIE21" s="384"/>
      <c r="RIF21" s="384"/>
      <c r="RIG21" s="384"/>
      <c r="RIH21" s="384"/>
      <c r="RII21" s="384"/>
      <c r="RIJ21" s="384"/>
      <c r="RIK21" s="384"/>
      <c r="RIL21" s="384"/>
      <c r="RIM21" s="384"/>
      <c r="RIN21" s="384"/>
      <c r="RIO21" s="384"/>
      <c r="RIP21" s="384"/>
      <c r="RIQ21" s="384"/>
      <c r="RIR21" s="384"/>
      <c r="RIS21" s="384"/>
      <c r="RIT21" s="384"/>
      <c r="RIU21" s="384"/>
      <c r="RIV21" s="384"/>
      <c r="RIW21" s="384"/>
      <c r="RIX21" s="384"/>
      <c r="RIY21" s="384"/>
      <c r="RIZ21" s="384"/>
      <c r="RJA21" s="384"/>
      <c r="RJB21" s="384"/>
      <c r="RJC21" s="384"/>
      <c r="RJD21" s="384"/>
      <c r="RJE21" s="384"/>
      <c r="RJF21" s="384"/>
      <c r="RJG21" s="384"/>
      <c r="RJH21" s="384"/>
      <c r="RJI21" s="384"/>
      <c r="RJJ21" s="384"/>
      <c r="RJK21" s="384"/>
      <c r="RJL21" s="384"/>
      <c r="RJM21" s="384"/>
      <c r="RJN21" s="384"/>
      <c r="RJO21" s="384"/>
      <c r="RJP21" s="384"/>
      <c r="RJQ21" s="384"/>
      <c r="RJR21" s="384"/>
      <c r="RJS21" s="384"/>
      <c r="RJT21" s="384"/>
      <c r="RJU21" s="384"/>
      <c r="RJV21" s="384"/>
      <c r="RJW21" s="384"/>
      <c r="RJX21" s="384"/>
      <c r="RJY21" s="384"/>
      <c r="RJZ21" s="384"/>
      <c r="RKA21" s="384"/>
      <c r="RKB21" s="384"/>
      <c r="RKC21" s="384"/>
      <c r="RKD21" s="384"/>
      <c r="RKE21" s="384"/>
      <c r="RKF21" s="384"/>
      <c r="RKG21" s="384"/>
      <c r="RKH21" s="384"/>
      <c r="RKI21" s="384"/>
      <c r="RKJ21" s="384"/>
      <c r="RKK21" s="384"/>
      <c r="RKL21" s="384"/>
      <c r="RKM21" s="384"/>
      <c r="RKN21" s="384"/>
      <c r="RKO21" s="384"/>
      <c r="RKP21" s="384"/>
      <c r="RKQ21" s="384"/>
      <c r="RKR21" s="384"/>
      <c r="RKS21" s="384"/>
      <c r="RKT21" s="384"/>
      <c r="RKU21" s="384"/>
      <c r="RKV21" s="384"/>
      <c r="RKW21" s="384"/>
      <c r="RKX21" s="384"/>
      <c r="RKY21" s="384"/>
      <c r="RKZ21" s="384"/>
      <c r="RLA21" s="384"/>
      <c r="RLB21" s="384"/>
      <c r="RLC21" s="384"/>
      <c r="RLD21" s="384"/>
      <c r="RLE21" s="384"/>
      <c r="RLF21" s="384"/>
      <c r="RLG21" s="384"/>
      <c r="RLH21" s="384"/>
      <c r="RLI21" s="384"/>
      <c r="RLJ21" s="384"/>
      <c r="RLK21" s="384"/>
      <c r="RLL21" s="384"/>
      <c r="RLM21" s="384"/>
      <c r="RLN21" s="384"/>
      <c r="RLO21" s="384"/>
      <c r="RLP21" s="384"/>
      <c r="RLQ21" s="384"/>
      <c r="RLR21" s="384"/>
      <c r="RLS21" s="384"/>
      <c r="RLT21" s="384"/>
      <c r="RLU21" s="384"/>
      <c r="RLV21" s="384"/>
      <c r="RLW21" s="384"/>
      <c r="RLX21" s="384"/>
      <c r="RLY21" s="384"/>
      <c r="RLZ21" s="384"/>
      <c r="RMA21" s="384"/>
      <c r="RMB21" s="384"/>
      <c r="RMC21" s="384"/>
      <c r="RMD21" s="384"/>
      <c r="RME21" s="384"/>
      <c r="RMF21" s="384"/>
      <c r="RMG21" s="384"/>
      <c r="RMH21" s="384"/>
      <c r="RMI21" s="384"/>
      <c r="RMJ21" s="384"/>
      <c r="RMK21" s="384"/>
      <c r="RML21" s="384"/>
      <c r="RMM21" s="384"/>
      <c r="RMN21" s="384"/>
      <c r="RMO21" s="384"/>
      <c r="RMP21" s="384"/>
      <c r="RMQ21" s="384"/>
      <c r="RMR21" s="384"/>
      <c r="RMS21" s="384"/>
      <c r="RMT21" s="384"/>
      <c r="RMU21" s="384"/>
      <c r="RMV21" s="384"/>
      <c r="RMW21" s="384"/>
      <c r="RMX21" s="384"/>
      <c r="RMY21" s="384"/>
      <c r="RMZ21" s="384"/>
      <c r="RNA21" s="384"/>
      <c r="RNB21" s="384"/>
      <c r="RNC21" s="384"/>
      <c r="RND21" s="384"/>
      <c r="RNE21" s="384"/>
      <c r="RNF21" s="384"/>
      <c r="RNG21" s="384"/>
      <c r="RNH21" s="384"/>
      <c r="RNI21" s="384"/>
      <c r="RNJ21" s="384"/>
      <c r="RNK21" s="384"/>
      <c r="RNL21" s="384"/>
      <c r="RNM21" s="384"/>
      <c r="RNN21" s="384"/>
      <c r="RNO21" s="384"/>
      <c r="RNP21" s="384"/>
      <c r="RNQ21" s="384"/>
      <c r="RNR21" s="384"/>
      <c r="RNS21" s="384"/>
      <c r="RNT21" s="384"/>
      <c r="RNU21" s="384"/>
      <c r="RNV21" s="384"/>
      <c r="RNW21" s="384"/>
      <c r="RNX21" s="384"/>
      <c r="RNY21" s="384"/>
      <c r="RNZ21" s="384"/>
      <c r="ROA21" s="384"/>
      <c r="ROB21" s="384"/>
      <c r="ROC21" s="384"/>
      <c r="ROD21" s="384"/>
      <c r="ROE21" s="384"/>
      <c r="ROF21" s="384"/>
      <c r="ROG21" s="384"/>
      <c r="ROH21" s="384"/>
      <c r="ROI21" s="384"/>
      <c r="ROJ21" s="384"/>
      <c r="ROK21" s="384"/>
      <c r="ROL21" s="384"/>
      <c r="ROM21" s="384"/>
      <c r="RON21" s="384"/>
      <c r="ROO21" s="384"/>
      <c r="ROP21" s="384"/>
      <c r="ROQ21" s="384"/>
      <c r="ROR21" s="384"/>
      <c r="ROS21" s="384"/>
      <c r="ROT21" s="384"/>
      <c r="ROU21" s="384"/>
      <c r="ROV21" s="384"/>
      <c r="ROW21" s="384"/>
      <c r="ROX21" s="384"/>
      <c r="ROY21" s="384"/>
      <c r="ROZ21" s="384"/>
      <c r="RPA21" s="384"/>
      <c r="RPB21" s="384"/>
      <c r="RPC21" s="384"/>
      <c r="RPD21" s="384"/>
      <c r="RPE21" s="384"/>
      <c r="RPF21" s="384"/>
      <c r="RPG21" s="384"/>
      <c r="RPH21" s="384"/>
      <c r="RPI21" s="384"/>
      <c r="RPJ21" s="384"/>
      <c r="RPK21" s="384"/>
      <c r="RPL21" s="384"/>
      <c r="RPM21" s="384"/>
      <c r="RPN21" s="384"/>
      <c r="RPO21" s="384"/>
      <c r="RPP21" s="384"/>
      <c r="RPQ21" s="384"/>
      <c r="RPR21" s="384"/>
      <c r="RPS21" s="384"/>
      <c r="RPT21" s="384"/>
      <c r="RPU21" s="384"/>
      <c r="RPV21" s="384"/>
      <c r="RPW21" s="384"/>
      <c r="RPX21" s="384"/>
      <c r="RPY21" s="384"/>
      <c r="RPZ21" s="384"/>
      <c r="RQA21" s="384"/>
      <c r="RQB21" s="384"/>
      <c r="RQC21" s="384"/>
      <c r="RQD21" s="384"/>
      <c r="RQE21" s="384"/>
      <c r="RQF21" s="384"/>
      <c r="RQG21" s="384"/>
      <c r="RQH21" s="384"/>
      <c r="RQI21" s="384"/>
      <c r="RQJ21" s="384"/>
      <c r="RQK21" s="384"/>
      <c r="RQL21" s="384"/>
      <c r="RQM21" s="384"/>
      <c r="RQN21" s="384"/>
      <c r="RQO21" s="384"/>
      <c r="RQP21" s="384"/>
      <c r="RQQ21" s="384"/>
      <c r="RQR21" s="384"/>
      <c r="RQS21" s="384"/>
      <c r="RQT21" s="384"/>
      <c r="RQU21" s="384"/>
      <c r="RQV21" s="384"/>
      <c r="RQW21" s="384"/>
      <c r="RQX21" s="384"/>
      <c r="RQY21" s="384"/>
      <c r="RQZ21" s="384"/>
      <c r="RRA21" s="384"/>
      <c r="RRB21" s="384"/>
      <c r="RRC21" s="384"/>
      <c r="RRD21" s="384"/>
      <c r="RRE21" s="384"/>
      <c r="RRF21" s="384"/>
      <c r="RRG21" s="384"/>
      <c r="RRH21" s="384"/>
      <c r="RRI21" s="384"/>
      <c r="RRJ21" s="384"/>
      <c r="RRK21" s="384"/>
      <c r="RRL21" s="384"/>
      <c r="RRM21" s="384"/>
      <c r="RRN21" s="384"/>
      <c r="RRO21" s="384"/>
      <c r="RRP21" s="384"/>
      <c r="RRQ21" s="384"/>
      <c r="RRR21" s="384"/>
      <c r="RRS21" s="384"/>
      <c r="RRT21" s="384"/>
      <c r="RRU21" s="384"/>
      <c r="RRV21" s="384"/>
      <c r="RRW21" s="384"/>
      <c r="RRX21" s="384"/>
      <c r="RRY21" s="384"/>
      <c r="RRZ21" s="384"/>
      <c r="RSA21" s="384"/>
      <c r="RSB21" s="384"/>
      <c r="RSC21" s="384"/>
      <c r="RSD21" s="384"/>
      <c r="RSE21" s="384"/>
      <c r="RSF21" s="384"/>
      <c r="RSG21" s="384"/>
      <c r="RSH21" s="384"/>
      <c r="RSI21" s="384"/>
      <c r="RSJ21" s="384"/>
      <c r="RSK21" s="384"/>
      <c r="RSL21" s="384"/>
      <c r="RSM21" s="384"/>
      <c r="RSN21" s="384"/>
      <c r="RSO21" s="384"/>
      <c r="RSP21" s="384"/>
      <c r="RSQ21" s="384"/>
      <c r="RSR21" s="384"/>
      <c r="RSS21" s="384"/>
      <c r="RST21" s="384"/>
      <c r="RSU21" s="384"/>
      <c r="RSV21" s="384"/>
      <c r="RSW21" s="384"/>
      <c r="RSX21" s="384"/>
      <c r="RSY21" s="384"/>
      <c r="RSZ21" s="384"/>
      <c r="RTA21" s="384"/>
      <c r="RTB21" s="384"/>
      <c r="RTC21" s="384"/>
      <c r="RTD21" s="384"/>
      <c r="RTE21" s="384"/>
      <c r="RTF21" s="384"/>
      <c r="RTG21" s="384"/>
      <c r="RTH21" s="384"/>
      <c r="RTI21" s="384"/>
      <c r="RTJ21" s="384"/>
      <c r="RTK21" s="384"/>
      <c r="RTL21" s="384"/>
      <c r="RTM21" s="384"/>
      <c r="RTN21" s="384"/>
      <c r="RTO21" s="384"/>
      <c r="RTP21" s="384"/>
      <c r="RTQ21" s="384"/>
      <c r="RTR21" s="384"/>
      <c r="RTS21" s="384"/>
      <c r="RTT21" s="384"/>
      <c r="RTU21" s="384"/>
      <c r="RTV21" s="384"/>
      <c r="RTW21" s="384"/>
      <c r="RTX21" s="384"/>
      <c r="RTY21" s="384"/>
      <c r="RTZ21" s="384"/>
      <c r="RUA21" s="384"/>
      <c r="RUB21" s="384"/>
      <c r="RUC21" s="384"/>
      <c r="RUD21" s="384"/>
      <c r="RUE21" s="384"/>
      <c r="RUF21" s="384"/>
      <c r="RUG21" s="384"/>
      <c r="RUH21" s="384"/>
      <c r="RUI21" s="384"/>
      <c r="RUJ21" s="384"/>
      <c r="RUK21" s="384"/>
      <c r="RUL21" s="384"/>
      <c r="RUM21" s="384"/>
      <c r="RUN21" s="384"/>
      <c r="RUO21" s="384"/>
      <c r="RUP21" s="384"/>
      <c r="RUQ21" s="384"/>
      <c r="RUR21" s="384"/>
      <c r="RUS21" s="384"/>
      <c r="RUT21" s="384"/>
      <c r="RUU21" s="384"/>
      <c r="RUV21" s="384"/>
      <c r="RUW21" s="384"/>
      <c r="RUX21" s="384"/>
      <c r="RUY21" s="384"/>
      <c r="RUZ21" s="384"/>
      <c r="RVA21" s="384"/>
      <c r="RVB21" s="384"/>
      <c r="RVC21" s="384"/>
      <c r="RVD21" s="384"/>
      <c r="RVE21" s="384"/>
      <c r="RVF21" s="384"/>
      <c r="RVG21" s="384"/>
      <c r="RVH21" s="384"/>
      <c r="RVI21" s="384"/>
      <c r="RVJ21" s="384"/>
      <c r="RVK21" s="384"/>
      <c r="RVL21" s="384"/>
      <c r="RVM21" s="384"/>
      <c r="RVN21" s="384"/>
      <c r="RVO21" s="384"/>
      <c r="RVP21" s="384"/>
      <c r="RVQ21" s="384"/>
      <c r="RVR21" s="384"/>
      <c r="RVS21" s="384"/>
      <c r="RVT21" s="384"/>
      <c r="RVU21" s="384"/>
      <c r="RVV21" s="384"/>
      <c r="RVW21" s="384"/>
      <c r="RVX21" s="384"/>
      <c r="RVY21" s="384"/>
      <c r="RVZ21" s="384"/>
      <c r="RWA21" s="384"/>
      <c r="RWB21" s="384"/>
      <c r="RWC21" s="384"/>
      <c r="RWD21" s="384"/>
      <c r="RWE21" s="384"/>
      <c r="RWF21" s="384"/>
      <c r="RWG21" s="384"/>
      <c r="RWH21" s="384"/>
      <c r="RWI21" s="384"/>
      <c r="RWJ21" s="384"/>
      <c r="RWK21" s="384"/>
      <c r="RWL21" s="384"/>
      <c r="RWM21" s="384"/>
      <c r="RWN21" s="384"/>
      <c r="RWO21" s="384"/>
      <c r="RWP21" s="384"/>
      <c r="RWQ21" s="384"/>
      <c r="RWR21" s="384"/>
      <c r="RWS21" s="384"/>
      <c r="RWT21" s="384"/>
      <c r="RWU21" s="384"/>
      <c r="RWV21" s="384"/>
      <c r="RWW21" s="384"/>
      <c r="RWX21" s="384"/>
      <c r="RWY21" s="384"/>
      <c r="RWZ21" s="384"/>
      <c r="RXA21" s="384"/>
      <c r="RXB21" s="384"/>
      <c r="RXC21" s="384"/>
      <c r="RXD21" s="384"/>
      <c r="RXE21" s="384"/>
      <c r="RXF21" s="384"/>
      <c r="RXG21" s="384"/>
      <c r="RXH21" s="384"/>
      <c r="RXI21" s="384"/>
      <c r="RXJ21" s="384"/>
      <c r="RXK21" s="384"/>
      <c r="RXL21" s="384"/>
      <c r="RXM21" s="384"/>
      <c r="RXN21" s="384"/>
      <c r="RXO21" s="384"/>
      <c r="RXP21" s="384"/>
      <c r="RXQ21" s="384"/>
      <c r="RXR21" s="384"/>
      <c r="RXS21" s="384"/>
      <c r="RXT21" s="384"/>
      <c r="RXU21" s="384"/>
      <c r="RXV21" s="384"/>
      <c r="RXW21" s="384"/>
      <c r="RXX21" s="384"/>
      <c r="RXY21" s="384"/>
      <c r="RXZ21" s="384"/>
      <c r="RYA21" s="384"/>
      <c r="RYB21" s="384"/>
      <c r="RYC21" s="384"/>
      <c r="RYD21" s="384"/>
      <c r="RYE21" s="384"/>
      <c r="RYF21" s="384"/>
      <c r="RYG21" s="384"/>
      <c r="RYH21" s="384"/>
      <c r="RYI21" s="384"/>
      <c r="RYJ21" s="384"/>
      <c r="RYK21" s="384"/>
      <c r="RYL21" s="384"/>
      <c r="RYM21" s="384"/>
      <c r="RYN21" s="384"/>
      <c r="RYO21" s="384"/>
      <c r="RYP21" s="384"/>
      <c r="RYQ21" s="384"/>
      <c r="RYR21" s="384"/>
      <c r="RYS21" s="384"/>
      <c r="RYT21" s="384"/>
      <c r="RYU21" s="384"/>
      <c r="RYV21" s="384"/>
      <c r="RYW21" s="384"/>
      <c r="RYX21" s="384"/>
      <c r="RYY21" s="384"/>
      <c r="RYZ21" s="384"/>
      <c r="RZA21" s="384"/>
      <c r="RZB21" s="384"/>
      <c r="RZC21" s="384"/>
      <c r="RZD21" s="384"/>
      <c r="RZE21" s="384"/>
      <c r="RZF21" s="384"/>
      <c r="RZG21" s="384"/>
      <c r="RZH21" s="384"/>
      <c r="RZI21" s="384"/>
      <c r="RZJ21" s="384"/>
      <c r="RZK21" s="384"/>
      <c r="RZL21" s="384"/>
      <c r="RZM21" s="384"/>
      <c r="RZN21" s="384"/>
      <c r="RZO21" s="384"/>
      <c r="RZP21" s="384"/>
      <c r="RZQ21" s="384"/>
      <c r="RZR21" s="384"/>
      <c r="RZS21" s="384"/>
      <c r="RZT21" s="384"/>
      <c r="RZU21" s="384"/>
      <c r="RZV21" s="384"/>
      <c r="RZW21" s="384"/>
      <c r="RZX21" s="384"/>
      <c r="RZY21" s="384"/>
      <c r="RZZ21" s="384"/>
      <c r="SAA21" s="384"/>
      <c r="SAB21" s="384"/>
      <c r="SAC21" s="384"/>
      <c r="SAD21" s="384"/>
      <c r="SAE21" s="384"/>
      <c r="SAF21" s="384"/>
      <c r="SAG21" s="384"/>
      <c r="SAH21" s="384"/>
      <c r="SAI21" s="384"/>
      <c r="SAJ21" s="384"/>
      <c r="SAK21" s="384"/>
      <c r="SAL21" s="384"/>
      <c r="SAM21" s="384"/>
      <c r="SAN21" s="384"/>
      <c r="SAO21" s="384"/>
      <c r="SAP21" s="384"/>
      <c r="SAQ21" s="384"/>
      <c r="SAR21" s="384"/>
      <c r="SAS21" s="384"/>
      <c r="SAT21" s="384"/>
      <c r="SAU21" s="384"/>
      <c r="SAV21" s="384"/>
      <c r="SAW21" s="384"/>
      <c r="SAX21" s="384"/>
      <c r="SAY21" s="384"/>
      <c r="SAZ21" s="384"/>
      <c r="SBA21" s="384"/>
      <c r="SBB21" s="384"/>
      <c r="SBC21" s="384"/>
      <c r="SBD21" s="384"/>
      <c r="SBE21" s="384"/>
      <c r="SBF21" s="384"/>
      <c r="SBG21" s="384"/>
      <c r="SBH21" s="384"/>
      <c r="SBI21" s="384"/>
      <c r="SBJ21" s="384"/>
      <c r="SBK21" s="384"/>
      <c r="SBL21" s="384"/>
      <c r="SBM21" s="384"/>
      <c r="SBN21" s="384"/>
      <c r="SBO21" s="384"/>
      <c r="SBP21" s="384"/>
      <c r="SBQ21" s="384"/>
      <c r="SBR21" s="384"/>
      <c r="SBS21" s="384"/>
      <c r="SBT21" s="384"/>
      <c r="SBU21" s="384"/>
      <c r="SBV21" s="384"/>
      <c r="SBW21" s="384"/>
      <c r="SBX21" s="384"/>
      <c r="SBY21" s="384"/>
      <c r="SBZ21" s="384"/>
      <c r="SCA21" s="384"/>
      <c r="SCB21" s="384"/>
      <c r="SCC21" s="384"/>
      <c r="SCD21" s="384"/>
      <c r="SCE21" s="384"/>
      <c r="SCF21" s="384"/>
      <c r="SCG21" s="384"/>
      <c r="SCH21" s="384"/>
      <c r="SCI21" s="384"/>
      <c r="SCJ21" s="384"/>
      <c r="SCK21" s="384"/>
      <c r="SCL21" s="384"/>
      <c r="SCM21" s="384"/>
      <c r="SCN21" s="384"/>
      <c r="SCO21" s="384"/>
      <c r="SCP21" s="384"/>
      <c r="SCQ21" s="384"/>
      <c r="SCR21" s="384"/>
      <c r="SCS21" s="384"/>
      <c r="SCT21" s="384"/>
      <c r="SCU21" s="384"/>
      <c r="SCV21" s="384"/>
      <c r="SCW21" s="384"/>
      <c r="SCX21" s="384"/>
      <c r="SCY21" s="384"/>
      <c r="SCZ21" s="384"/>
      <c r="SDA21" s="384"/>
      <c r="SDB21" s="384"/>
      <c r="SDC21" s="384"/>
      <c r="SDD21" s="384"/>
      <c r="SDE21" s="384"/>
      <c r="SDF21" s="384"/>
      <c r="SDG21" s="384"/>
      <c r="SDH21" s="384"/>
      <c r="SDI21" s="384"/>
      <c r="SDJ21" s="384"/>
      <c r="SDK21" s="384"/>
      <c r="SDL21" s="384"/>
      <c r="SDM21" s="384"/>
      <c r="SDN21" s="384"/>
      <c r="SDO21" s="384"/>
      <c r="SDP21" s="384"/>
      <c r="SDQ21" s="384"/>
      <c r="SDR21" s="384"/>
      <c r="SDS21" s="384"/>
      <c r="SDT21" s="384"/>
      <c r="SDU21" s="384"/>
      <c r="SDV21" s="384"/>
      <c r="SDW21" s="384"/>
      <c r="SDX21" s="384"/>
      <c r="SDY21" s="384"/>
      <c r="SDZ21" s="384"/>
      <c r="SEA21" s="384"/>
      <c r="SEB21" s="384"/>
      <c r="SEC21" s="384"/>
      <c r="SED21" s="384"/>
      <c r="SEE21" s="384"/>
      <c r="SEF21" s="384"/>
      <c r="SEG21" s="384"/>
      <c r="SEH21" s="384"/>
      <c r="SEI21" s="384"/>
      <c r="SEJ21" s="384"/>
      <c r="SEK21" s="384"/>
      <c r="SEL21" s="384"/>
      <c r="SEM21" s="384"/>
      <c r="SEN21" s="384"/>
      <c r="SEO21" s="384"/>
      <c r="SEP21" s="384"/>
      <c r="SEQ21" s="384"/>
      <c r="SER21" s="384"/>
      <c r="SES21" s="384"/>
      <c r="SET21" s="384"/>
      <c r="SEU21" s="384"/>
      <c r="SEV21" s="384"/>
      <c r="SEW21" s="384"/>
      <c r="SEX21" s="384"/>
      <c r="SEY21" s="384"/>
      <c r="SEZ21" s="384"/>
      <c r="SFA21" s="384"/>
      <c r="SFB21" s="384"/>
      <c r="SFC21" s="384"/>
      <c r="SFD21" s="384"/>
      <c r="SFE21" s="384"/>
      <c r="SFF21" s="384"/>
      <c r="SFG21" s="384"/>
      <c r="SFH21" s="384"/>
      <c r="SFI21" s="384"/>
      <c r="SFJ21" s="384"/>
      <c r="SFK21" s="384"/>
      <c r="SFL21" s="384"/>
      <c r="SFM21" s="384"/>
      <c r="SFN21" s="384"/>
      <c r="SFO21" s="384"/>
      <c r="SFP21" s="384"/>
      <c r="SFQ21" s="384"/>
      <c r="SFR21" s="384"/>
      <c r="SFS21" s="384"/>
      <c r="SFT21" s="384"/>
      <c r="SFU21" s="384"/>
      <c r="SFV21" s="384"/>
      <c r="SFW21" s="384"/>
      <c r="SFX21" s="384"/>
      <c r="SFY21" s="384"/>
      <c r="SFZ21" s="384"/>
      <c r="SGA21" s="384"/>
      <c r="SGB21" s="384"/>
      <c r="SGC21" s="384"/>
      <c r="SGD21" s="384"/>
      <c r="SGE21" s="384"/>
      <c r="SGF21" s="384"/>
      <c r="SGG21" s="384"/>
      <c r="SGH21" s="384"/>
      <c r="SGI21" s="384"/>
      <c r="SGJ21" s="384"/>
      <c r="SGK21" s="384"/>
      <c r="SGL21" s="384"/>
      <c r="SGM21" s="384"/>
      <c r="SGN21" s="384"/>
      <c r="SGO21" s="384"/>
      <c r="SGP21" s="384"/>
      <c r="SGQ21" s="384"/>
      <c r="SGR21" s="384"/>
      <c r="SGS21" s="384"/>
      <c r="SGT21" s="384"/>
      <c r="SGU21" s="384"/>
      <c r="SGV21" s="384"/>
      <c r="SGW21" s="384"/>
      <c r="SGX21" s="384"/>
      <c r="SGY21" s="384"/>
      <c r="SGZ21" s="384"/>
      <c r="SHA21" s="384"/>
      <c r="SHB21" s="384"/>
      <c r="SHC21" s="384"/>
      <c r="SHD21" s="384"/>
      <c r="SHE21" s="384"/>
      <c r="SHF21" s="384"/>
      <c r="SHG21" s="384"/>
      <c r="SHH21" s="384"/>
      <c r="SHI21" s="384"/>
      <c r="SHJ21" s="384"/>
      <c r="SHK21" s="384"/>
      <c r="SHL21" s="384"/>
      <c r="SHM21" s="384"/>
      <c r="SHN21" s="384"/>
      <c r="SHO21" s="384"/>
      <c r="SHP21" s="384"/>
      <c r="SHQ21" s="384"/>
      <c r="SHR21" s="384"/>
      <c r="SHS21" s="384"/>
      <c r="SHT21" s="384"/>
      <c r="SHU21" s="384"/>
      <c r="SHV21" s="384"/>
      <c r="SHW21" s="384"/>
      <c r="SHX21" s="384"/>
      <c r="SHY21" s="384"/>
      <c r="SHZ21" s="384"/>
      <c r="SIA21" s="384"/>
      <c r="SIB21" s="384"/>
      <c r="SIC21" s="384"/>
      <c r="SID21" s="384"/>
      <c r="SIE21" s="384"/>
      <c r="SIF21" s="384"/>
      <c r="SIG21" s="384"/>
      <c r="SIH21" s="384"/>
      <c r="SII21" s="384"/>
      <c r="SIJ21" s="384"/>
      <c r="SIK21" s="384"/>
      <c r="SIL21" s="384"/>
      <c r="SIM21" s="384"/>
      <c r="SIN21" s="384"/>
      <c r="SIO21" s="384"/>
      <c r="SIP21" s="384"/>
      <c r="SIQ21" s="384"/>
      <c r="SIR21" s="384"/>
      <c r="SIS21" s="384"/>
      <c r="SIT21" s="384"/>
      <c r="SIU21" s="384"/>
      <c r="SIV21" s="384"/>
      <c r="SIW21" s="384"/>
      <c r="SIX21" s="384"/>
      <c r="SIY21" s="384"/>
      <c r="SIZ21" s="384"/>
      <c r="SJA21" s="384"/>
      <c r="SJB21" s="384"/>
      <c r="SJC21" s="384"/>
      <c r="SJD21" s="384"/>
      <c r="SJE21" s="384"/>
      <c r="SJF21" s="384"/>
      <c r="SJG21" s="384"/>
      <c r="SJH21" s="384"/>
      <c r="SJI21" s="384"/>
      <c r="SJJ21" s="384"/>
      <c r="SJK21" s="384"/>
      <c r="SJL21" s="384"/>
      <c r="SJM21" s="384"/>
      <c r="SJN21" s="384"/>
      <c r="SJO21" s="384"/>
      <c r="SJP21" s="384"/>
      <c r="SJQ21" s="384"/>
      <c r="SJR21" s="384"/>
      <c r="SJS21" s="384"/>
      <c r="SJT21" s="384"/>
      <c r="SJU21" s="384"/>
      <c r="SJV21" s="384"/>
      <c r="SJW21" s="384"/>
      <c r="SJX21" s="384"/>
      <c r="SJY21" s="384"/>
      <c r="SJZ21" s="384"/>
      <c r="SKA21" s="384"/>
      <c r="SKB21" s="384"/>
      <c r="SKC21" s="384"/>
      <c r="SKD21" s="384"/>
      <c r="SKE21" s="384"/>
      <c r="SKF21" s="384"/>
      <c r="SKG21" s="384"/>
      <c r="SKH21" s="384"/>
      <c r="SKI21" s="384"/>
      <c r="SKJ21" s="384"/>
      <c r="SKK21" s="384"/>
      <c r="SKL21" s="384"/>
      <c r="SKM21" s="384"/>
      <c r="SKN21" s="384"/>
      <c r="SKO21" s="384"/>
      <c r="SKP21" s="384"/>
      <c r="SKQ21" s="384"/>
      <c r="SKR21" s="384"/>
      <c r="SKS21" s="384"/>
      <c r="SKT21" s="384"/>
      <c r="SKU21" s="384"/>
      <c r="SKV21" s="384"/>
      <c r="SKW21" s="384"/>
      <c r="SKX21" s="384"/>
      <c r="SKY21" s="384"/>
      <c r="SKZ21" s="384"/>
      <c r="SLA21" s="384"/>
      <c r="SLB21" s="384"/>
      <c r="SLC21" s="384"/>
      <c r="SLD21" s="384"/>
      <c r="SLE21" s="384"/>
      <c r="SLF21" s="384"/>
      <c r="SLG21" s="384"/>
      <c r="SLH21" s="384"/>
      <c r="SLI21" s="384"/>
      <c r="SLJ21" s="384"/>
      <c r="SLK21" s="384"/>
      <c r="SLL21" s="384"/>
      <c r="SLM21" s="384"/>
      <c r="SLN21" s="384"/>
      <c r="SLO21" s="384"/>
      <c r="SLP21" s="384"/>
      <c r="SLQ21" s="384"/>
      <c r="SLR21" s="384"/>
      <c r="SLS21" s="384"/>
      <c r="SLT21" s="384"/>
      <c r="SLU21" s="384"/>
      <c r="SLV21" s="384"/>
      <c r="SLW21" s="384"/>
      <c r="SLX21" s="384"/>
      <c r="SLY21" s="384"/>
      <c r="SLZ21" s="384"/>
      <c r="SMA21" s="384"/>
      <c r="SMB21" s="384"/>
      <c r="SMC21" s="384"/>
      <c r="SMD21" s="384"/>
      <c r="SME21" s="384"/>
      <c r="SMF21" s="384"/>
      <c r="SMG21" s="384"/>
      <c r="SMH21" s="384"/>
      <c r="SMI21" s="384"/>
      <c r="SMJ21" s="384"/>
      <c r="SMK21" s="384"/>
      <c r="SML21" s="384"/>
      <c r="SMM21" s="384"/>
      <c r="SMN21" s="384"/>
      <c r="SMO21" s="384"/>
      <c r="SMP21" s="384"/>
      <c r="SMQ21" s="384"/>
      <c r="SMR21" s="384"/>
      <c r="SMS21" s="384"/>
      <c r="SMT21" s="384"/>
      <c r="SMU21" s="384"/>
      <c r="SMV21" s="384"/>
      <c r="SMW21" s="384"/>
      <c r="SMX21" s="384"/>
      <c r="SMY21" s="384"/>
      <c r="SMZ21" s="384"/>
      <c r="SNA21" s="384"/>
      <c r="SNB21" s="384"/>
      <c r="SNC21" s="384"/>
      <c r="SND21" s="384"/>
      <c r="SNE21" s="384"/>
      <c r="SNF21" s="384"/>
      <c r="SNG21" s="384"/>
      <c r="SNH21" s="384"/>
      <c r="SNI21" s="384"/>
      <c r="SNJ21" s="384"/>
      <c r="SNK21" s="384"/>
      <c r="SNL21" s="384"/>
      <c r="SNM21" s="384"/>
      <c r="SNN21" s="384"/>
      <c r="SNO21" s="384"/>
      <c r="SNP21" s="384"/>
      <c r="SNQ21" s="384"/>
      <c r="SNR21" s="384"/>
      <c r="SNS21" s="384"/>
      <c r="SNT21" s="384"/>
      <c r="SNU21" s="384"/>
      <c r="SNV21" s="384"/>
      <c r="SNW21" s="384"/>
      <c r="SNX21" s="384"/>
      <c r="SNY21" s="384"/>
      <c r="SNZ21" s="384"/>
      <c r="SOA21" s="384"/>
      <c r="SOB21" s="384"/>
      <c r="SOC21" s="384"/>
      <c r="SOD21" s="384"/>
      <c r="SOE21" s="384"/>
      <c r="SOF21" s="384"/>
      <c r="SOG21" s="384"/>
      <c r="SOH21" s="384"/>
      <c r="SOI21" s="384"/>
      <c r="SOJ21" s="384"/>
      <c r="SOK21" s="384"/>
      <c r="SOL21" s="384"/>
      <c r="SOM21" s="384"/>
      <c r="SON21" s="384"/>
      <c r="SOO21" s="384"/>
      <c r="SOP21" s="384"/>
      <c r="SOQ21" s="384"/>
      <c r="SOR21" s="384"/>
      <c r="SOS21" s="384"/>
      <c r="SOT21" s="384"/>
      <c r="SOU21" s="384"/>
      <c r="SOV21" s="384"/>
      <c r="SOW21" s="384"/>
      <c r="SOX21" s="384"/>
      <c r="SOY21" s="384"/>
      <c r="SOZ21" s="384"/>
      <c r="SPA21" s="384"/>
      <c r="SPB21" s="384"/>
      <c r="SPC21" s="384"/>
      <c r="SPD21" s="384"/>
      <c r="SPE21" s="384"/>
      <c r="SPF21" s="384"/>
      <c r="SPG21" s="384"/>
      <c r="SPH21" s="384"/>
      <c r="SPI21" s="384"/>
      <c r="SPJ21" s="384"/>
      <c r="SPK21" s="384"/>
      <c r="SPL21" s="384"/>
      <c r="SPM21" s="384"/>
      <c r="SPN21" s="384"/>
      <c r="SPO21" s="384"/>
      <c r="SPP21" s="384"/>
      <c r="SPQ21" s="384"/>
      <c r="SPR21" s="384"/>
      <c r="SPS21" s="384"/>
      <c r="SPT21" s="384"/>
      <c r="SPU21" s="384"/>
      <c r="SPV21" s="384"/>
      <c r="SPW21" s="384"/>
      <c r="SPX21" s="384"/>
      <c r="SPY21" s="384"/>
      <c r="SPZ21" s="384"/>
      <c r="SQA21" s="384"/>
      <c r="SQB21" s="384"/>
      <c r="SQC21" s="384"/>
      <c r="SQD21" s="384"/>
      <c r="SQE21" s="384"/>
      <c r="SQF21" s="384"/>
      <c r="SQG21" s="384"/>
      <c r="SQH21" s="384"/>
      <c r="SQI21" s="384"/>
      <c r="SQJ21" s="384"/>
      <c r="SQK21" s="384"/>
      <c r="SQL21" s="384"/>
      <c r="SQM21" s="384"/>
      <c r="SQN21" s="384"/>
      <c r="SQO21" s="384"/>
      <c r="SQP21" s="384"/>
      <c r="SQQ21" s="384"/>
      <c r="SQR21" s="384"/>
      <c r="SQS21" s="384"/>
      <c r="SQT21" s="384"/>
      <c r="SQU21" s="384"/>
      <c r="SQV21" s="384"/>
      <c r="SQW21" s="384"/>
      <c r="SQX21" s="384"/>
      <c r="SQY21" s="384"/>
      <c r="SQZ21" s="384"/>
      <c r="SRA21" s="384"/>
      <c r="SRB21" s="384"/>
      <c r="SRC21" s="384"/>
      <c r="SRD21" s="384"/>
      <c r="SRE21" s="384"/>
      <c r="SRF21" s="384"/>
      <c r="SRG21" s="384"/>
      <c r="SRH21" s="384"/>
      <c r="SRI21" s="384"/>
      <c r="SRJ21" s="384"/>
      <c r="SRK21" s="384"/>
      <c r="SRL21" s="384"/>
      <c r="SRM21" s="384"/>
      <c r="SRN21" s="384"/>
      <c r="SRO21" s="384"/>
      <c r="SRP21" s="384"/>
      <c r="SRQ21" s="384"/>
      <c r="SRR21" s="384"/>
      <c r="SRS21" s="384"/>
      <c r="SRT21" s="384"/>
      <c r="SRU21" s="384"/>
      <c r="SRV21" s="384"/>
      <c r="SRW21" s="384"/>
      <c r="SRX21" s="384"/>
      <c r="SRY21" s="384"/>
      <c r="SRZ21" s="384"/>
      <c r="SSA21" s="384"/>
      <c r="SSB21" s="384"/>
      <c r="SSC21" s="384"/>
      <c r="SSD21" s="384"/>
      <c r="SSE21" s="384"/>
      <c r="SSF21" s="384"/>
      <c r="SSG21" s="384"/>
      <c r="SSH21" s="384"/>
      <c r="SSI21" s="384"/>
      <c r="SSJ21" s="384"/>
      <c r="SSK21" s="384"/>
      <c r="SSL21" s="384"/>
      <c r="SSM21" s="384"/>
      <c r="SSN21" s="384"/>
      <c r="SSO21" s="384"/>
      <c r="SSP21" s="384"/>
      <c r="SSQ21" s="384"/>
      <c r="SSR21" s="384"/>
      <c r="SSS21" s="384"/>
      <c r="SST21" s="384"/>
      <c r="SSU21" s="384"/>
      <c r="SSV21" s="384"/>
      <c r="SSW21" s="384"/>
      <c r="SSX21" s="384"/>
      <c r="SSY21" s="384"/>
      <c r="SSZ21" s="384"/>
      <c r="STA21" s="384"/>
      <c r="STB21" s="384"/>
      <c r="STC21" s="384"/>
      <c r="STD21" s="384"/>
      <c r="STE21" s="384"/>
      <c r="STF21" s="384"/>
      <c r="STG21" s="384"/>
      <c r="STH21" s="384"/>
      <c r="STI21" s="384"/>
      <c r="STJ21" s="384"/>
      <c r="STK21" s="384"/>
      <c r="STL21" s="384"/>
      <c r="STM21" s="384"/>
      <c r="STN21" s="384"/>
      <c r="STO21" s="384"/>
      <c r="STP21" s="384"/>
      <c r="STQ21" s="384"/>
      <c r="STR21" s="384"/>
      <c r="STS21" s="384"/>
      <c r="STT21" s="384"/>
      <c r="STU21" s="384"/>
      <c r="STV21" s="384"/>
      <c r="STW21" s="384"/>
      <c r="STX21" s="384"/>
      <c r="STY21" s="384"/>
      <c r="STZ21" s="384"/>
      <c r="SUA21" s="384"/>
      <c r="SUB21" s="384"/>
      <c r="SUC21" s="384"/>
      <c r="SUD21" s="384"/>
      <c r="SUE21" s="384"/>
      <c r="SUF21" s="384"/>
      <c r="SUG21" s="384"/>
      <c r="SUH21" s="384"/>
      <c r="SUI21" s="384"/>
      <c r="SUJ21" s="384"/>
      <c r="SUK21" s="384"/>
      <c r="SUL21" s="384"/>
      <c r="SUM21" s="384"/>
      <c r="SUN21" s="384"/>
      <c r="SUO21" s="384"/>
      <c r="SUP21" s="384"/>
      <c r="SUQ21" s="384"/>
      <c r="SUR21" s="384"/>
      <c r="SUS21" s="384"/>
      <c r="SUT21" s="384"/>
      <c r="SUU21" s="384"/>
      <c r="SUV21" s="384"/>
      <c r="SUW21" s="384"/>
      <c r="SUX21" s="384"/>
      <c r="SUY21" s="384"/>
      <c r="SUZ21" s="384"/>
      <c r="SVA21" s="384"/>
      <c r="SVB21" s="384"/>
      <c r="SVC21" s="384"/>
      <c r="SVD21" s="384"/>
      <c r="SVE21" s="384"/>
      <c r="SVF21" s="384"/>
      <c r="SVG21" s="384"/>
      <c r="SVH21" s="384"/>
      <c r="SVI21" s="384"/>
      <c r="SVJ21" s="384"/>
      <c r="SVK21" s="384"/>
      <c r="SVL21" s="384"/>
      <c r="SVM21" s="384"/>
      <c r="SVN21" s="384"/>
      <c r="SVO21" s="384"/>
      <c r="SVP21" s="384"/>
      <c r="SVQ21" s="384"/>
      <c r="SVR21" s="384"/>
      <c r="SVS21" s="384"/>
      <c r="SVT21" s="384"/>
      <c r="SVU21" s="384"/>
      <c r="SVV21" s="384"/>
      <c r="SVW21" s="384"/>
      <c r="SVX21" s="384"/>
      <c r="SVY21" s="384"/>
      <c r="SVZ21" s="384"/>
      <c r="SWA21" s="384"/>
      <c r="SWB21" s="384"/>
      <c r="SWC21" s="384"/>
      <c r="SWD21" s="384"/>
      <c r="SWE21" s="384"/>
      <c r="SWF21" s="384"/>
      <c r="SWG21" s="384"/>
      <c r="SWH21" s="384"/>
      <c r="SWI21" s="384"/>
      <c r="SWJ21" s="384"/>
      <c r="SWK21" s="384"/>
      <c r="SWL21" s="384"/>
      <c r="SWM21" s="384"/>
      <c r="SWN21" s="384"/>
      <c r="SWO21" s="384"/>
      <c r="SWP21" s="384"/>
      <c r="SWQ21" s="384"/>
      <c r="SWR21" s="384"/>
      <c r="SWS21" s="384"/>
      <c r="SWT21" s="384"/>
      <c r="SWU21" s="384"/>
      <c r="SWV21" s="384"/>
      <c r="SWW21" s="384"/>
      <c r="SWX21" s="384"/>
      <c r="SWY21" s="384"/>
      <c r="SWZ21" s="384"/>
      <c r="SXA21" s="384"/>
      <c r="SXB21" s="384"/>
      <c r="SXC21" s="384"/>
      <c r="SXD21" s="384"/>
      <c r="SXE21" s="384"/>
      <c r="SXF21" s="384"/>
      <c r="SXG21" s="384"/>
      <c r="SXH21" s="384"/>
      <c r="SXI21" s="384"/>
      <c r="SXJ21" s="384"/>
      <c r="SXK21" s="384"/>
      <c r="SXL21" s="384"/>
      <c r="SXM21" s="384"/>
      <c r="SXN21" s="384"/>
      <c r="SXO21" s="384"/>
      <c r="SXP21" s="384"/>
      <c r="SXQ21" s="384"/>
      <c r="SXR21" s="384"/>
      <c r="SXS21" s="384"/>
      <c r="SXT21" s="384"/>
      <c r="SXU21" s="384"/>
      <c r="SXV21" s="384"/>
      <c r="SXW21" s="384"/>
      <c r="SXX21" s="384"/>
      <c r="SXY21" s="384"/>
      <c r="SXZ21" s="384"/>
      <c r="SYA21" s="384"/>
      <c r="SYB21" s="384"/>
      <c r="SYC21" s="384"/>
      <c r="SYD21" s="384"/>
      <c r="SYE21" s="384"/>
      <c r="SYF21" s="384"/>
      <c r="SYG21" s="384"/>
      <c r="SYH21" s="384"/>
      <c r="SYI21" s="384"/>
      <c r="SYJ21" s="384"/>
      <c r="SYK21" s="384"/>
      <c r="SYL21" s="384"/>
      <c r="SYM21" s="384"/>
      <c r="SYN21" s="384"/>
      <c r="SYO21" s="384"/>
      <c r="SYP21" s="384"/>
      <c r="SYQ21" s="384"/>
      <c r="SYR21" s="384"/>
      <c r="SYS21" s="384"/>
      <c r="SYT21" s="384"/>
      <c r="SYU21" s="384"/>
      <c r="SYV21" s="384"/>
      <c r="SYW21" s="384"/>
      <c r="SYX21" s="384"/>
      <c r="SYY21" s="384"/>
      <c r="SYZ21" s="384"/>
      <c r="SZA21" s="384"/>
      <c r="SZB21" s="384"/>
      <c r="SZC21" s="384"/>
      <c r="SZD21" s="384"/>
      <c r="SZE21" s="384"/>
      <c r="SZF21" s="384"/>
      <c r="SZG21" s="384"/>
      <c r="SZH21" s="384"/>
      <c r="SZI21" s="384"/>
      <c r="SZJ21" s="384"/>
      <c r="SZK21" s="384"/>
      <c r="SZL21" s="384"/>
      <c r="SZM21" s="384"/>
      <c r="SZN21" s="384"/>
      <c r="SZO21" s="384"/>
      <c r="SZP21" s="384"/>
      <c r="SZQ21" s="384"/>
      <c r="SZR21" s="384"/>
      <c r="SZS21" s="384"/>
      <c r="SZT21" s="384"/>
      <c r="SZU21" s="384"/>
      <c r="SZV21" s="384"/>
      <c r="SZW21" s="384"/>
      <c r="SZX21" s="384"/>
      <c r="SZY21" s="384"/>
      <c r="SZZ21" s="384"/>
      <c r="TAA21" s="384"/>
      <c r="TAB21" s="384"/>
      <c r="TAC21" s="384"/>
      <c r="TAD21" s="384"/>
      <c r="TAE21" s="384"/>
      <c r="TAF21" s="384"/>
      <c r="TAG21" s="384"/>
      <c r="TAH21" s="384"/>
      <c r="TAI21" s="384"/>
      <c r="TAJ21" s="384"/>
      <c r="TAK21" s="384"/>
      <c r="TAL21" s="384"/>
      <c r="TAM21" s="384"/>
      <c r="TAN21" s="384"/>
      <c r="TAO21" s="384"/>
      <c r="TAP21" s="384"/>
      <c r="TAQ21" s="384"/>
      <c r="TAR21" s="384"/>
      <c r="TAS21" s="384"/>
      <c r="TAT21" s="384"/>
      <c r="TAU21" s="384"/>
      <c r="TAV21" s="384"/>
      <c r="TAW21" s="384"/>
      <c r="TAX21" s="384"/>
      <c r="TAY21" s="384"/>
      <c r="TAZ21" s="384"/>
      <c r="TBA21" s="384"/>
      <c r="TBB21" s="384"/>
      <c r="TBC21" s="384"/>
      <c r="TBD21" s="384"/>
      <c r="TBE21" s="384"/>
      <c r="TBF21" s="384"/>
      <c r="TBG21" s="384"/>
      <c r="TBH21" s="384"/>
      <c r="TBI21" s="384"/>
      <c r="TBJ21" s="384"/>
      <c r="TBK21" s="384"/>
      <c r="TBL21" s="384"/>
      <c r="TBM21" s="384"/>
      <c r="TBN21" s="384"/>
      <c r="TBO21" s="384"/>
      <c r="TBP21" s="384"/>
      <c r="TBQ21" s="384"/>
      <c r="TBR21" s="384"/>
      <c r="TBS21" s="384"/>
      <c r="TBT21" s="384"/>
      <c r="TBU21" s="384"/>
      <c r="TBV21" s="384"/>
      <c r="TBW21" s="384"/>
      <c r="TBX21" s="384"/>
      <c r="TBY21" s="384"/>
      <c r="TBZ21" s="384"/>
      <c r="TCA21" s="384"/>
      <c r="TCB21" s="384"/>
      <c r="TCC21" s="384"/>
      <c r="TCD21" s="384"/>
      <c r="TCE21" s="384"/>
      <c r="TCF21" s="384"/>
      <c r="TCG21" s="384"/>
      <c r="TCH21" s="384"/>
      <c r="TCI21" s="384"/>
      <c r="TCJ21" s="384"/>
      <c r="TCK21" s="384"/>
      <c r="TCL21" s="384"/>
      <c r="TCM21" s="384"/>
      <c r="TCN21" s="384"/>
      <c r="TCO21" s="384"/>
      <c r="TCP21" s="384"/>
      <c r="TCQ21" s="384"/>
      <c r="TCR21" s="384"/>
      <c r="TCS21" s="384"/>
      <c r="TCT21" s="384"/>
      <c r="TCU21" s="384"/>
      <c r="TCV21" s="384"/>
      <c r="TCW21" s="384"/>
      <c r="TCX21" s="384"/>
      <c r="TCY21" s="384"/>
      <c r="TCZ21" s="384"/>
      <c r="TDA21" s="384"/>
      <c r="TDB21" s="384"/>
      <c r="TDC21" s="384"/>
      <c r="TDD21" s="384"/>
      <c r="TDE21" s="384"/>
      <c r="TDF21" s="384"/>
      <c r="TDG21" s="384"/>
      <c r="TDH21" s="384"/>
      <c r="TDI21" s="384"/>
      <c r="TDJ21" s="384"/>
      <c r="TDK21" s="384"/>
      <c r="TDL21" s="384"/>
      <c r="TDM21" s="384"/>
      <c r="TDN21" s="384"/>
      <c r="TDO21" s="384"/>
      <c r="TDP21" s="384"/>
      <c r="TDQ21" s="384"/>
      <c r="TDR21" s="384"/>
      <c r="TDS21" s="384"/>
      <c r="TDT21" s="384"/>
      <c r="TDU21" s="384"/>
      <c r="TDV21" s="384"/>
      <c r="TDW21" s="384"/>
      <c r="TDX21" s="384"/>
      <c r="TDY21" s="384"/>
      <c r="TDZ21" s="384"/>
      <c r="TEA21" s="384"/>
      <c r="TEB21" s="384"/>
      <c r="TEC21" s="384"/>
      <c r="TED21" s="384"/>
      <c r="TEE21" s="384"/>
      <c r="TEF21" s="384"/>
      <c r="TEG21" s="384"/>
      <c r="TEH21" s="384"/>
      <c r="TEI21" s="384"/>
      <c r="TEJ21" s="384"/>
      <c r="TEK21" s="384"/>
      <c r="TEL21" s="384"/>
      <c r="TEM21" s="384"/>
      <c r="TEN21" s="384"/>
      <c r="TEO21" s="384"/>
      <c r="TEP21" s="384"/>
      <c r="TEQ21" s="384"/>
      <c r="TER21" s="384"/>
      <c r="TES21" s="384"/>
      <c r="TET21" s="384"/>
      <c r="TEU21" s="384"/>
      <c r="TEV21" s="384"/>
      <c r="TEW21" s="384"/>
      <c r="TEX21" s="384"/>
      <c r="TEY21" s="384"/>
      <c r="TEZ21" s="384"/>
      <c r="TFA21" s="384"/>
      <c r="TFB21" s="384"/>
      <c r="TFC21" s="384"/>
      <c r="TFD21" s="384"/>
      <c r="TFE21" s="384"/>
      <c r="TFF21" s="384"/>
      <c r="TFG21" s="384"/>
      <c r="TFH21" s="384"/>
      <c r="TFI21" s="384"/>
      <c r="TFJ21" s="384"/>
      <c r="TFK21" s="384"/>
      <c r="TFL21" s="384"/>
      <c r="TFM21" s="384"/>
      <c r="TFN21" s="384"/>
      <c r="TFO21" s="384"/>
      <c r="TFP21" s="384"/>
      <c r="TFQ21" s="384"/>
      <c r="TFR21" s="384"/>
      <c r="TFS21" s="384"/>
      <c r="TFT21" s="384"/>
      <c r="TFU21" s="384"/>
      <c r="TFV21" s="384"/>
      <c r="TFW21" s="384"/>
      <c r="TFX21" s="384"/>
      <c r="TFY21" s="384"/>
      <c r="TFZ21" s="384"/>
      <c r="TGA21" s="384"/>
      <c r="TGB21" s="384"/>
      <c r="TGC21" s="384"/>
      <c r="TGD21" s="384"/>
      <c r="TGE21" s="384"/>
      <c r="TGF21" s="384"/>
      <c r="TGG21" s="384"/>
      <c r="TGH21" s="384"/>
      <c r="TGI21" s="384"/>
      <c r="TGJ21" s="384"/>
      <c r="TGK21" s="384"/>
      <c r="TGL21" s="384"/>
      <c r="TGM21" s="384"/>
      <c r="TGN21" s="384"/>
      <c r="TGO21" s="384"/>
      <c r="TGP21" s="384"/>
      <c r="TGQ21" s="384"/>
      <c r="TGR21" s="384"/>
      <c r="TGS21" s="384"/>
      <c r="TGT21" s="384"/>
      <c r="TGU21" s="384"/>
      <c r="TGV21" s="384"/>
      <c r="TGW21" s="384"/>
      <c r="TGX21" s="384"/>
      <c r="TGY21" s="384"/>
      <c r="TGZ21" s="384"/>
      <c r="THA21" s="384"/>
      <c r="THB21" s="384"/>
      <c r="THC21" s="384"/>
      <c r="THD21" s="384"/>
      <c r="THE21" s="384"/>
      <c r="THF21" s="384"/>
      <c r="THG21" s="384"/>
      <c r="THH21" s="384"/>
      <c r="THI21" s="384"/>
      <c r="THJ21" s="384"/>
      <c r="THK21" s="384"/>
      <c r="THL21" s="384"/>
      <c r="THM21" s="384"/>
      <c r="THN21" s="384"/>
      <c r="THO21" s="384"/>
      <c r="THP21" s="384"/>
      <c r="THQ21" s="384"/>
      <c r="THR21" s="384"/>
      <c r="THS21" s="384"/>
      <c r="THT21" s="384"/>
      <c r="THU21" s="384"/>
      <c r="THV21" s="384"/>
      <c r="THW21" s="384"/>
      <c r="THX21" s="384"/>
      <c r="THY21" s="384"/>
      <c r="THZ21" s="384"/>
      <c r="TIA21" s="384"/>
      <c r="TIB21" s="384"/>
      <c r="TIC21" s="384"/>
      <c r="TID21" s="384"/>
      <c r="TIE21" s="384"/>
      <c r="TIF21" s="384"/>
      <c r="TIG21" s="384"/>
      <c r="TIH21" s="384"/>
      <c r="TII21" s="384"/>
      <c r="TIJ21" s="384"/>
      <c r="TIK21" s="384"/>
      <c r="TIL21" s="384"/>
      <c r="TIM21" s="384"/>
      <c r="TIN21" s="384"/>
      <c r="TIO21" s="384"/>
      <c r="TIP21" s="384"/>
      <c r="TIQ21" s="384"/>
      <c r="TIR21" s="384"/>
      <c r="TIS21" s="384"/>
      <c r="TIT21" s="384"/>
      <c r="TIU21" s="384"/>
      <c r="TIV21" s="384"/>
      <c r="TIW21" s="384"/>
      <c r="TIX21" s="384"/>
      <c r="TIY21" s="384"/>
      <c r="TIZ21" s="384"/>
      <c r="TJA21" s="384"/>
      <c r="TJB21" s="384"/>
      <c r="TJC21" s="384"/>
      <c r="TJD21" s="384"/>
      <c r="TJE21" s="384"/>
      <c r="TJF21" s="384"/>
      <c r="TJG21" s="384"/>
      <c r="TJH21" s="384"/>
      <c r="TJI21" s="384"/>
      <c r="TJJ21" s="384"/>
      <c r="TJK21" s="384"/>
      <c r="TJL21" s="384"/>
      <c r="TJM21" s="384"/>
      <c r="TJN21" s="384"/>
      <c r="TJO21" s="384"/>
      <c r="TJP21" s="384"/>
      <c r="TJQ21" s="384"/>
      <c r="TJR21" s="384"/>
      <c r="TJS21" s="384"/>
      <c r="TJT21" s="384"/>
      <c r="TJU21" s="384"/>
      <c r="TJV21" s="384"/>
      <c r="TJW21" s="384"/>
      <c r="TJX21" s="384"/>
      <c r="TJY21" s="384"/>
      <c r="TJZ21" s="384"/>
      <c r="TKA21" s="384"/>
      <c r="TKB21" s="384"/>
      <c r="TKC21" s="384"/>
      <c r="TKD21" s="384"/>
      <c r="TKE21" s="384"/>
      <c r="TKF21" s="384"/>
      <c r="TKG21" s="384"/>
      <c r="TKH21" s="384"/>
      <c r="TKI21" s="384"/>
      <c r="TKJ21" s="384"/>
      <c r="TKK21" s="384"/>
      <c r="TKL21" s="384"/>
      <c r="TKM21" s="384"/>
      <c r="TKN21" s="384"/>
      <c r="TKO21" s="384"/>
      <c r="TKP21" s="384"/>
      <c r="TKQ21" s="384"/>
      <c r="TKR21" s="384"/>
      <c r="TKS21" s="384"/>
      <c r="TKT21" s="384"/>
      <c r="TKU21" s="384"/>
      <c r="TKV21" s="384"/>
      <c r="TKW21" s="384"/>
      <c r="TKX21" s="384"/>
      <c r="TKY21" s="384"/>
      <c r="TKZ21" s="384"/>
      <c r="TLA21" s="384"/>
      <c r="TLB21" s="384"/>
      <c r="TLC21" s="384"/>
      <c r="TLD21" s="384"/>
      <c r="TLE21" s="384"/>
      <c r="TLF21" s="384"/>
      <c r="TLG21" s="384"/>
      <c r="TLH21" s="384"/>
      <c r="TLI21" s="384"/>
      <c r="TLJ21" s="384"/>
      <c r="TLK21" s="384"/>
      <c r="TLL21" s="384"/>
      <c r="TLM21" s="384"/>
      <c r="TLN21" s="384"/>
      <c r="TLO21" s="384"/>
      <c r="TLP21" s="384"/>
      <c r="TLQ21" s="384"/>
      <c r="TLR21" s="384"/>
      <c r="TLS21" s="384"/>
      <c r="TLT21" s="384"/>
      <c r="TLU21" s="384"/>
      <c r="TLV21" s="384"/>
      <c r="TLW21" s="384"/>
      <c r="TLX21" s="384"/>
      <c r="TLY21" s="384"/>
      <c r="TLZ21" s="384"/>
      <c r="TMA21" s="384"/>
      <c r="TMB21" s="384"/>
      <c r="TMC21" s="384"/>
      <c r="TMD21" s="384"/>
      <c r="TME21" s="384"/>
      <c r="TMF21" s="384"/>
      <c r="TMG21" s="384"/>
      <c r="TMH21" s="384"/>
      <c r="TMI21" s="384"/>
      <c r="TMJ21" s="384"/>
      <c r="TMK21" s="384"/>
      <c r="TML21" s="384"/>
      <c r="TMM21" s="384"/>
      <c r="TMN21" s="384"/>
      <c r="TMO21" s="384"/>
      <c r="TMP21" s="384"/>
      <c r="TMQ21" s="384"/>
      <c r="TMR21" s="384"/>
      <c r="TMS21" s="384"/>
      <c r="TMT21" s="384"/>
      <c r="TMU21" s="384"/>
      <c r="TMV21" s="384"/>
      <c r="TMW21" s="384"/>
      <c r="TMX21" s="384"/>
      <c r="TMY21" s="384"/>
      <c r="TMZ21" s="384"/>
      <c r="TNA21" s="384"/>
      <c r="TNB21" s="384"/>
      <c r="TNC21" s="384"/>
      <c r="TND21" s="384"/>
      <c r="TNE21" s="384"/>
      <c r="TNF21" s="384"/>
      <c r="TNG21" s="384"/>
      <c r="TNH21" s="384"/>
      <c r="TNI21" s="384"/>
      <c r="TNJ21" s="384"/>
      <c r="TNK21" s="384"/>
      <c r="TNL21" s="384"/>
      <c r="TNM21" s="384"/>
      <c r="TNN21" s="384"/>
      <c r="TNO21" s="384"/>
      <c r="TNP21" s="384"/>
      <c r="TNQ21" s="384"/>
      <c r="TNR21" s="384"/>
      <c r="TNS21" s="384"/>
      <c r="TNT21" s="384"/>
      <c r="TNU21" s="384"/>
      <c r="TNV21" s="384"/>
      <c r="TNW21" s="384"/>
      <c r="TNX21" s="384"/>
      <c r="TNY21" s="384"/>
      <c r="TNZ21" s="384"/>
      <c r="TOA21" s="384"/>
      <c r="TOB21" s="384"/>
      <c r="TOC21" s="384"/>
      <c r="TOD21" s="384"/>
      <c r="TOE21" s="384"/>
      <c r="TOF21" s="384"/>
      <c r="TOG21" s="384"/>
      <c r="TOH21" s="384"/>
      <c r="TOI21" s="384"/>
      <c r="TOJ21" s="384"/>
      <c r="TOK21" s="384"/>
      <c r="TOL21" s="384"/>
      <c r="TOM21" s="384"/>
      <c r="TON21" s="384"/>
      <c r="TOO21" s="384"/>
      <c r="TOP21" s="384"/>
      <c r="TOQ21" s="384"/>
      <c r="TOR21" s="384"/>
      <c r="TOS21" s="384"/>
      <c r="TOT21" s="384"/>
      <c r="TOU21" s="384"/>
      <c r="TOV21" s="384"/>
      <c r="TOW21" s="384"/>
      <c r="TOX21" s="384"/>
      <c r="TOY21" s="384"/>
      <c r="TOZ21" s="384"/>
      <c r="TPA21" s="384"/>
      <c r="TPB21" s="384"/>
      <c r="TPC21" s="384"/>
      <c r="TPD21" s="384"/>
      <c r="TPE21" s="384"/>
      <c r="TPF21" s="384"/>
      <c r="TPG21" s="384"/>
      <c r="TPH21" s="384"/>
      <c r="TPI21" s="384"/>
      <c r="TPJ21" s="384"/>
      <c r="TPK21" s="384"/>
      <c r="TPL21" s="384"/>
      <c r="TPM21" s="384"/>
      <c r="TPN21" s="384"/>
      <c r="TPO21" s="384"/>
      <c r="TPP21" s="384"/>
      <c r="TPQ21" s="384"/>
      <c r="TPR21" s="384"/>
      <c r="TPS21" s="384"/>
      <c r="TPT21" s="384"/>
      <c r="TPU21" s="384"/>
      <c r="TPV21" s="384"/>
      <c r="TPW21" s="384"/>
      <c r="TPX21" s="384"/>
      <c r="TPY21" s="384"/>
      <c r="TPZ21" s="384"/>
      <c r="TQA21" s="384"/>
      <c r="TQB21" s="384"/>
      <c r="TQC21" s="384"/>
      <c r="TQD21" s="384"/>
      <c r="TQE21" s="384"/>
      <c r="TQF21" s="384"/>
      <c r="TQG21" s="384"/>
      <c r="TQH21" s="384"/>
      <c r="TQI21" s="384"/>
      <c r="TQJ21" s="384"/>
      <c r="TQK21" s="384"/>
      <c r="TQL21" s="384"/>
      <c r="TQM21" s="384"/>
      <c r="TQN21" s="384"/>
      <c r="TQO21" s="384"/>
      <c r="TQP21" s="384"/>
      <c r="TQQ21" s="384"/>
      <c r="TQR21" s="384"/>
      <c r="TQS21" s="384"/>
      <c r="TQT21" s="384"/>
      <c r="TQU21" s="384"/>
      <c r="TQV21" s="384"/>
      <c r="TQW21" s="384"/>
      <c r="TQX21" s="384"/>
      <c r="TQY21" s="384"/>
      <c r="TQZ21" s="384"/>
      <c r="TRA21" s="384"/>
      <c r="TRB21" s="384"/>
      <c r="TRC21" s="384"/>
      <c r="TRD21" s="384"/>
      <c r="TRE21" s="384"/>
      <c r="TRF21" s="384"/>
      <c r="TRG21" s="384"/>
      <c r="TRH21" s="384"/>
      <c r="TRI21" s="384"/>
      <c r="TRJ21" s="384"/>
      <c r="TRK21" s="384"/>
      <c r="TRL21" s="384"/>
      <c r="TRM21" s="384"/>
      <c r="TRN21" s="384"/>
      <c r="TRO21" s="384"/>
      <c r="TRP21" s="384"/>
      <c r="TRQ21" s="384"/>
      <c r="TRR21" s="384"/>
      <c r="TRS21" s="384"/>
      <c r="TRT21" s="384"/>
      <c r="TRU21" s="384"/>
      <c r="TRV21" s="384"/>
      <c r="TRW21" s="384"/>
      <c r="TRX21" s="384"/>
      <c r="TRY21" s="384"/>
      <c r="TRZ21" s="384"/>
      <c r="TSA21" s="384"/>
      <c r="TSB21" s="384"/>
      <c r="TSC21" s="384"/>
      <c r="TSD21" s="384"/>
      <c r="TSE21" s="384"/>
      <c r="TSF21" s="384"/>
      <c r="TSG21" s="384"/>
      <c r="TSH21" s="384"/>
      <c r="TSI21" s="384"/>
      <c r="TSJ21" s="384"/>
      <c r="TSK21" s="384"/>
      <c r="TSL21" s="384"/>
      <c r="TSM21" s="384"/>
      <c r="TSN21" s="384"/>
      <c r="TSO21" s="384"/>
      <c r="TSP21" s="384"/>
      <c r="TSQ21" s="384"/>
      <c r="TSR21" s="384"/>
      <c r="TSS21" s="384"/>
      <c r="TST21" s="384"/>
      <c r="TSU21" s="384"/>
      <c r="TSV21" s="384"/>
      <c r="TSW21" s="384"/>
      <c r="TSX21" s="384"/>
      <c r="TSY21" s="384"/>
      <c r="TSZ21" s="384"/>
      <c r="TTA21" s="384"/>
      <c r="TTB21" s="384"/>
      <c r="TTC21" s="384"/>
      <c r="TTD21" s="384"/>
      <c r="TTE21" s="384"/>
      <c r="TTF21" s="384"/>
      <c r="TTG21" s="384"/>
      <c r="TTH21" s="384"/>
      <c r="TTI21" s="384"/>
      <c r="TTJ21" s="384"/>
      <c r="TTK21" s="384"/>
      <c r="TTL21" s="384"/>
      <c r="TTM21" s="384"/>
      <c r="TTN21" s="384"/>
      <c r="TTO21" s="384"/>
      <c r="TTP21" s="384"/>
      <c r="TTQ21" s="384"/>
      <c r="TTR21" s="384"/>
      <c r="TTS21" s="384"/>
      <c r="TTT21" s="384"/>
      <c r="TTU21" s="384"/>
      <c r="TTV21" s="384"/>
      <c r="TTW21" s="384"/>
      <c r="TTX21" s="384"/>
      <c r="TTY21" s="384"/>
      <c r="TTZ21" s="384"/>
      <c r="TUA21" s="384"/>
      <c r="TUB21" s="384"/>
      <c r="TUC21" s="384"/>
      <c r="TUD21" s="384"/>
      <c r="TUE21" s="384"/>
      <c r="TUF21" s="384"/>
      <c r="TUG21" s="384"/>
      <c r="TUH21" s="384"/>
      <c r="TUI21" s="384"/>
      <c r="TUJ21" s="384"/>
      <c r="TUK21" s="384"/>
      <c r="TUL21" s="384"/>
      <c r="TUM21" s="384"/>
      <c r="TUN21" s="384"/>
      <c r="TUO21" s="384"/>
      <c r="TUP21" s="384"/>
      <c r="TUQ21" s="384"/>
      <c r="TUR21" s="384"/>
      <c r="TUS21" s="384"/>
      <c r="TUT21" s="384"/>
      <c r="TUU21" s="384"/>
      <c r="TUV21" s="384"/>
      <c r="TUW21" s="384"/>
      <c r="TUX21" s="384"/>
      <c r="TUY21" s="384"/>
      <c r="TUZ21" s="384"/>
      <c r="TVA21" s="384"/>
      <c r="TVB21" s="384"/>
      <c r="TVC21" s="384"/>
      <c r="TVD21" s="384"/>
      <c r="TVE21" s="384"/>
      <c r="TVF21" s="384"/>
      <c r="TVG21" s="384"/>
      <c r="TVH21" s="384"/>
      <c r="TVI21" s="384"/>
      <c r="TVJ21" s="384"/>
      <c r="TVK21" s="384"/>
      <c r="TVL21" s="384"/>
      <c r="TVM21" s="384"/>
      <c r="TVN21" s="384"/>
      <c r="TVO21" s="384"/>
      <c r="TVP21" s="384"/>
      <c r="TVQ21" s="384"/>
      <c r="TVR21" s="384"/>
      <c r="TVS21" s="384"/>
      <c r="TVT21" s="384"/>
      <c r="TVU21" s="384"/>
      <c r="TVV21" s="384"/>
      <c r="TVW21" s="384"/>
      <c r="TVX21" s="384"/>
      <c r="TVY21" s="384"/>
      <c r="TVZ21" s="384"/>
      <c r="TWA21" s="384"/>
      <c r="TWB21" s="384"/>
      <c r="TWC21" s="384"/>
      <c r="TWD21" s="384"/>
      <c r="TWE21" s="384"/>
      <c r="TWF21" s="384"/>
      <c r="TWG21" s="384"/>
      <c r="TWH21" s="384"/>
      <c r="TWI21" s="384"/>
      <c r="TWJ21" s="384"/>
      <c r="TWK21" s="384"/>
      <c r="TWL21" s="384"/>
      <c r="TWM21" s="384"/>
      <c r="TWN21" s="384"/>
      <c r="TWO21" s="384"/>
      <c r="TWP21" s="384"/>
      <c r="TWQ21" s="384"/>
      <c r="TWR21" s="384"/>
      <c r="TWS21" s="384"/>
      <c r="TWT21" s="384"/>
      <c r="TWU21" s="384"/>
      <c r="TWV21" s="384"/>
      <c r="TWW21" s="384"/>
      <c r="TWX21" s="384"/>
      <c r="TWY21" s="384"/>
      <c r="TWZ21" s="384"/>
      <c r="TXA21" s="384"/>
      <c r="TXB21" s="384"/>
      <c r="TXC21" s="384"/>
      <c r="TXD21" s="384"/>
      <c r="TXE21" s="384"/>
      <c r="TXF21" s="384"/>
      <c r="TXG21" s="384"/>
      <c r="TXH21" s="384"/>
      <c r="TXI21" s="384"/>
      <c r="TXJ21" s="384"/>
      <c r="TXK21" s="384"/>
      <c r="TXL21" s="384"/>
      <c r="TXM21" s="384"/>
      <c r="TXN21" s="384"/>
      <c r="TXO21" s="384"/>
      <c r="TXP21" s="384"/>
      <c r="TXQ21" s="384"/>
      <c r="TXR21" s="384"/>
      <c r="TXS21" s="384"/>
      <c r="TXT21" s="384"/>
      <c r="TXU21" s="384"/>
      <c r="TXV21" s="384"/>
      <c r="TXW21" s="384"/>
      <c r="TXX21" s="384"/>
      <c r="TXY21" s="384"/>
      <c r="TXZ21" s="384"/>
      <c r="TYA21" s="384"/>
      <c r="TYB21" s="384"/>
      <c r="TYC21" s="384"/>
      <c r="TYD21" s="384"/>
      <c r="TYE21" s="384"/>
      <c r="TYF21" s="384"/>
      <c r="TYG21" s="384"/>
      <c r="TYH21" s="384"/>
      <c r="TYI21" s="384"/>
      <c r="TYJ21" s="384"/>
      <c r="TYK21" s="384"/>
      <c r="TYL21" s="384"/>
      <c r="TYM21" s="384"/>
      <c r="TYN21" s="384"/>
      <c r="TYO21" s="384"/>
      <c r="TYP21" s="384"/>
      <c r="TYQ21" s="384"/>
      <c r="TYR21" s="384"/>
      <c r="TYS21" s="384"/>
      <c r="TYT21" s="384"/>
      <c r="TYU21" s="384"/>
      <c r="TYV21" s="384"/>
      <c r="TYW21" s="384"/>
      <c r="TYX21" s="384"/>
      <c r="TYY21" s="384"/>
      <c r="TYZ21" s="384"/>
      <c r="TZA21" s="384"/>
      <c r="TZB21" s="384"/>
      <c r="TZC21" s="384"/>
      <c r="TZD21" s="384"/>
      <c r="TZE21" s="384"/>
      <c r="TZF21" s="384"/>
      <c r="TZG21" s="384"/>
      <c r="TZH21" s="384"/>
      <c r="TZI21" s="384"/>
      <c r="TZJ21" s="384"/>
      <c r="TZK21" s="384"/>
      <c r="TZL21" s="384"/>
      <c r="TZM21" s="384"/>
      <c r="TZN21" s="384"/>
      <c r="TZO21" s="384"/>
      <c r="TZP21" s="384"/>
      <c r="TZQ21" s="384"/>
      <c r="TZR21" s="384"/>
      <c r="TZS21" s="384"/>
      <c r="TZT21" s="384"/>
      <c r="TZU21" s="384"/>
      <c r="TZV21" s="384"/>
      <c r="TZW21" s="384"/>
      <c r="TZX21" s="384"/>
      <c r="TZY21" s="384"/>
      <c r="TZZ21" s="384"/>
      <c r="UAA21" s="384"/>
      <c r="UAB21" s="384"/>
      <c r="UAC21" s="384"/>
      <c r="UAD21" s="384"/>
      <c r="UAE21" s="384"/>
      <c r="UAF21" s="384"/>
      <c r="UAG21" s="384"/>
      <c r="UAH21" s="384"/>
      <c r="UAI21" s="384"/>
      <c r="UAJ21" s="384"/>
      <c r="UAK21" s="384"/>
      <c r="UAL21" s="384"/>
      <c r="UAM21" s="384"/>
      <c r="UAN21" s="384"/>
      <c r="UAO21" s="384"/>
      <c r="UAP21" s="384"/>
      <c r="UAQ21" s="384"/>
      <c r="UAR21" s="384"/>
      <c r="UAS21" s="384"/>
      <c r="UAT21" s="384"/>
      <c r="UAU21" s="384"/>
      <c r="UAV21" s="384"/>
      <c r="UAW21" s="384"/>
      <c r="UAX21" s="384"/>
      <c r="UAY21" s="384"/>
      <c r="UAZ21" s="384"/>
      <c r="UBA21" s="384"/>
      <c r="UBB21" s="384"/>
      <c r="UBC21" s="384"/>
      <c r="UBD21" s="384"/>
      <c r="UBE21" s="384"/>
      <c r="UBF21" s="384"/>
      <c r="UBG21" s="384"/>
      <c r="UBH21" s="384"/>
      <c r="UBI21" s="384"/>
      <c r="UBJ21" s="384"/>
      <c r="UBK21" s="384"/>
      <c r="UBL21" s="384"/>
      <c r="UBM21" s="384"/>
      <c r="UBN21" s="384"/>
      <c r="UBO21" s="384"/>
      <c r="UBP21" s="384"/>
      <c r="UBQ21" s="384"/>
      <c r="UBR21" s="384"/>
      <c r="UBS21" s="384"/>
      <c r="UBT21" s="384"/>
      <c r="UBU21" s="384"/>
      <c r="UBV21" s="384"/>
      <c r="UBW21" s="384"/>
      <c r="UBX21" s="384"/>
      <c r="UBY21" s="384"/>
      <c r="UBZ21" s="384"/>
      <c r="UCA21" s="384"/>
      <c r="UCB21" s="384"/>
      <c r="UCC21" s="384"/>
      <c r="UCD21" s="384"/>
      <c r="UCE21" s="384"/>
      <c r="UCF21" s="384"/>
      <c r="UCG21" s="384"/>
      <c r="UCH21" s="384"/>
      <c r="UCI21" s="384"/>
      <c r="UCJ21" s="384"/>
      <c r="UCK21" s="384"/>
      <c r="UCL21" s="384"/>
      <c r="UCM21" s="384"/>
      <c r="UCN21" s="384"/>
      <c r="UCO21" s="384"/>
      <c r="UCP21" s="384"/>
      <c r="UCQ21" s="384"/>
      <c r="UCR21" s="384"/>
      <c r="UCS21" s="384"/>
      <c r="UCT21" s="384"/>
      <c r="UCU21" s="384"/>
      <c r="UCV21" s="384"/>
      <c r="UCW21" s="384"/>
      <c r="UCX21" s="384"/>
      <c r="UCY21" s="384"/>
      <c r="UCZ21" s="384"/>
      <c r="UDA21" s="384"/>
      <c r="UDB21" s="384"/>
      <c r="UDC21" s="384"/>
      <c r="UDD21" s="384"/>
      <c r="UDE21" s="384"/>
      <c r="UDF21" s="384"/>
      <c r="UDG21" s="384"/>
      <c r="UDH21" s="384"/>
      <c r="UDI21" s="384"/>
      <c r="UDJ21" s="384"/>
      <c r="UDK21" s="384"/>
      <c r="UDL21" s="384"/>
      <c r="UDM21" s="384"/>
      <c r="UDN21" s="384"/>
      <c r="UDO21" s="384"/>
      <c r="UDP21" s="384"/>
      <c r="UDQ21" s="384"/>
      <c r="UDR21" s="384"/>
      <c r="UDS21" s="384"/>
      <c r="UDT21" s="384"/>
      <c r="UDU21" s="384"/>
      <c r="UDV21" s="384"/>
      <c r="UDW21" s="384"/>
      <c r="UDX21" s="384"/>
      <c r="UDY21" s="384"/>
      <c r="UDZ21" s="384"/>
      <c r="UEA21" s="384"/>
      <c r="UEB21" s="384"/>
      <c r="UEC21" s="384"/>
      <c r="UED21" s="384"/>
      <c r="UEE21" s="384"/>
      <c r="UEF21" s="384"/>
      <c r="UEG21" s="384"/>
      <c r="UEH21" s="384"/>
      <c r="UEI21" s="384"/>
      <c r="UEJ21" s="384"/>
      <c r="UEK21" s="384"/>
      <c r="UEL21" s="384"/>
      <c r="UEM21" s="384"/>
      <c r="UEN21" s="384"/>
      <c r="UEO21" s="384"/>
      <c r="UEP21" s="384"/>
      <c r="UEQ21" s="384"/>
      <c r="UER21" s="384"/>
      <c r="UES21" s="384"/>
      <c r="UET21" s="384"/>
      <c r="UEU21" s="384"/>
      <c r="UEV21" s="384"/>
      <c r="UEW21" s="384"/>
      <c r="UEX21" s="384"/>
      <c r="UEY21" s="384"/>
      <c r="UEZ21" s="384"/>
      <c r="UFA21" s="384"/>
      <c r="UFB21" s="384"/>
      <c r="UFC21" s="384"/>
      <c r="UFD21" s="384"/>
      <c r="UFE21" s="384"/>
      <c r="UFF21" s="384"/>
      <c r="UFG21" s="384"/>
      <c r="UFH21" s="384"/>
      <c r="UFI21" s="384"/>
      <c r="UFJ21" s="384"/>
      <c r="UFK21" s="384"/>
      <c r="UFL21" s="384"/>
      <c r="UFM21" s="384"/>
      <c r="UFN21" s="384"/>
      <c r="UFO21" s="384"/>
      <c r="UFP21" s="384"/>
      <c r="UFQ21" s="384"/>
      <c r="UFR21" s="384"/>
      <c r="UFS21" s="384"/>
      <c r="UFT21" s="384"/>
      <c r="UFU21" s="384"/>
      <c r="UFV21" s="384"/>
      <c r="UFW21" s="384"/>
      <c r="UFX21" s="384"/>
      <c r="UFY21" s="384"/>
      <c r="UFZ21" s="384"/>
      <c r="UGA21" s="384"/>
      <c r="UGB21" s="384"/>
      <c r="UGC21" s="384"/>
      <c r="UGD21" s="384"/>
      <c r="UGE21" s="384"/>
      <c r="UGF21" s="384"/>
      <c r="UGG21" s="384"/>
      <c r="UGH21" s="384"/>
      <c r="UGI21" s="384"/>
      <c r="UGJ21" s="384"/>
      <c r="UGK21" s="384"/>
      <c r="UGL21" s="384"/>
      <c r="UGM21" s="384"/>
      <c r="UGN21" s="384"/>
      <c r="UGO21" s="384"/>
      <c r="UGP21" s="384"/>
      <c r="UGQ21" s="384"/>
      <c r="UGR21" s="384"/>
      <c r="UGS21" s="384"/>
      <c r="UGT21" s="384"/>
      <c r="UGU21" s="384"/>
      <c r="UGV21" s="384"/>
      <c r="UGW21" s="384"/>
      <c r="UGX21" s="384"/>
      <c r="UGY21" s="384"/>
      <c r="UGZ21" s="384"/>
      <c r="UHA21" s="384"/>
      <c r="UHB21" s="384"/>
      <c r="UHC21" s="384"/>
      <c r="UHD21" s="384"/>
      <c r="UHE21" s="384"/>
      <c r="UHF21" s="384"/>
      <c r="UHG21" s="384"/>
      <c r="UHH21" s="384"/>
      <c r="UHI21" s="384"/>
      <c r="UHJ21" s="384"/>
      <c r="UHK21" s="384"/>
      <c r="UHL21" s="384"/>
      <c r="UHM21" s="384"/>
      <c r="UHN21" s="384"/>
      <c r="UHO21" s="384"/>
      <c r="UHP21" s="384"/>
      <c r="UHQ21" s="384"/>
      <c r="UHR21" s="384"/>
      <c r="UHS21" s="384"/>
      <c r="UHT21" s="384"/>
      <c r="UHU21" s="384"/>
      <c r="UHV21" s="384"/>
      <c r="UHW21" s="384"/>
      <c r="UHX21" s="384"/>
      <c r="UHY21" s="384"/>
      <c r="UHZ21" s="384"/>
      <c r="UIA21" s="384"/>
      <c r="UIB21" s="384"/>
      <c r="UIC21" s="384"/>
      <c r="UID21" s="384"/>
      <c r="UIE21" s="384"/>
      <c r="UIF21" s="384"/>
      <c r="UIG21" s="384"/>
      <c r="UIH21" s="384"/>
      <c r="UII21" s="384"/>
      <c r="UIJ21" s="384"/>
      <c r="UIK21" s="384"/>
      <c r="UIL21" s="384"/>
      <c r="UIM21" s="384"/>
      <c r="UIN21" s="384"/>
      <c r="UIO21" s="384"/>
      <c r="UIP21" s="384"/>
      <c r="UIQ21" s="384"/>
      <c r="UIR21" s="384"/>
      <c r="UIS21" s="384"/>
      <c r="UIT21" s="384"/>
      <c r="UIU21" s="384"/>
      <c r="UIV21" s="384"/>
      <c r="UIW21" s="384"/>
      <c r="UIX21" s="384"/>
      <c r="UIY21" s="384"/>
      <c r="UIZ21" s="384"/>
      <c r="UJA21" s="384"/>
      <c r="UJB21" s="384"/>
      <c r="UJC21" s="384"/>
      <c r="UJD21" s="384"/>
      <c r="UJE21" s="384"/>
      <c r="UJF21" s="384"/>
      <c r="UJG21" s="384"/>
      <c r="UJH21" s="384"/>
      <c r="UJI21" s="384"/>
      <c r="UJJ21" s="384"/>
      <c r="UJK21" s="384"/>
      <c r="UJL21" s="384"/>
      <c r="UJM21" s="384"/>
      <c r="UJN21" s="384"/>
      <c r="UJO21" s="384"/>
      <c r="UJP21" s="384"/>
      <c r="UJQ21" s="384"/>
      <c r="UJR21" s="384"/>
      <c r="UJS21" s="384"/>
      <c r="UJT21" s="384"/>
      <c r="UJU21" s="384"/>
      <c r="UJV21" s="384"/>
      <c r="UJW21" s="384"/>
      <c r="UJX21" s="384"/>
      <c r="UJY21" s="384"/>
      <c r="UJZ21" s="384"/>
      <c r="UKA21" s="384"/>
      <c r="UKB21" s="384"/>
      <c r="UKC21" s="384"/>
      <c r="UKD21" s="384"/>
      <c r="UKE21" s="384"/>
      <c r="UKF21" s="384"/>
      <c r="UKG21" s="384"/>
      <c r="UKH21" s="384"/>
      <c r="UKI21" s="384"/>
      <c r="UKJ21" s="384"/>
      <c r="UKK21" s="384"/>
      <c r="UKL21" s="384"/>
      <c r="UKM21" s="384"/>
      <c r="UKN21" s="384"/>
      <c r="UKO21" s="384"/>
      <c r="UKP21" s="384"/>
      <c r="UKQ21" s="384"/>
      <c r="UKR21" s="384"/>
      <c r="UKS21" s="384"/>
      <c r="UKT21" s="384"/>
      <c r="UKU21" s="384"/>
      <c r="UKV21" s="384"/>
      <c r="UKW21" s="384"/>
      <c r="UKX21" s="384"/>
      <c r="UKY21" s="384"/>
      <c r="UKZ21" s="384"/>
      <c r="ULA21" s="384"/>
      <c r="ULB21" s="384"/>
      <c r="ULC21" s="384"/>
      <c r="ULD21" s="384"/>
      <c r="ULE21" s="384"/>
      <c r="ULF21" s="384"/>
      <c r="ULG21" s="384"/>
      <c r="ULH21" s="384"/>
      <c r="ULI21" s="384"/>
      <c r="ULJ21" s="384"/>
      <c r="ULK21" s="384"/>
      <c r="ULL21" s="384"/>
      <c r="ULM21" s="384"/>
      <c r="ULN21" s="384"/>
      <c r="ULO21" s="384"/>
      <c r="ULP21" s="384"/>
      <c r="ULQ21" s="384"/>
      <c r="ULR21" s="384"/>
      <c r="ULS21" s="384"/>
      <c r="ULT21" s="384"/>
      <c r="ULU21" s="384"/>
      <c r="ULV21" s="384"/>
      <c r="ULW21" s="384"/>
      <c r="ULX21" s="384"/>
      <c r="ULY21" s="384"/>
      <c r="ULZ21" s="384"/>
      <c r="UMA21" s="384"/>
      <c r="UMB21" s="384"/>
      <c r="UMC21" s="384"/>
      <c r="UMD21" s="384"/>
      <c r="UME21" s="384"/>
      <c r="UMF21" s="384"/>
      <c r="UMG21" s="384"/>
      <c r="UMH21" s="384"/>
      <c r="UMI21" s="384"/>
      <c r="UMJ21" s="384"/>
      <c r="UMK21" s="384"/>
      <c r="UML21" s="384"/>
      <c r="UMM21" s="384"/>
      <c r="UMN21" s="384"/>
      <c r="UMO21" s="384"/>
      <c r="UMP21" s="384"/>
      <c r="UMQ21" s="384"/>
      <c r="UMR21" s="384"/>
      <c r="UMS21" s="384"/>
      <c r="UMT21" s="384"/>
      <c r="UMU21" s="384"/>
      <c r="UMV21" s="384"/>
      <c r="UMW21" s="384"/>
      <c r="UMX21" s="384"/>
      <c r="UMY21" s="384"/>
      <c r="UMZ21" s="384"/>
      <c r="UNA21" s="384"/>
      <c r="UNB21" s="384"/>
      <c r="UNC21" s="384"/>
      <c r="UND21" s="384"/>
      <c r="UNE21" s="384"/>
      <c r="UNF21" s="384"/>
      <c r="UNG21" s="384"/>
      <c r="UNH21" s="384"/>
      <c r="UNI21" s="384"/>
      <c r="UNJ21" s="384"/>
      <c r="UNK21" s="384"/>
      <c r="UNL21" s="384"/>
      <c r="UNM21" s="384"/>
      <c r="UNN21" s="384"/>
      <c r="UNO21" s="384"/>
      <c r="UNP21" s="384"/>
      <c r="UNQ21" s="384"/>
      <c r="UNR21" s="384"/>
      <c r="UNS21" s="384"/>
      <c r="UNT21" s="384"/>
      <c r="UNU21" s="384"/>
      <c r="UNV21" s="384"/>
      <c r="UNW21" s="384"/>
      <c r="UNX21" s="384"/>
      <c r="UNY21" s="384"/>
      <c r="UNZ21" s="384"/>
      <c r="UOA21" s="384"/>
      <c r="UOB21" s="384"/>
      <c r="UOC21" s="384"/>
      <c r="UOD21" s="384"/>
      <c r="UOE21" s="384"/>
      <c r="UOF21" s="384"/>
      <c r="UOG21" s="384"/>
      <c r="UOH21" s="384"/>
      <c r="UOI21" s="384"/>
      <c r="UOJ21" s="384"/>
      <c r="UOK21" s="384"/>
      <c r="UOL21" s="384"/>
      <c r="UOM21" s="384"/>
      <c r="UON21" s="384"/>
      <c r="UOO21" s="384"/>
      <c r="UOP21" s="384"/>
      <c r="UOQ21" s="384"/>
      <c r="UOR21" s="384"/>
      <c r="UOS21" s="384"/>
      <c r="UOT21" s="384"/>
      <c r="UOU21" s="384"/>
      <c r="UOV21" s="384"/>
      <c r="UOW21" s="384"/>
      <c r="UOX21" s="384"/>
      <c r="UOY21" s="384"/>
      <c r="UOZ21" s="384"/>
      <c r="UPA21" s="384"/>
      <c r="UPB21" s="384"/>
      <c r="UPC21" s="384"/>
      <c r="UPD21" s="384"/>
      <c r="UPE21" s="384"/>
      <c r="UPF21" s="384"/>
      <c r="UPG21" s="384"/>
      <c r="UPH21" s="384"/>
      <c r="UPI21" s="384"/>
      <c r="UPJ21" s="384"/>
      <c r="UPK21" s="384"/>
      <c r="UPL21" s="384"/>
      <c r="UPM21" s="384"/>
      <c r="UPN21" s="384"/>
      <c r="UPO21" s="384"/>
      <c r="UPP21" s="384"/>
      <c r="UPQ21" s="384"/>
      <c r="UPR21" s="384"/>
      <c r="UPS21" s="384"/>
      <c r="UPT21" s="384"/>
      <c r="UPU21" s="384"/>
      <c r="UPV21" s="384"/>
      <c r="UPW21" s="384"/>
      <c r="UPX21" s="384"/>
      <c r="UPY21" s="384"/>
      <c r="UPZ21" s="384"/>
      <c r="UQA21" s="384"/>
      <c r="UQB21" s="384"/>
      <c r="UQC21" s="384"/>
      <c r="UQD21" s="384"/>
      <c r="UQE21" s="384"/>
      <c r="UQF21" s="384"/>
      <c r="UQG21" s="384"/>
      <c r="UQH21" s="384"/>
      <c r="UQI21" s="384"/>
      <c r="UQJ21" s="384"/>
      <c r="UQK21" s="384"/>
      <c r="UQL21" s="384"/>
      <c r="UQM21" s="384"/>
      <c r="UQN21" s="384"/>
      <c r="UQO21" s="384"/>
      <c r="UQP21" s="384"/>
      <c r="UQQ21" s="384"/>
      <c r="UQR21" s="384"/>
      <c r="UQS21" s="384"/>
      <c r="UQT21" s="384"/>
      <c r="UQU21" s="384"/>
      <c r="UQV21" s="384"/>
      <c r="UQW21" s="384"/>
      <c r="UQX21" s="384"/>
      <c r="UQY21" s="384"/>
      <c r="UQZ21" s="384"/>
      <c r="URA21" s="384"/>
      <c r="URB21" s="384"/>
      <c r="URC21" s="384"/>
      <c r="URD21" s="384"/>
      <c r="URE21" s="384"/>
      <c r="URF21" s="384"/>
      <c r="URG21" s="384"/>
      <c r="URH21" s="384"/>
      <c r="URI21" s="384"/>
      <c r="URJ21" s="384"/>
      <c r="URK21" s="384"/>
      <c r="URL21" s="384"/>
      <c r="URM21" s="384"/>
      <c r="URN21" s="384"/>
      <c r="URO21" s="384"/>
      <c r="URP21" s="384"/>
      <c r="URQ21" s="384"/>
      <c r="URR21" s="384"/>
      <c r="URS21" s="384"/>
      <c r="URT21" s="384"/>
      <c r="URU21" s="384"/>
      <c r="URV21" s="384"/>
      <c r="URW21" s="384"/>
      <c r="URX21" s="384"/>
      <c r="URY21" s="384"/>
      <c r="URZ21" s="384"/>
      <c r="USA21" s="384"/>
      <c r="USB21" s="384"/>
      <c r="USC21" s="384"/>
      <c r="USD21" s="384"/>
      <c r="USE21" s="384"/>
      <c r="USF21" s="384"/>
      <c r="USG21" s="384"/>
      <c r="USH21" s="384"/>
      <c r="USI21" s="384"/>
      <c r="USJ21" s="384"/>
      <c r="USK21" s="384"/>
      <c r="USL21" s="384"/>
      <c r="USM21" s="384"/>
      <c r="USN21" s="384"/>
      <c r="USO21" s="384"/>
      <c r="USP21" s="384"/>
      <c r="USQ21" s="384"/>
      <c r="USR21" s="384"/>
      <c r="USS21" s="384"/>
      <c r="UST21" s="384"/>
      <c r="USU21" s="384"/>
      <c r="USV21" s="384"/>
      <c r="USW21" s="384"/>
      <c r="USX21" s="384"/>
      <c r="USY21" s="384"/>
      <c r="USZ21" s="384"/>
      <c r="UTA21" s="384"/>
      <c r="UTB21" s="384"/>
      <c r="UTC21" s="384"/>
      <c r="UTD21" s="384"/>
      <c r="UTE21" s="384"/>
      <c r="UTF21" s="384"/>
      <c r="UTG21" s="384"/>
      <c r="UTH21" s="384"/>
      <c r="UTI21" s="384"/>
      <c r="UTJ21" s="384"/>
      <c r="UTK21" s="384"/>
      <c r="UTL21" s="384"/>
      <c r="UTM21" s="384"/>
      <c r="UTN21" s="384"/>
      <c r="UTO21" s="384"/>
      <c r="UTP21" s="384"/>
      <c r="UTQ21" s="384"/>
      <c r="UTR21" s="384"/>
      <c r="UTS21" s="384"/>
      <c r="UTT21" s="384"/>
      <c r="UTU21" s="384"/>
      <c r="UTV21" s="384"/>
      <c r="UTW21" s="384"/>
      <c r="UTX21" s="384"/>
      <c r="UTY21" s="384"/>
      <c r="UTZ21" s="384"/>
      <c r="UUA21" s="384"/>
      <c r="UUB21" s="384"/>
      <c r="UUC21" s="384"/>
      <c r="UUD21" s="384"/>
      <c r="UUE21" s="384"/>
      <c r="UUF21" s="384"/>
      <c r="UUG21" s="384"/>
      <c r="UUH21" s="384"/>
      <c r="UUI21" s="384"/>
      <c r="UUJ21" s="384"/>
      <c r="UUK21" s="384"/>
      <c r="UUL21" s="384"/>
      <c r="UUM21" s="384"/>
      <c r="UUN21" s="384"/>
      <c r="UUO21" s="384"/>
      <c r="UUP21" s="384"/>
      <c r="UUQ21" s="384"/>
      <c r="UUR21" s="384"/>
      <c r="UUS21" s="384"/>
      <c r="UUT21" s="384"/>
      <c r="UUU21" s="384"/>
      <c r="UUV21" s="384"/>
      <c r="UUW21" s="384"/>
      <c r="UUX21" s="384"/>
      <c r="UUY21" s="384"/>
      <c r="UUZ21" s="384"/>
      <c r="UVA21" s="384"/>
      <c r="UVB21" s="384"/>
      <c r="UVC21" s="384"/>
      <c r="UVD21" s="384"/>
      <c r="UVE21" s="384"/>
      <c r="UVF21" s="384"/>
      <c r="UVG21" s="384"/>
      <c r="UVH21" s="384"/>
      <c r="UVI21" s="384"/>
      <c r="UVJ21" s="384"/>
      <c r="UVK21" s="384"/>
      <c r="UVL21" s="384"/>
      <c r="UVM21" s="384"/>
      <c r="UVN21" s="384"/>
      <c r="UVO21" s="384"/>
      <c r="UVP21" s="384"/>
      <c r="UVQ21" s="384"/>
      <c r="UVR21" s="384"/>
      <c r="UVS21" s="384"/>
      <c r="UVT21" s="384"/>
      <c r="UVU21" s="384"/>
      <c r="UVV21" s="384"/>
      <c r="UVW21" s="384"/>
      <c r="UVX21" s="384"/>
      <c r="UVY21" s="384"/>
      <c r="UVZ21" s="384"/>
      <c r="UWA21" s="384"/>
      <c r="UWB21" s="384"/>
      <c r="UWC21" s="384"/>
      <c r="UWD21" s="384"/>
      <c r="UWE21" s="384"/>
      <c r="UWF21" s="384"/>
      <c r="UWG21" s="384"/>
      <c r="UWH21" s="384"/>
      <c r="UWI21" s="384"/>
      <c r="UWJ21" s="384"/>
      <c r="UWK21" s="384"/>
      <c r="UWL21" s="384"/>
      <c r="UWM21" s="384"/>
      <c r="UWN21" s="384"/>
      <c r="UWO21" s="384"/>
      <c r="UWP21" s="384"/>
      <c r="UWQ21" s="384"/>
      <c r="UWR21" s="384"/>
      <c r="UWS21" s="384"/>
      <c r="UWT21" s="384"/>
      <c r="UWU21" s="384"/>
      <c r="UWV21" s="384"/>
      <c r="UWW21" s="384"/>
      <c r="UWX21" s="384"/>
      <c r="UWY21" s="384"/>
      <c r="UWZ21" s="384"/>
      <c r="UXA21" s="384"/>
      <c r="UXB21" s="384"/>
      <c r="UXC21" s="384"/>
      <c r="UXD21" s="384"/>
      <c r="UXE21" s="384"/>
      <c r="UXF21" s="384"/>
      <c r="UXG21" s="384"/>
      <c r="UXH21" s="384"/>
      <c r="UXI21" s="384"/>
      <c r="UXJ21" s="384"/>
      <c r="UXK21" s="384"/>
      <c r="UXL21" s="384"/>
      <c r="UXM21" s="384"/>
      <c r="UXN21" s="384"/>
      <c r="UXO21" s="384"/>
      <c r="UXP21" s="384"/>
      <c r="UXQ21" s="384"/>
      <c r="UXR21" s="384"/>
      <c r="UXS21" s="384"/>
      <c r="UXT21" s="384"/>
      <c r="UXU21" s="384"/>
      <c r="UXV21" s="384"/>
      <c r="UXW21" s="384"/>
      <c r="UXX21" s="384"/>
      <c r="UXY21" s="384"/>
      <c r="UXZ21" s="384"/>
      <c r="UYA21" s="384"/>
      <c r="UYB21" s="384"/>
      <c r="UYC21" s="384"/>
      <c r="UYD21" s="384"/>
      <c r="UYE21" s="384"/>
      <c r="UYF21" s="384"/>
      <c r="UYG21" s="384"/>
      <c r="UYH21" s="384"/>
      <c r="UYI21" s="384"/>
      <c r="UYJ21" s="384"/>
      <c r="UYK21" s="384"/>
      <c r="UYL21" s="384"/>
      <c r="UYM21" s="384"/>
      <c r="UYN21" s="384"/>
      <c r="UYO21" s="384"/>
      <c r="UYP21" s="384"/>
      <c r="UYQ21" s="384"/>
      <c r="UYR21" s="384"/>
      <c r="UYS21" s="384"/>
      <c r="UYT21" s="384"/>
      <c r="UYU21" s="384"/>
      <c r="UYV21" s="384"/>
      <c r="UYW21" s="384"/>
      <c r="UYX21" s="384"/>
      <c r="UYY21" s="384"/>
      <c r="UYZ21" s="384"/>
      <c r="UZA21" s="384"/>
      <c r="UZB21" s="384"/>
      <c r="UZC21" s="384"/>
      <c r="UZD21" s="384"/>
      <c r="UZE21" s="384"/>
      <c r="UZF21" s="384"/>
      <c r="UZG21" s="384"/>
      <c r="UZH21" s="384"/>
      <c r="UZI21" s="384"/>
      <c r="UZJ21" s="384"/>
      <c r="UZK21" s="384"/>
      <c r="UZL21" s="384"/>
      <c r="UZM21" s="384"/>
      <c r="UZN21" s="384"/>
      <c r="UZO21" s="384"/>
      <c r="UZP21" s="384"/>
      <c r="UZQ21" s="384"/>
      <c r="UZR21" s="384"/>
      <c r="UZS21" s="384"/>
      <c r="UZT21" s="384"/>
      <c r="UZU21" s="384"/>
      <c r="UZV21" s="384"/>
      <c r="UZW21" s="384"/>
      <c r="UZX21" s="384"/>
      <c r="UZY21" s="384"/>
      <c r="UZZ21" s="384"/>
      <c r="VAA21" s="384"/>
      <c r="VAB21" s="384"/>
      <c r="VAC21" s="384"/>
      <c r="VAD21" s="384"/>
      <c r="VAE21" s="384"/>
      <c r="VAF21" s="384"/>
      <c r="VAG21" s="384"/>
      <c r="VAH21" s="384"/>
      <c r="VAI21" s="384"/>
      <c r="VAJ21" s="384"/>
      <c r="VAK21" s="384"/>
      <c r="VAL21" s="384"/>
      <c r="VAM21" s="384"/>
      <c r="VAN21" s="384"/>
      <c r="VAO21" s="384"/>
      <c r="VAP21" s="384"/>
      <c r="VAQ21" s="384"/>
      <c r="VAR21" s="384"/>
      <c r="VAS21" s="384"/>
      <c r="VAT21" s="384"/>
      <c r="VAU21" s="384"/>
      <c r="VAV21" s="384"/>
      <c r="VAW21" s="384"/>
      <c r="VAX21" s="384"/>
      <c r="VAY21" s="384"/>
      <c r="VAZ21" s="384"/>
      <c r="VBA21" s="384"/>
      <c r="VBB21" s="384"/>
      <c r="VBC21" s="384"/>
      <c r="VBD21" s="384"/>
      <c r="VBE21" s="384"/>
      <c r="VBF21" s="384"/>
      <c r="VBG21" s="384"/>
      <c r="VBH21" s="384"/>
      <c r="VBI21" s="384"/>
      <c r="VBJ21" s="384"/>
      <c r="VBK21" s="384"/>
      <c r="VBL21" s="384"/>
      <c r="VBM21" s="384"/>
      <c r="VBN21" s="384"/>
      <c r="VBO21" s="384"/>
      <c r="VBP21" s="384"/>
      <c r="VBQ21" s="384"/>
      <c r="VBR21" s="384"/>
      <c r="VBS21" s="384"/>
      <c r="VBT21" s="384"/>
      <c r="VBU21" s="384"/>
      <c r="VBV21" s="384"/>
      <c r="VBW21" s="384"/>
      <c r="VBX21" s="384"/>
      <c r="VBY21" s="384"/>
      <c r="VBZ21" s="384"/>
      <c r="VCA21" s="384"/>
      <c r="VCB21" s="384"/>
      <c r="VCC21" s="384"/>
      <c r="VCD21" s="384"/>
      <c r="VCE21" s="384"/>
      <c r="VCF21" s="384"/>
      <c r="VCG21" s="384"/>
      <c r="VCH21" s="384"/>
      <c r="VCI21" s="384"/>
      <c r="VCJ21" s="384"/>
      <c r="VCK21" s="384"/>
      <c r="VCL21" s="384"/>
      <c r="VCM21" s="384"/>
      <c r="VCN21" s="384"/>
      <c r="VCO21" s="384"/>
      <c r="VCP21" s="384"/>
      <c r="VCQ21" s="384"/>
      <c r="VCR21" s="384"/>
      <c r="VCS21" s="384"/>
      <c r="VCT21" s="384"/>
      <c r="VCU21" s="384"/>
      <c r="VCV21" s="384"/>
      <c r="VCW21" s="384"/>
      <c r="VCX21" s="384"/>
      <c r="VCY21" s="384"/>
      <c r="VCZ21" s="384"/>
      <c r="VDA21" s="384"/>
      <c r="VDB21" s="384"/>
      <c r="VDC21" s="384"/>
      <c r="VDD21" s="384"/>
      <c r="VDE21" s="384"/>
      <c r="VDF21" s="384"/>
      <c r="VDG21" s="384"/>
      <c r="VDH21" s="384"/>
      <c r="VDI21" s="384"/>
      <c r="VDJ21" s="384"/>
      <c r="VDK21" s="384"/>
      <c r="VDL21" s="384"/>
      <c r="VDM21" s="384"/>
      <c r="VDN21" s="384"/>
      <c r="VDO21" s="384"/>
      <c r="VDP21" s="384"/>
      <c r="VDQ21" s="384"/>
      <c r="VDR21" s="384"/>
      <c r="VDS21" s="384"/>
      <c r="VDT21" s="384"/>
      <c r="VDU21" s="384"/>
      <c r="VDV21" s="384"/>
      <c r="VDW21" s="384"/>
      <c r="VDX21" s="384"/>
      <c r="VDY21" s="384"/>
      <c r="VDZ21" s="384"/>
      <c r="VEA21" s="384"/>
      <c r="VEB21" s="384"/>
      <c r="VEC21" s="384"/>
      <c r="VED21" s="384"/>
      <c r="VEE21" s="384"/>
      <c r="VEF21" s="384"/>
      <c r="VEG21" s="384"/>
      <c r="VEH21" s="384"/>
      <c r="VEI21" s="384"/>
      <c r="VEJ21" s="384"/>
      <c r="VEK21" s="384"/>
      <c r="VEL21" s="384"/>
      <c r="VEM21" s="384"/>
      <c r="VEN21" s="384"/>
      <c r="VEO21" s="384"/>
      <c r="VEP21" s="384"/>
      <c r="VEQ21" s="384"/>
      <c r="VER21" s="384"/>
      <c r="VES21" s="384"/>
      <c r="VET21" s="384"/>
      <c r="VEU21" s="384"/>
      <c r="VEV21" s="384"/>
      <c r="VEW21" s="384"/>
      <c r="VEX21" s="384"/>
      <c r="VEY21" s="384"/>
      <c r="VEZ21" s="384"/>
      <c r="VFA21" s="384"/>
      <c r="VFB21" s="384"/>
      <c r="VFC21" s="384"/>
      <c r="VFD21" s="384"/>
      <c r="VFE21" s="384"/>
      <c r="VFF21" s="384"/>
      <c r="VFG21" s="384"/>
      <c r="VFH21" s="384"/>
      <c r="VFI21" s="384"/>
      <c r="VFJ21" s="384"/>
      <c r="VFK21" s="384"/>
      <c r="VFL21" s="384"/>
      <c r="VFM21" s="384"/>
      <c r="VFN21" s="384"/>
      <c r="VFO21" s="384"/>
      <c r="VFP21" s="384"/>
      <c r="VFQ21" s="384"/>
      <c r="VFR21" s="384"/>
      <c r="VFS21" s="384"/>
      <c r="VFT21" s="384"/>
      <c r="VFU21" s="384"/>
      <c r="VFV21" s="384"/>
      <c r="VFW21" s="384"/>
      <c r="VFX21" s="384"/>
      <c r="VFY21" s="384"/>
      <c r="VFZ21" s="384"/>
      <c r="VGA21" s="384"/>
      <c r="VGB21" s="384"/>
      <c r="VGC21" s="384"/>
      <c r="VGD21" s="384"/>
      <c r="VGE21" s="384"/>
      <c r="VGF21" s="384"/>
      <c r="VGG21" s="384"/>
      <c r="VGH21" s="384"/>
      <c r="VGI21" s="384"/>
      <c r="VGJ21" s="384"/>
      <c r="VGK21" s="384"/>
      <c r="VGL21" s="384"/>
      <c r="VGM21" s="384"/>
      <c r="VGN21" s="384"/>
      <c r="VGO21" s="384"/>
      <c r="VGP21" s="384"/>
      <c r="VGQ21" s="384"/>
      <c r="VGR21" s="384"/>
      <c r="VGS21" s="384"/>
      <c r="VGT21" s="384"/>
      <c r="VGU21" s="384"/>
      <c r="VGV21" s="384"/>
      <c r="VGW21" s="384"/>
      <c r="VGX21" s="384"/>
      <c r="VGY21" s="384"/>
      <c r="VGZ21" s="384"/>
      <c r="VHA21" s="384"/>
      <c r="VHB21" s="384"/>
      <c r="VHC21" s="384"/>
      <c r="VHD21" s="384"/>
      <c r="VHE21" s="384"/>
      <c r="VHF21" s="384"/>
      <c r="VHG21" s="384"/>
      <c r="VHH21" s="384"/>
      <c r="VHI21" s="384"/>
      <c r="VHJ21" s="384"/>
      <c r="VHK21" s="384"/>
      <c r="VHL21" s="384"/>
      <c r="VHM21" s="384"/>
      <c r="VHN21" s="384"/>
      <c r="VHO21" s="384"/>
      <c r="VHP21" s="384"/>
      <c r="VHQ21" s="384"/>
      <c r="VHR21" s="384"/>
      <c r="VHS21" s="384"/>
      <c r="VHT21" s="384"/>
      <c r="VHU21" s="384"/>
      <c r="VHV21" s="384"/>
      <c r="VHW21" s="384"/>
      <c r="VHX21" s="384"/>
      <c r="VHY21" s="384"/>
      <c r="VHZ21" s="384"/>
      <c r="VIA21" s="384"/>
      <c r="VIB21" s="384"/>
      <c r="VIC21" s="384"/>
      <c r="VID21" s="384"/>
      <c r="VIE21" s="384"/>
      <c r="VIF21" s="384"/>
      <c r="VIG21" s="384"/>
      <c r="VIH21" s="384"/>
      <c r="VII21" s="384"/>
      <c r="VIJ21" s="384"/>
      <c r="VIK21" s="384"/>
      <c r="VIL21" s="384"/>
      <c r="VIM21" s="384"/>
      <c r="VIN21" s="384"/>
      <c r="VIO21" s="384"/>
      <c r="VIP21" s="384"/>
      <c r="VIQ21" s="384"/>
      <c r="VIR21" s="384"/>
      <c r="VIS21" s="384"/>
      <c r="VIT21" s="384"/>
      <c r="VIU21" s="384"/>
      <c r="VIV21" s="384"/>
      <c r="VIW21" s="384"/>
      <c r="VIX21" s="384"/>
      <c r="VIY21" s="384"/>
      <c r="VIZ21" s="384"/>
      <c r="VJA21" s="384"/>
      <c r="VJB21" s="384"/>
      <c r="VJC21" s="384"/>
      <c r="VJD21" s="384"/>
      <c r="VJE21" s="384"/>
      <c r="VJF21" s="384"/>
      <c r="VJG21" s="384"/>
      <c r="VJH21" s="384"/>
      <c r="VJI21" s="384"/>
      <c r="VJJ21" s="384"/>
      <c r="VJK21" s="384"/>
      <c r="VJL21" s="384"/>
      <c r="VJM21" s="384"/>
      <c r="VJN21" s="384"/>
      <c r="VJO21" s="384"/>
      <c r="VJP21" s="384"/>
      <c r="VJQ21" s="384"/>
      <c r="VJR21" s="384"/>
      <c r="VJS21" s="384"/>
      <c r="VJT21" s="384"/>
      <c r="VJU21" s="384"/>
      <c r="VJV21" s="384"/>
      <c r="VJW21" s="384"/>
      <c r="VJX21" s="384"/>
      <c r="VJY21" s="384"/>
      <c r="VJZ21" s="384"/>
      <c r="VKA21" s="384"/>
      <c r="VKB21" s="384"/>
      <c r="VKC21" s="384"/>
      <c r="VKD21" s="384"/>
      <c r="VKE21" s="384"/>
      <c r="VKF21" s="384"/>
      <c r="VKG21" s="384"/>
      <c r="VKH21" s="384"/>
      <c r="VKI21" s="384"/>
      <c r="VKJ21" s="384"/>
      <c r="VKK21" s="384"/>
      <c r="VKL21" s="384"/>
      <c r="VKM21" s="384"/>
      <c r="VKN21" s="384"/>
      <c r="VKO21" s="384"/>
      <c r="VKP21" s="384"/>
      <c r="VKQ21" s="384"/>
      <c r="VKR21" s="384"/>
      <c r="VKS21" s="384"/>
      <c r="VKT21" s="384"/>
      <c r="VKU21" s="384"/>
      <c r="VKV21" s="384"/>
      <c r="VKW21" s="384"/>
      <c r="VKX21" s="384"/>
      <c r="VKY21" s="384"/>
      <c r="VKZ21" s="384"/>
      <c r="VLA21" s="384"/>
      <c r="VLB21" s="384"/>
      <c r="VLC21" s="384"/>
      <c r="VLD21" s="384"/>
      <c r="VLE21" s="384"/>
      <c r="VLF21" s="384"/>
      <c r="VLG21" s="384"/>
      <c r="VLH21" s="384"/>
      <c r="VLI21" s="384"/>
      <c r="VLJ21" s="384"/>
      <c r="VLK21" s="384"/>
      <c r="VLL21" s="384"/>
      <c r="VLM21" s="384"/>
      <c r="VLN21" s="384"/>
      <c r="VLO21" s="384"/>
      <c r="VLP21" s="384"/>
      <c r="VLQ21" s="384"/>
      <c r="VLR21" s="384"/>
      <c r="VLS21" s="384"/>
      <c r="VLT21" s="384"/>
      <c r="VLU21" s="384"/>
      <c r="VLV21" s="384"/>
      <c r="VLW21" s="384"/>
      <c r="VLX21" s="384"/>
      <c r="VLY21" s="384"/>
      <c r="VLZ21" s="384"/>
      <c r="VMA21" s="384"/>
      <c r="VMB21" s="384"/>
      <c r="VMC21" s="384"/>
      <c r="VMD21" s="384"/>
      <c r="VME21" s="384"/>
      <c r="VMF21" s="384"/>
      <c r="VMG21" s="384"/>
      <c r="VMH21" s="384"/>
      <c r="VMI21" s="384"/>
      <c r="VMJ21" s="384"/>
      <c r="VMK21" s="384"/>
      <c r="VML21" s="384"/>
      <c r="VMM21" s="384"/>
      <c r="VMN21" s="384"/>
      <c r="VMO21" s="384"/>
      <c r="VMP21" s="384"/>
      <c r="VMQ21" s="384"/>
      <c r="VMR21" s="384"/>
      <c r="VMS21" s="384"/>
      <c r="VMT21" s="384"/>
      <c r="VMU21" s="384"/>
      <c r="VMV21" s="384"/>
      <c r="VMW21" s="384"/>
      <c r="VMX21" s="384"/>
      <c r="VMY21" s="384"/>
      <c r="VMZ21" s="384"/>
      <c r="VNA21" s="384"/>
      <c r="VNB21" s="384"/>
      <c r="VNC21" s="384"/>
      <c r="VND21" s="384"/>
      <c r="VNE21" s="384"/>
      <c r="VNF21" s="384"/>
      <c r="VNG21" s="384"/>
      <c r="VNH21" s="384"/>
      <c r="VNI21" s="384"/>
      <c r="VNJ21" s="384"/>
      <c r="VNK21" s="384"/>
      <c r="VNL21" s="384"/>
      <c r="VNM21" s="384"/>
      <c r="VNN21" s="384"/>
      <c r="VNO21" s="384"/>
      <c r="VNP21" s="384"/>
      <c r="VNQ21" s="384"/>
      <c r="VNR21" s="384"/>
      <c r="VNS21" s="384"/>
      <c r="VNT21" s="384"/>
      <c r="VNU21" s="384"/>
      <c r="VNV21" s="384"/>
      <c r="VNW21" s="384"/>
      <c r="VNX21" s="384"/>
      <c r="VNY21" s="384"/>
      <c r="VNZ21" s="384"/>
      <c r="VOA21" s="384"/>
      <c r="VOB21" s="384"/>
      <c r="VOC21" s="384"/>
      <c r="VOD21" s="384"/>
      <c r="VOE21" s="384"/>
      <c r="VOF21" s="384"/>
      <c r="VOG21" s="384"/>
      <c r="VOH21" s="384"/>
      <c r="VOI21" s="384"/>
      <c r="VOJ21" s="384"/>
      <c r="VOK21" s="384"/>
      <c r="VOL21" s="384"/>
      <c r="VOM21" s="384"/>
      <c r="VON21" s="384"/>
      <c r="VOO21" s="384"/>
      <c r="VOP21" s="384"/>
      <c r="VOQ21" s="384"/>
      <c r="VOR21" s="384"/>
      <c r="VOS21" s="384"/>
      <c r="VOT21" s="384"/>
      <c r="VOU21" s="384"/>
      <c r="VOV21" s="384"/>
      <c r="VOW21" s="384"/>
      <c r="VOX21" s="384"/>
      <c r="VOY21" s="384"/>
      <c r="VOZ21" s="384"/>
      <c r="VPA21" s="384"/>
      <c r="VPB21" s="384"/>
      <c r="VPC21" s="384"/>
      <c r="VPD21" s="384"/>
      <c r="VPE21" s="384"/>
      <c r="VPF21" s="384"/>
      <c r="VPG21" s="384"/>
      <c r="VPH21" s="384"/>
      <c r="VPI21" s="384"/>
      <c r="VPJ21" s="384"/>
      <c r="VPK21" s="384"/>
      <c r="VPL21" s="384"/>
      <c r="VPM21" s="384"/>
      <c r="VPN21" s="384"/>
      <c r="VPO21" s="384"/>
      <c r="VPP21" s="384"/>
      <c r="VPQ21" s="384"/>
      <c r="VPR21" s="384"/>
      <c r="VPS21" s="384"/>
      <c r="VPT21" s="384"/>
      <c r="VPU21" s="384"/>
      <c r="VPV21" s="384"/>
      <c r="VPW21" s="384"/>
      <c r="VPX21" s="384"/>
      <c r="VPY21" s="384"/>
      <c r="VPZ21" s="384"/>
      <c r="VQA21" s="384"/>
      <c r="VQB21" s="384"/>
      <c r="VQC21" s="384"/>
      <c r="VQD21" s="384"/>
      <c r="VQE21" s="384"/>
      <c r="VQF21" s="384"/>
      <c r="VQG21" s="384"/>
      <c r="VQH21" s="384"/>
      <c r="VQI21" s="384"/>
      <c r="VQJ21" s="384"/>
      <c r="VQK21" s="384"/>
      <c r="VQL21" s="384"/>
      <c r="VQM21" s="384"/>
      <c r="VQN21" s="384"/>
      <c r="VQO21" s="384"/>
      <c r="VQP21" s="384"/>
      <c r="VQQ21" s="384"/>
      <c r="VQR21" s="384"/>
      <c r="VQS21" s="384"/>
      <c r="VQT21" s="384"/>
      <c r="VQU21" s="384"/>
      <c r="VQV21" s="384"/>
      <c r="VQW21" s="384"/>
      <c r="VQX21" s="384"/>
      <c r="VQY21" s="384"/>
      <c r="VQZ21" s="384"/>
      <c r="VRA21" s="384"/>
      <c r="VRB21" s="384"/>
      <c r="VRC21" s="384"/>
      <c r="VRD21" s="384"/>
      <c r="VRE21" s="384"/>
      <c r="VRF21" s="384"/>
      <c r="VRG21" s="384"/>
      <c r="VRH21" s="384"/>
      <c r="VRI21" s="384"/>
      <c r="VRJ21" s="384"/>
      <c r="VRK21" s="384"/>
      <c r="VRL21" s="384"/>
      <c r="VRM21" s="384"/>
      <c r="VRN21" s="384"/>
      <c r="VRO21" s="384"/>
      <c r="VRP21" s="384"/>
      <c r="VRQ21" s="384"/>
      <c r="VRR21" s="384"/>
      <c r="VRS21" s="384"/>
      <c r="VRT21" s="384"/>
      <c r="VRU21" s="384"/>
      <c r="VRV21" s="384"/>
      <c r="VRW21" s="384"/>
      <c r="VRX21" s="384"/>
      <c r="VRY21" s="384"/>
      <c r="VRZ21" s="384"/>
      <c r="VSA21" s="384"/>
      <c r="VSB21" s="384"/>
      <c r="VSC21" s="384"/>
      <c r="VSD21" s="384"/>
      <c r="VSE21" s="384"/>
      <c r="VSF21" s="384"/>
      <c r="VSG21" s="384"/>
      <c r="VSH21" s="384"/>
      <c r="VSI21" s="384"/>
      <c r="VSJ21" s="384"/>
      <c r="VSK21" s="384"/>
      <c r="VSL21" s="384"/>
      <c r="VSM21" s="384"/>
      <c r="VSN21" s="384"/>
      <c r="VSO21" s="384"/>
      <c r="VSP21" s="384"/>
      <c r="VSQ21" s="384"/>
      <c r="VSR21" s="384"/>
      <c r="VSS21" s="384"/>
      <c r="VST21" s="384"/>
      <c r="VSU21" s="384"/>
      <c r="VSV21" s="384"/>
      <c r="VSW21" s="384"/>
      <c r="VSX21" s="384"/>
      <c r="VSY21" s="384"/>
      <c r="VSZ21" s="384"/>
      <c r="VTA21" s="384"/>
      <c r="VTB21" s="384"/>
      <c r="VTC21" s="384"/>
      <c r="VTD21" s="384"/>
      <c r="VTE21" s="384"/>
      <c r="VTF21" s="384"/>
      <c r="VTG21" s="384"/>
      <c r="VTH21" s="384"/>
      <c r="VTI21" s="384"/>
      <c r="VTJ21" s="384"/>
      <c r="VTK21" s="384"/>
      <c r="VTL21" s="384"/>
      <c r="VTM21" s="384"/>
      <c r="VTN21" s="384"/>
      <c r="VTO21" s="384"/>
      <c r="VTP21" s="384"/>
      <c r="VTQ21" s="384"/>
      <c r="VTR21" s="384"/>
      <c r="VTS21" s="384"/>
      <c r="VTT21" s="384"/>
      <c r="VTU21" s="384"/>
      <c r="VTV21" s="384"/>
      <c r="VTW21" s="384"/>
      <c r="VTX21" s="384"/>
      <c r="VTY21" s="384"/>
      <c r="VTZ21" s="384"/>
      <c r="VUA21" s="384"/>
      <c r="VUB21" s="384"/>
      <c r="VUC21" s="384"/>
      <c r="VUD21" s="384"/>
      <c r="VUE21" s="384"/>
      <c r="VUF21" s="384"/>
      <c r="VUG21" s="384"/>
      <c r="VUH21" s="384"/>
      <c r="VUI21" s="384"/>
      <c r="VUJ21" s="384"/>
      <c r="VUK21" s="384"/>
      <c r="VUL21" s="384"/>
      <c r="VUM21" s="384"/>
      <c r="VUN21" s="384"/>
      <c r="VUO21" s="384"/>
      <c r="VUP21" s="384"/>
      <c r="VUQ21" s="384"/>
      <c r="VUR21" s="384"/>
      <c r="VUS21" s="384"/>
      <c r="VUT21" s="384"/>
      <c r="VUU21" s="384"/>
      <c r="VUV21" s="384"/>
      <c r="VUW21" s="384"/>
      <c r="VUX21" s="384"/>
      <c r="VUY21" s="384"/>
      <c r="VUZ21" s="384"/>
      <c r="VVA21" s="384"/>
      <c r="VVB21" s="384"/>
      <c r="VVC21" s="384"/>
      <c r="VVD21" s="384"/>
      <c r="VVE21" s="384"/>
      <c r="VVF21" s="384"/>
      <c r="VVG21" s="384"/>
      <c r="VVH21" s="384"/>
      <c r="VVI21" s="384"/>
      <c r="VVJ21" s="384"/>
      <c r="VVK21" s="384"/>
      <c r="VVL21" s="384"/>
      <c r="VVM21" s="384"/>
      <c r="VVN21" s="384"/>
      <c r="VVO21" s="384"/>
      <c r="VVP21" s="384"/>
      <c r="VVQ21" s="384"/>
      <c r="VVR21" s="384"/>
      <c r="VVS21" s="384"/>
      <c r="VVT21" s="384"/>
      <c r="VVU21" s="384"/>
      <c r="VVV21" s="384"/>
      <c r="VVW21" s="384"/>
      <c r="VVX21" s="384"/>
      <c r="VVY21" s="384"/>
      <c r="VVZ21" s="384"/>
      <c r="VWA21" s="384"/>
      <c r="VWB21" s="384"/>
      <c r="VWC21" s="384"/>
      <c r="VWD21" s="384"/>
      <c r="VWE21" s="384"/>
      <c r="VWF21" s="384"/>
      <c r="VWG21" s="384"/>
      <c r="VWH21" s="384"/>
      <c r="VWI21" s="384"/>
      <c r="VWJ21" s="384"/>
      <c r="VWK21" s="384"/>
      <c r="VWL21" s="384"/>
      <c r="VWM21" s="384"/>
      <c r="VWN21" s="384"/>
      <c r="VWO21" s="384"/>
      <c r="VWP21" s="384"/>
      <c r="VWQ21" s="384"/>
      <c r="VWR21" s="384"/>
      <c r="VWS21" s="384"/>
      <c r="VWT21" s="384"/>
      <c r="VWU21" s="384"/>
      <c r="VWV21" s="384"/>
      <c r="VWW21" s="384"/>
      <c r="VWX21" s="384"/>
      <c r="VWY21" s="384"/>
      <c r="VWZ21" s="384"/>
      <c r="VXA21" s="384"/>
      <c r="VXB21" s="384"/>
      <c r="VXC21" s="384"/>
      <c r="VXD21" s="384"/>
      <c r="VXE21" s="384"/>
      <c r="VXF21" s="384"/>
      <c r="VXG21" s="384"/>
      <c r="VXH21" s="384"/>
      <c r="VXI21" s="384"/>
      <c r="VXJ21" s="384"/>
      <c r="VXK21" s="384"/>
      <c r="VXL21" s="384"/>
      <c r="VXM21" s="384"/>
      <c r="VXN21" s="384"/>
      <c r="VXO21" s="384"/>
      <c r="VXP21" s="384"/>
      <c r="VXQ21" s="384"/>
      <c r="VXR21" s="384"/>
      <c r="VXS21" s="384"/>
      <c r="VXT21" s="384"/>
      <c r="VXU21" s="384"/>
      <c r="VXV21" s="384"/>
      <c r="VXW21" s="384"/>
      <c r="VXX21" s="384"/>
      <c r="VXY21" s="384"/>
      <c r="VXZ21" s="384"/>
      <c r="VYA21" s="384"/>
      <c r="VYB21" s="384"/>
      <c r="VYC21" s="384"/>
      <c r="VYD21" s="384"/>
      <c r="VYE21" s="384"/>
      <c r="VYF21" s="384"/>
      <c r="VYG21" s="384"/>
      <c r="VYH21" s="384"/>
      <c r="VYI21" s="384"/>
      <c r="VYJ21" s="384"/>
      <c r="VYK21" s="384"/>
      <c r="VYL21" s="384"/>
      <c r="VYM21" s="384"/>
      <c r="VYN21" s="384"/>
      <c r="VYO21" s="384"/>
      <c r="VYP21" s="384"/>
      <c r="VYQ21" s="384"/>
      <c r="VYR21" s="384"/>
      <c r="VYS21" s="384"/>
      <c r="VYT21" s="384"/>
      <c r="VYU21" s="384"/>
      <c r="VYV21" s="384"/>
      <c r="VYW21" s="384"/>
      <c r="VYX21" s="384"/>
      <c r="VYY21" s="384"/>
      <c r="VYZ21" s="384"/>
      <c r="VZA21" s="384"/>
      <c r="VZB21" s="384"/>
      <c r="VZC21" s="384"/>
      <c r="VZD21" s="384"/>
      <c r="VZE21" s="384"/>
      <c r="VZF21" s="384"/>
      <c r="VZG21" s="384"/>
      <c r="VZH21" s="384"/>
      <c r="VZI21" s="384"/>
      <c r="VZJ21" s="384"/>
      <c r="VZK21" s="384"/>
      <c r="VZL21" s="384"/>
      <c r="VZM21" s="384"/>
      <c r="VZN21" s="384"/>
      <c r="VZO21" s="384"/>
      <c r="VZP21" s="384"/>
      <c r="VZQ21" s="384"/>
      <c r="VZR21" s="384"/>
      <c r="VZS21" s="384"/>
      <c r="VZT21" s="384"/>
      <c r="VZU21" s="384"/>
      <c r="VZV21" s="384"/>
      <c r="VZW21" s="384"/>
      <c r="VZX21" s="384"/>
      <c r="VZY21" s="384"/>
      <c r="VZZ21" s="384"/>
      <c r="WAA21" s="384"/>
      <c r="WAB21" s="384"/>
      <c r="WAC21" s="384"/>
      <c r="WAD21" s="384"/>
      <c r="WAE21" s="384"/>
      <c r="WAF21" s="384"/>
      <c r="WAG21" s="384"/>
      <c r="WAH21" s="384"/>
      <c r="WAI21" s="384"/>
      <c r="WAJ21" s="384"/>
      <c r="WAK21" s="384"/>
      <c r="WAL21" s="384"/>
      <c r="WAM21" s="384"/>
      <c r="WAN21" s="384"/>
      <c r="WAO21" s="384"/>
      <c r="WAP21" s="384"/>
      <c r="WAQ21" s="384"/>
      <c r="WAR21" s="384"/>
      <c r="WAS21" s="384"/>
      <c r="WAT21" s="384"/>
      <c r="WAU21" s="384"/>
      <c r="WAV21" s="384"/>
      <c r="WAW21" s="384"/>
      <c r="WAX21" s="384"/>
      <c r="WAY21" s="384"/>
      <c r="WAZ21" s="384"/>
      <c r="WBA21" s="384"/>
      <c r="WBB21" s="384"/>
      <c r="WBC21" s="384"/>
      <c r="WBD21" s="384"/>
      <c r="WBE21" s="384"/>
      <c r="WBF21" s="384"/>
      <c r="WBG21" s="384"/>
      <c r="WBH21" s="384"/>
      <c r="WBI21" s="384"/>
      <c r="WBJ21" s="384"/>
      <c r="WBK21" s="384"/>
      <c r="WBL21" s="384"/>
      <c r="WBM21" s="384"/>
      <c r="WBN21" s="384"/>
      <c r="WBO21" s="384"/>
      <c r="WBP21" s="384"/>
      <c r="WBQ21" s="384"/>
      <c r="WBR21" s="384"/>
      <c r="WBS21" s="384"/>
      <c r="WBT21" s="384"/>
      <c r="WBU21" s="384"/>
      <c r="WBV21" s="384"/>
      <c r="WBW21" s="384"/>
      <c r="WBX21" s="384"/>
      <c r="WBY21" s="384"/>
      <c r="WBZ21" s="384"/>
      <c r="WCA21" s="384"/>
      <c r="WCB21" s="384"/>
      <c r="WCC21" s="384"/>
      <c r="WCD21" s="384"/>
      <c r="WCE21" s="384"/>
      <c r="WCF21" s="384"/>
      <c r="WCG21" s="384"/>
      <c r="WCH21" s="384"/>
      <c r="WCI21" s="384"/>
      <c r="WCJ21" s="384"/>
      <c r="WCK21" s="384"/>
      <c r="WCL21" s="384"/>
      <c r="WCM21" s="384"/>
      <c r="WCN21" s="384"/>
      <c r="WCO21" s="384"/>
      <c r="WCP21" s="384"/>
      <c r="WCQ21" s="384"/>
      <c r="WCR21" s="384"/>
      <c r="WCS21" s="384"/>
      <c r="WCT21" s="384"/>
      <c r="WCU21" s="384"/>
      <c r="WCV21" s="384"/>
      <c r="WCW21" s="384"/>
      <c r="WCX21" s="384"/>
      <c r="WCY21" s="384"/>
      <c r="WCZ21" s="384"/>
      <c r="WDA21" s="384"/>
      <c r="WDB21" s="384"/>
      <c r="WDC21" s="384"/>
      <c r="WDD21" s="384"/>
      <c r="WDE21" s="384"/>
      <c r="WDF21" s="384"/>
      <c r="WDG21" s="384"/>
      <c r="WDH21" s="384"/>
      <c r="WDI21" s="384"/>
      <c r="WDJ21" s="384"/>
      <c r="WDK21" s="384"/>
      <c r="WDL21" s="384"/>
      <c r="WDM21" s="384"/>
      <c r="WDN21" s="384"/>
      <c r="WDO21" s="384"/>
      <c r="WDP21" s="384"/>
      <c r="WDQ21" s="384"/>
      <c r="WDR21" s="384"/>
      <c r="WDS21" s="384"/>
      <c r="WDT21" s="384"/>
      <c r="WDU21" s="384"/>
      <c r="WDV21" s="384"/>
      <c r="WDW21" s="384"/>
      <c r="WDX21" s="384"/>
      <c r="WDY21" s="384"/>
      <c r="WDZ21" s="384"/>
      <c r="WEA21" s="384"/>
      <c r="WEB21" s="384"/>
      <c r="WEC21" s="384"/>
      <c r="WED21" s="384"/>
      <c r="WEE21" s="384"/>
      <c r="WEF21" s="384"/>
      <c r="WEG21" s="384"/>
      <c r="WEH21" s="384"/>
      <c r="WEI21" s="384"/>
      <c r="WEJ21" s="384"/>
      <c r="WEK21" s="384"/>
      <c r="WEL21" s="384"/>
      <c r="WEM21" s="384"/>
      <c r="WEN21" s="384"/>
      <c r="WEO21" s="384"/>
      <c r="WEP21" s="384"/>
      <c r="WEQ21" s="384"/>
      <c r="WER21" s="384"/>
      <c r="WES21" s="384"/>
      <c r="WET21" s="384"/>
      <c r="WEU21" s="384"/>
      <c r="WEV21" s="384"/>
      <c r="WEW21" s="384"/>
      <c r="WEX21" s="384"/>
      <c r="WEY21" s="384"/>
      <c r="WEZ21" s="384"/>
      <c r="WFA21" s="384"/>
      <c r="WFB21" s="384"/>
      <c r="WFC21" s="384"/>
      <c r="WFD21" s="384"/>
      <c r="WFE21" s="384"/>
      <c r="WFF21" s="384"/>
      <c r="WFG21" s="384"/>
      <c r="WFH21" s="384"/>
      <c r="WFI21" s="384"/>
      <c r="WFJ21" s="384"/>
      <c r="WFK21" s="384"/>
      <c r="WFL21" s="384"/>
      <c r="WFM21" s="384"/>
      <c r="WFN21" s="384"/>
      <c r="WFO21" s="384"/>
      <c r="WFP21" s="384"/>
      <c r="WFQ21" s="384"/>
      <c r="WFR21" s="384"/>
      <c r="WFS21" s="384"/>
      <c r="WFT21" s="384"/>
      <c r="WFU21" s="384"/>
      <c r="WFV21" s="384"/>
      <c r="WFW21" s="384"/>
      <c r="WFX21" s="384"/>
      <c r="WFY21" s="384"/>
      <c r="WFZ21" s="384"/>
      <c r="WGA21" s="384"/>
      <c r="WGB21" s="384"/>
      <c r="WGC21" s="384"/>
      <c r="WGD21" s="384"/>
      <c r="WGE21" s="384"/>
      <c r="WGF21" s="384"/>
      <c r="WGG21" s="384"/>
      <c r="WGH21" s="384"/>
      <c r="WGI21" s="384"/>
      <c r="WGJ21" s="384"/>
      <c r="WGK21" s="384"/>
      <c r="WGL21" s="384"/>
      <c r="WGM21" s="384"/>
      <c r="WGN21" s="384"/>
      <c r="WGO21" s="384"/>
      <c r="WGP21" s="384"/>
      <c r="WGQ21" s="384"/>
      <c r="WGR21" s="384"/>
      <c r="WGS21" s="384"/>
      <c r="WGT21" s="384"/>
      <c r="WGU21" s="384"/>
      <c r="WGV21" s="384"/>
      <c r="WGW21" s="384"/>
      <c r="WGX21" s="384"/>
      <c r="WGY21" s="384"/>
      <c r="WGZ21" s="384"/>
      <c r="WHA21" s="384"/>
      <c r="WHB21" s="384"/>
      <c r="WHC21" s="384"/>
      <c r="WHD21" s="384"/>
      <c r="WHE21" s="384"/>
      <c r="WHF21" s="384"/>
      <c r="WHG21" s="384"/>
      <c r="WHH21" s="384"/>
      <c r="WHI21" s="384"/>
      <c r="WHJ21" s="384"/>
      <c r="WHK21" s="384"/>
      <c r="WHL21" s="384"/>
      <c r="WHM21" s="384"/>
      <c r="WHN21" s="384"/>
      <c r="WHO21" s="384"/>
      <c r="WHP21" s="384"/>
      <c r="WHQ21" s="384"/>
      <c r="WHR21" s="384"/>
      <c r="WHS21" s="384"/>
      <c r="WHT21" s="384"/>
      <c r="WHU21" s="384"/>
      <c r="WHV21" s="384"/>
      <c r="WHW21" s="384"/>
      <c r="WHX21" s="384"/>
      <c r="WHY21" s="384"/>
      <c r="WHZ21" s="384"/>
      <c r="WIA21" s="384"/>
      <c r="WIB21" s="384"/>
      <c r="WIC21" s="384"/>
      <c r="WID21" s="384"/>
      <c r="WIE21" s="384"/>
      <c r="WIF21" s="384"/>
      <c r="WIG21" s="384"/>
      <c r="WIH21" s="384"/>
      <c r="WII21" s="384"/>
      <c r="WIJ21" s="384"/>
      <c r="WIK21" s="384"/>
      <c r="WIL21" s="384"/>
      <c r="WIM21" s="384"/>
      <c r="WIN21" s="384"/>
      <c r="WIO21" s="384"/>
      <c r="WIP21" s="384"/>
      <c r="WIQ21" s="384"/>
      <c r="WIR21" s="384"/>
      <c r="WIS21" s="384"/>
      <c r="WIT21" s="384"/>
      <c r="WIU21" s="384"/>
      <c r="WIV21" s="384"/>
      <c r="WIW21" s="384"/>
      <c r="WIX21" s="384"/>
      <c r="WIY21" s="384"/>
      <c r="WIZ21" s="384"/>
      <c r="WJA21" s="384"/>
      <c r="WJB21" s="384"/>
      <c r="WJC21" s="384"/>
      <c r="WJD21" s="384"/>
      <c r="WJE21" s="384"/>
      <c r="WJF21" s="384"/>
      <c r="WJG21" s="384"/>
      <c r="WJH21" s="384"/>
      <c r="WJI21" s="384"/>
      <c r="WJJ21" s="384"/>
      <c r="WJK21" s="384"/>
      <c r="WJL21" s="384"/>
      <c r="WJM21" s="384"/>
      <c r="WJN21" s="384"/>
      <c r="WJO21" s="384"/>
      <c r="WJP21" s="384"/>
      <c r="WJQ21" s="384"/>
      <c r="WJR21" s="384"/>
      <c r="WJS21" s="384"/>
      <c r="WJT21" s="384"/>
      <c r="WJU21" s="384"/>
      <c r="WJV21" s="384"/>
      <c r="WJW21" s="384"/>
      <c r="WJX21" s="384"/>
      <c r="WJY21" s="384"/>
      <c r="WJZ21" s="384"/>
      <c r="WKA21" s="384"/>
      <c r="WKB21" s="384"/>
      <c r="WKC21" s="384"/>
      <c r="WKD21" s="384"/>
      <c r="WKE21" s="384"/>
      <c r="WKF21" s="384"/>
      <c r="WKG21" s="384"/>
      <c r="WKH21" s="384"/>
      <c r="WKI21" s="384"/>
      <c r="WKJ21" s="384"/>
      <c r="WKK21" s="384"/>
      <c r="WKL21" s="384"/>
      <c r="WKM21" s="384"/>
      <c r="WKN21" s="384"/>
      <c r="WKO21" s="384"/>
      <c r="WKP21" s="384"/>
      <c r="WKQ21" s="384"/>
      <c r="WKR21" s="384"/>
      <c r="WKS21" s="384"/>
      <c r="WKT21" s="384"/>
      <c r="WKU21" s="384"/>
      <c r="WKV21" s="384"/>
      <c r="WKW21" s="384"/>
      <c r="WKX21" s="384"/>
      <c r="WKY21" s="384"/>
      <c r="WKZ21" s="384"/>
      <c r="WLA21" s="384"/>
      <c r="WLB21" s="384"/>
      <c r="WLC21" s="384"/>
      <c r="WLD21" s="384"/>
      <c r="WLE21" s="384"/>
      <c r="WLF21" s="384"/>
      <c r="WLG21" s="384"/>
      <c r="WLH21" s="384"/>
      <c r="WLI21" s="384"/>
      <c r="WLJ21" s="384"/>
      <c r="WLK21" s="384"/>
      <c r="WLL21" s="384"/>
      <c r="WLM21" s="384"/>
      <c r="WLN21" s="384"/>
      <c r="WLO21" s="384"/>
      <c r="WLP21" s="384"/>
      <c r="WLQ21" s="384"/>
      <c r="WLR21" s="384"/>
      <c r="WLS21" s="384"/>
      <c r="WLT21" s="384"/>
      <c r="WLU21" s="384"/>
      <c r="WLV21" s="384"/>
      <c r="WLW21" s="384"/>
      <c r="WLX21" s="384"/>
      <c r="WLY21" s="384"/>
      <c r="WLZ21" s="384"/>
      <c r="WMA21" s="384"/>
      <c r="WMB21" s="384"/>
      <c r="WMC21" s="384"/>
      <c r="WMD21" s="384"/>
      <c r="WME21" s="384"/>
      <c r="WMF21" s="384"/>
      <c r="WMG21" s="384"/>
      <c r="WMH21" s="384"/>
      <c r="WMI21" s="384"/>
      <c r="WMJ21" s="384"/>
      <c r="WMK21" s="384"/>
      <c r="WML21" s="384"/>
      <c r="WMM21" s="384"/>
      <c r="WMN21" s="384"/>
      <c r="WMO21" s="384"/>
      <c r="WMP21" s="384"/>
      <c r="WMQ21" s="384"/>
      <c r="WMR21" s="384"/>
      <c r="WMS21" s="384"/>
      <c r="WMT21" s="384"/>
      <c r="WMU21" s="384"/>
      <c r="WMV21" s="384"/>
      <c r="WMW21" s="384"/>
      <c r="WMX21" s="384"/>
      <c r="WMY21" s="384"/>
      <c r="WMZ21" s="384"/>
      <c r="WNA21" s="384"/>
      <c r="WNB21" s="384"/>
      <c r="WNC21" s="384"/>
      <c r="WND21" s="384"/>
      <c r="WNE21" s="384"/>
      <c r="WNF21" s="384"/>
      <c r="WNG21" s="384"/>
      <c r="WNH21" s="384"/>
      <c r="WNI21" s="384"/>
      <c r="WNJ21" s="384"/>
      <c r="WNK21" s="384"/>
      <c r="WNL21" s="384"/>
      <c r="WNM21" s="384"/>
      <c r="WNN21" s="384"/>
      <c r="WNO21" s="384"/>
      <c r="WNP21" s="384"/>
      <c r="WNQ21" s="384"/>
      <c r="WNR21" s="384"/>
      <c r="WNS21" s="384"/>
      <c r="WNT21" s="384"/>
      <c r="WNU21" s="384"/>
      <c r="WNV21" s="384"/>
      <c r="WNW21" s="384"/>
      <c r="WNX21" s="384"/>
      <c r="WNY21" s="384"/>
      <c r="WNZ21" s="384"/>
      <c r="WOA21" s="384"/>
      <c r="WOB21" s="384"/>
      <c r="WOC21" s="384"/>
      <c r="WOD21" s="384"/>
      <c r="WOE21" s="384"/>
      <c r="WOF21" s="384"/>
      <c r="WOG21" s="384"/>
      <c r="WOH21" s="384"/>
      <c r="WOI21" s="384"/>
      <c r="WOJ21" s="384"/>
      <c r="WOK21" s="384"/>
      <c r="WOL21" s="384"/>
      <c r="WOM21" s="384"/>
      <c r="WON21" s="384"/>
      <c r="WOO21" s="384"/>
      <c r="WOP21" s="384"/>
      <c r="WOQ21" s="384"/>
      <c r="WOR21" s="384"/>
      <c r="WOS21" s="384"/>
      <c r="WOT21" s="384"/>
      <c r="WOU21" s="384"/>
      <c r="WOV21" s="384"/>
      <c r="WOW21" s="384"/>
      <c r="WOX21" s="384"/>
      <c r="WOY21" s="384"/>
      <c r="WOZ21" s="384"/>
      <c r="WPA21" s="384"/>
      <c r="WPB21" s="384"/>
      <c r="WPC21" s="384"/>
      <c r="WPD21" s="384"/>
      <c r="WPE21" s="384"/>
      <c r="WPF21" s="384"/>
      <c r="WPG21" s="384"/>
      <c r="WPH21" s="384"/>
      <c r="WPI21" s="384"/>
      <c r="WPJ21" s="384"/>
      <c r="WPK21" s="384"/>
      <c r="WPL21" s="384"/>
      <c r="WPM21" s="384"/>
      <c r="WPN21" s="384"/>
      <c r="WPO21" s="384"/>
      <c r="WPP21" s="384"/>
      <c r="WPQ21" s="384"/>
      <c r="WPR21" s="384"/>
      <c r="WPS21" s="384"/>
      <c r="WPT21" s="384"/>
      <c r="WPU21" s="384"/>
      <c r="WPV21" s="384"/>
      <c r="WPW21" s="384"/>
      <c r="WPX21" s="384"/>
      <c r="WPY21" s="384"/>
      <c r="WPZ21" s="384"/>
      <c r="WQA21" s="384"/>
      <c r="WQB21" s="384"/>
      <c r="WQC21" s="384"/>
      <c r="WQD21" s="384"/>
      <c r="WQE21" s="384"/>
      <c r="WQF21" s="384"/>
      <c r="WQG21" s="384"/>
      <c r="WQH21" s="384"/>
      <c r="WQI21" s="384"/>
      <c r="WQJ21" s="384"/>
      <c r="WQK21" s="384"/>
      <c r="WQL21" s="384"/>
      <c r="WQM21" s="384"/>
      <c r="WQN21" s="384"/>
      <c r="WQO21" s="384"/>
      <c r="WQP21" s="384"/>
      <c r="WQQ21" s="384"/>
      <c r="WQR21" s="384"/>
      <c r="WQS21" s="384"/>
      <c r="WQT21" s="384"/>
      <c r="WQU21" s="384"/>
      <c r="WQV21" s="384"/>
      <c r="WQW21" s="384"/>
      <c r="WQX21" s="384"/>
      <c r="WQY21" s="384"/>
      <c r="WQZ21" s="384"/>
      <c r="WRA21" s="384"/>
      <c r="WRB21" s="384"/>
      <c r="WRC21" s="384"/>
      <c r="WRD21" s="384"/>
      <c r="WRE21" s="384"/>
      <c r="WRF21" s="384"/>
      <c r="WRG21" s="384"/>
      <c r="WRH21" s="384"/>
      <c r="WRI21" s="384"/>
      <c r="WRJ21" s="384"/>
      <c r="WRK21" s="384"/>
      <c r="WRL21" s="384"/>
      <c r="WRM21" s="384"/>
      <c r="WRN21" s="384"/>
      <c r="WRO21" s="384"/>
      <c r="WRP21" s="384"/>
      <c r="WRQ21" s="384"/>
      <c r="WRR21" s="384"/>
      <c r="WRS21" s="384"/>
      <c r="WRT21" s="384"/>
      <c r="WRU21" s="384"/>
      <c r="WRV21" s="384"/>
      <c r="WRW21" s="384"/>
      <c r="WRX21" s="384"/>
      <c r="WRY21" s="384"/>
      <c r="WRZ21" s="384"/>
      <c r="WSA21" s="384"/>
      <c r="WSB21" s="384"/>
      <c r="WSC21" s="384"/>
      <c r="WSD21" s="384"/>
      <c r="WSE21" s="384"/>
      <c r="WSF21" s="384"/>
      <c r="WSG21" s="384"/>
      <c r="WSH21" s="384"/>
      <c r="WSI21" s="384"/>
      <c r="WSJ21" s="384"/>
      <c r="WSK21" s="384"/>
      <c r="WSL21" s="384"/>
      <c r="WSM21" s="384"/>
      <c r="WSN21" s="384"/>
      <c r="WSO21" s="384"/>
      <c r="WSP21" s="384"/>
      <c r="WSQ21" s="384"/>
      <c r="WSR21" s="384"/>
      <c r="WSS21" s="384"/>
      <c r="WST21" s="384"/>
      <c r="WSU21" s="384"/>
      <c r="WSV21" s="384"/>
      <c r="WSW21" s="384"/>
      <c r="WSX21" s="384"/>
      <c r="WSY21" s="384"/>
      <c r="WSZ21" s="384"/>
      <c r="WTA21" s="384"/>
      <c r="WTB21" s="384"/>
      <c r="WTC21" s="384"/>
      <c r="WTD21" s="384"/>
      <c r="WTE21" s="384"/>
      <c r="WTF21" s="384"/>
      <c r="WTG21" s="384"/>
      <c r="WTH21" s="384"/>
      <c r="WTI21" s="384"/>
      <c r="WTJ21" s="384"/>
      <c r="WTK21" s="384"/>
      <c r="WTL21" s="384"/>
      <c r="WTM21" s="384"/>
      <c r="WTN21" s="384"/>
      <c r="WTO21" s="384"/>
      <c r="WTP21" s="384"/>
      <c r="WTQ21" s="384"/>
      <c r="WTR21" s="384"/>
      <c r="WTS21" s="384"/>
      <c r="WTT21" s="384"/>
      <c r="WTU21" s="384"/>
      <c r="WTV21" s="384"/>
      <c r="WTW21" s="384"/>
      <c r="WTX21" s="384"/>
      <c r="WTY21" s="384"/>
      <c r="WTZ21" s="384"/>
      <c r="WUA21" s="384"/>
      <c r="WUB21" s="384"/>
      <c r="WUC21" s="384"/>
      <c r="WUD21" s="384"/>
      <c r="WUE21" s="384"/>
      <c r="WUF21" s="384"/>
      <c r="WUG21" s="384"/>
      <c r="WUH21" s="384"/>
      <c r="WUI21" s="384"/>
      <c r="WUJ21" s="384"/>
      <c r="WUK21" s="384"/>
      <c r="WUL21" s="384"/>
      <c r="WUM21" s="384"/>
      <c r="WUN21" s="384"/>
      <c r="WUO21" s="384"/>
      <c r="WUP21" s="384"/>
      <c r="WUQ21" s="384"/>
      <c r="WUR21" s="384"/>
      <c r="WUS21" s="384"/>
      <c r="WUT21" s="384"/>
      <c r="WUU21" s="384"/>
      <c r="WUV21" s="384"/>
      <c r="WUW21" s="384"/>
    </row>
  </sheetData>
  <mergeCells count="15">
    <mergeCell ref="H15:J15"/>
    <mergeCell ref="A1:K1"/>
    <mergeCell ref="A2:K2"/>
    <mergeCell ref="G3:K3"/>
    <mergeCell ref="A4:A6"/>
    <mergeCell ref="B4:B6"/>
    <mergeCell ref="C4:C6"/>
    <mergeCell ref="D4:D6"/>
    <mergeCell ref="E4:G4"/>
    <mergeCell ref="H4:H6"/>
    <mergeCell ref="I4:I6"/>
    <mergeCell ref="J4:J6"/>
    <mergeCell ref="K4:K6"/>
    <mergeCell ref="E5:E6"/>
    <mergeCell ref="F5:G5"/>
  </mergeCells>
  <printOptions horizontalCentered="1"/>
  <pageMargins left="0.5" right="0.5" top="0.4" bottom="0.5" header="0.3" footer="0.3"/>
  <pageSetup paperSize="9" scale="9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5"/>
  <sheetViews>
    <sheetView tabSelected="1" topLeftCell="A43" zoomScale="70" zoomScaleNormal="70" workbookViewId="0">
      <selection activeCell="H48" sqref="H48"/>
    </sheetView>
  </sheetViews>
  <sheetFormatPr defaultColWidth="10.28515625" defaultRowHeight="20.25" x14ac:dyDescent="0.25"/>
  <cols>
    <col min="1" max="1" width="6.85546875" style="105" customWidth="1"/>
    <col min="2" max="2" width="44.7109375" style="106" customWidth="1"/>
    <col min="3" max="3" width="14.7109375" style="105" customWidth="1"/>
    <col min="4" max="4" width="14.85546875" style="105" customWidth="1"/>
    <col min="5" max="6" width="14" style="81" customWidth="1"/>
    <col min="7" max="7" width="15.28515625" style="81" customWidth="1"/>
    <col min="8" max="8" width="12.140625" style="81" customWidth="1"/>
    <col min="9" max="11" width="10.42578125" style="81" customWidth="1"/>
    <col min="12" max="12" width="20.5703125" style="105" customWidth="1"/>
    <col min="13" max="16384" width="10.28515625" style="105"/>
  </cols>
  <sheetData>
    <row r="1" spans="1:12" s="81" customFormat="1" ht="23.25" customHeight="1" x14ac:dyDescent="0.25">
      <c r="A1" s="683" t="s">
        <v>0</v>
      </c>
      <c r="B1" s="683"/>
      <c r="C1" s="683"/>
      <c r="D1" s="683"/>
      <c r="E1" s="683"/>
      <c r="F1" s="683"/>
      <c r="G1" s="683"/>
      <c r="H1" s="683"/>
      <c r="I1" s="683"/>
      <c r="J1" s="683"/>
      <c r="K1" s="683"/>
    </row>
    <row r="2" spans="1:12" s="81" customFormat="1" ht="21.75" customHeight="1" x14ac:dyDescent="0.25">
      <c r="A2" s="683" t="s">
        <v>459</v>
      </c>
      <c r="B2" s="683"/>
      <c r="C2" s="683"/>
      <c r="D2" s="683"/>
      <c r="E2" s="683"/>
      <c r="F2" s="683"/>
      <c r="G2" s="683"/>
      <c r="H2" s="683"/>
      <c r="I2" s="683"/>
      <c r="J2" s="683"/>
      <c r="K2" s="683"/>
    </row>
    <row r="3" spans="1:12" s="81" customFormat="1" ht="16.5" customHeight="1" x14ac:dyDescent="0.25">
      <c r="A3" s="684" t="str">
        <f>PL02.ChiNS.2023!A2</f>
        <v>(Ban hành kèm theo Báo cáo số         /BC-UBND ngày      /12/2023 của Uỷ ban nhân dân tỉnh)</v>
      </c>
      <c r="B3" s="684"/>
      <c r="C3" s="684"/>
      <c r="D3" s="684"/>
      <c r="E3" s="684"/>
      <c r="F3" s="684"/>
      <c r="G3" s="684"/>
      <c r="H3" s="684"/>
      <c r="I3" s="684"/>
      <c r="J3" s="684"/>
      <c r="K3" s="684"/>
    </row>
    <row r="4" spans="1:12" s="81" customFormat="1" ht="19.5" customHeight="1" x14ac:dyDescent="0.25">
      <c r="B4" s="82"/>
      <c r="C4" s="82"/>
      <c r="D4" s="82"/>
      <c r="E4" s="82"/>
      <c r="G4" s="685" t="s">
        <v>1</v>
      </c>
      <c r="H4" s="685"/>
      <c r="I4" s="109"/>
      <c r="J4" s="109"/>
      <c r="K4" s="109"/>
    </row>
    <row r="5" spans="1:12" s="83" customFormat="1" ht="21.75" customHeight="1" x14ac:dyDescent="0.25">
      <c r="A5" s="686" t="s">
        <v>63</v>
      </c>
      <c r="B5" s="686" t="s">
        <v>2</v>
      </c>
      <c r="C5" s="686" t="s">
        <v>460</v>
      </c>
      <c r="D5" s="686" t="s">
        <v>461</v>
      </c>
      <c r="E5" s="686" t="s">
        <v>462</v>
      </c>
      <c r="F5" s="686" t="s">
        <v>463</v>
      </c>
      <c r="G5" s="686"/>
      <c r="H5" s="686"/>
      <c r="I5" s="686" t="s">
        <v>464</v>
      </c>
      <c r="J5" s="686"/>
      <c r="K5" s="686"/>
    </row>
    <row r="6" spans="1:12" s="83" customFormat="1" ht="19.5" customHeight="1" x14ac:dyDescent="0.25">
      <c r="A6" s="686"/>
      <c r="B6" s="687"/>
      <c r="C6" s="686"/>
      <c r="D6" s="686"/>
      <c r="E6" s="686"/>
      <c r="F6" s="686" t="s">
        <v>3</v>
      </c>
      <c r="G6" s="688" t="s">
        <v>4</v>
      </c>
      <c r="H6" s="688"/>
      <c r="I6" s="686" t="s">
        <v>290</v>
      </c>
      <c r="J6" s="686" t="s">
        <v>465</v>
      </c>
      <c r="K6" s="686" t="s">
        <v>462</v>
      </c>
    </row>
    <row r="7" spans="1:12" s="83" customFormat="1" ht="40.5" customHeight="1" x14ac:dyDescent="0.25">
      <c r="A7" s="686"/>
      <c r="B7" s="687"/>
      <c r="C7" s="686"/>
      <c r="D7" s="686"/>
      <c r="E7" s="686"/>
      <c r="F7" s="686"/>
      <c r="G7" s="110" t="s">
        <v>5</v>
      </c>
      <c r="H7" s="110" t="s">
        <v>6</v>
      </c>
      <c r="I7" s="686"/>
      <c r="J7" s="686"/>
      <c r="K7" s="686"/>
    </row>
    <row r="8" spans="1:12" s="83" customFormat="1" ht="20.25" customHeight="1" x14ac:dyDescent="0.25">
      <c r="A8" s="215" t="s">
        <v>7</v>
      </c>
      <c r="B8" s="217" t="s">
        <v>62</v>
      </c>
      <c r="C8" s="217">
        <v>1</v>
      </c>
      <c r="D8" s="217">
        <v>2</v>
      </c>
      <c r="E8" s="217">
        <v>3</v>
      </c>
      <c r="F8" s="215" t="s">
        <v>329</v>
      </c>
      <c r="G8" s="215">
        <v>5</v>
      </c>
      <c r="H8" s="215">
        <v>6</v>
      </c>
      <c r="I8" s="215" t="s">
        <v>466</v>
      </c>
      <c r="J8" s="215" t="s">
        <v>467</v>
      </c>
      <c r="K8" s="215" t="s">
        <v>468</v>
      </c>
    </row>
    <row r="9" spans="1:12" s="86" customFormat="1" ht="28.5" customHeight="1" x14ac:dyDescent="0.25">
      <c r="A9" s="110" t="s">
        <v>17</v>
      </c>
      <c r="B9" s="110" t="s">
        <v>330</v>
      </c>
      <c r="C9" s="57">
        <f>SUM(C10,C13,C15:C19,C21,C23:C25,C27,C30,C32:C35)</f>
        <v>8000000</v>
      </c>
      <c r="D9" s="57">
        <f t="shared" ref="D9:H9" si="0">SUM(D10,D13,D15:D19,D21,D23:D25,D27,D30,D32:D35)</f>
        <v>8300000</v>
      </c>
      <c r="E9" s="57">
        <f t="shared" si="0"/>
        <v>6050000</v>
      </c>
      <c r="F9" s="57">
        <f t="shared" si="0"/>
        <v>8100000</v>
      </c>
      <c r="G9" s="57">
        <f t="shared" si="0"/>
        <v>4828550</v>
      </c>
      <c r="H9" s="57">
        <f t="shared" si="0"/>
        <v>3271450</v>
      </c>
      <c r="I9" s="85">
        <f>+F9/C9</f>
        <v>1.0125</v>
      </c>
      <c r="J9" s="85">
        <f>+F9/D9</f>
        <v>0.97590361445783136</v>
      </c>
      <c r="K9" s="85">
        <f>+F9/E9</f>
        <v>1.3388429752066116</v>
      </c>
      <c r="L9" s="82"/>
    </row>
    <row r="10" spans="1:12" s="81" customFormat="1" ht="24.95" customHeight="1" x14ac:dyDescent="0.25">
      <c r="A10" s="87">
        <v>1</v>
      </c>
      <c r="B10" s="88" t="s">
        <v>331</v>
      </c>
      <c r="C10" s="59">
        <f t="shared" ref="C10:E10" si="1">+C11+C12</f>
        <v>1147700</v>
      </c>
      <c r="D10" s="59">
        <f t="shared" si="1"/>
        <v>896000</v>
      </c>
      <c r="E10" s="59">
        <f t="shared" si="1"/>
        <v>1080000</v>
      </c>
      <c r="F10" s="59">
        <v>1180000</v>
      </c>
      <c r="G10" s="59">
        <f t="shared" ref="G10:H10" si="2">+G11+G12</f>
        <v>1153630</v>
      </c>
      <c r="H10" s="59">
        <f t="shared" si="2"/>
        <v>26370</v>
      </c>
      <c r="I10" s="89">
        <f t="shared" ref="I10:I64" si="3">+F10/C10</f>
        <v>1.0281432430077546</v>
      </c>
      <c r="J10" s="89">
        <f t="shared" ref="J10:J64" si="4">+F10/D10</f>
        <v>1.3169642857142858</v>
      </c>
      <c r="K10" s="89">
        <f t="shared" ref="K10:K64" si="5">+F10/E10</f>
        <v>1.0925925925925926</v>
      </c>
    </row>
    <row r="11" spans="1:12" s="81" customFormat="1" ht="24.95" customHeight="1" x14ac:dyDescent="0.25">
      <c r="A11" s="87" t="s">
        <v>61</v>
      </c>
      <c r="B11" s="88" t="s">
        <v>332</v>
      </c>
      <c r="C11" s="70">
        <v>1042700</v>
      </c>
      <c r="D11" s="70">
        <f>PL01.ThuNS.2023!F9</f>
        <v>821000</v>
      </c>
      <c r="E11" s="70">
        <v>995000</v>
      </c>
      <c r="F11" s="59">
        <v>1075370</v>
      </c>
      <c r="G11" s="59">
        <f>+F11-H11</f>
        <v>1063000</v>
      </c>
      <c r="H11" s="59">
        <v>12370</v>
      </c>
      <c r="I11" s="89">
        <f t="shared" si="3"/>
        <v>1.0313321185384099</v>
      </c>
      <c r="J11" s="89"/>
      <c r="K11" s="89">
        <f t="shared" si="5"/>
        <v>1.0807738693467337</v>
      </c>
    </row>
    <row r="12" spans="1:12" s="81" customFormat="1" ht="24.95" customHeight="1" x14ac:dyDescent="0.25">
      <c r="A12" s="87" t="s">
        <v>61</v>
      </c>
      <c r="B12" s="88" t="s">
        <v>333</v>
      </c>
      <c r="C12" s="70">
        <v>105000</v>
      </c>
      <c r="D12" s="70">
        <f>PL01.ThuNS.2023!F10</f>
        <v>75000</v>
      </c>
      <c r="E12" s="70">
        <v>85000</v>
      </c>
      <c r="F12" s="59">
        <v>104630</v>
      </c>
      <c r="G12" s="59">
        <f t="shared" ref="G12:G34" si="6">+F12-H12</f>
        <v>90630</v>
      </c>
      <c r="H12" s="59">
        <v>14000</v>
      </c>
      <c r="I12" s="89">
        <f t="shared" si="3"/>
        <v>0.99647619047619052</v>
      </c>
      <c r="J12" s="89"/>
      <c r="K12" s="89">
        <f t="shared" si="5"/>
        <v>1.2309411764705882</v>
      </c>
    </row>
    <row r="13" spans="1:12" s="81" customFormat="1" ht="34.5" customHeight="1" x14ac:dyDescent="0.25">
      <c r="A13" s="87">
        <v>2</v>
      </c>
      <c r="B13" s="88" t="s">
        <v>334</v>
      </c>
      <c r="C13" s="70">
        <v>1872000</v>
      </c>
      <c r="D13" s="70">
        <f>PL01.ThuNS.2023!F11</f>
        <v>2282000</v>
      </c>
      <c r="E13" s="70">
        <v>516000</v>
      </c>
      <c r="F13" s="59">
        <f>795000+F14</f>
        <v>1950000</v>
      </c>
      <c r="G13" s="59">
        <f>+F13-H13</f>
        <v>1945000</v>
      </c>
      <c r="H13" s="59">
        <v>5000</v>
      </c>
      <c r="I13" s="89">
        <f t="shared" si="3"/>
        <v>1.0416666666666667</v>
      </c>
      <c r="J13" s="89">
        <f t="shared" si="4"/>
        <v>0.85451358457493432</v>
      </c>
      <c r="K13" s="89">
        <f t="shared" si="5"/>
        <v>3.7790697674418605</v>
      </c>
    </row>
    <row r="14" spans="1:12" s="94" customFormat="1" ht="36.75" customHeight="1" x14ac:dyDescent="0.25">
      <c r="A14" s="90"/>
      <c r="B14" s="91" t="s">
        <v>335</v>
      </c>
      <c r="C14" s="92">
        <v>1000000</v>
      </c>
      <c r="D14" s="70">
        <f>PL01.ThuNS.2023!F12</f>
        <v>1098095</v>
      </c>
      <c r="E14" s="92"/>
      <c r="F14" s="61">
        <v>1155000</v>
      </c>
      <c r="G14" s="61">
        <f>+F14-H14</f>
        <v>1155000</v>
      </c>
      <c r="H14" s="61">
        <v>0</v>
      </c>
      <c r="I14" s="93">
        <f t="shared" si="3"/>
        <v>1.155</v>
      </c>
      <c r="J14" s="93"/>
      <c r="K14" s="93"/>
    </row>
    <row r="15" spans="1:12" s="81" customFormat="1" ht="24.95" customHeight="1" x14ac:dyDescent="0.25">
      <c r="A15" s="87">
        <v>3</v>
      </c>
      <c r="B15" s="88" t="s">
        <v>336</v>
      </c>
      <c r="C15" s="70">
        <v>951000</v>
      </c>
      <c r="D15" s="70">
        <f>PL01.ThuNS.2023!F13</f>
        <v>1070000</v>
      </c>
      <c r="E15" s="70">
        <v>970000</v>
      </c>
      <c r="F15" s="59">
        <v>1181000</v>
      </c>
      <c r="G15" s="59">
        <f t="shared" si="6"/>
        <v>623820</v>
      </c>
      <c r="H15" s="59">
        <v>557180</v>
      </c>
      <c r="I15" s="89">
        <f t="shared" si="3"/>
        <v>1.2418506834910621</v>
      </c>
      <c r="J15" s="89">
        <f t="shared" si="4"/>
        <v>1.1037383177570093</v>
      </c>
      <c r="K15" s="89">
        <f t="shared" si="5"/>
        <v>1.2175257731958762</v>
      </c>
    </row>
    <row r="16" spans="1:12" s="81" customFormat="1" ht="24.95" customHeight="1" x14ac:dyDescent="0.25">
      <c r="A16" s="87">
        <v>4</v>
      </c>
      <c r="B16" s="88" t="s">
        <v>65</v>
      </c>
      <c r="C16" s="70">
        <v>537610</v>
      </c>
      <c r="D16" s="70">
        <f>PL01.ThuNS.2023!F14</f>
        <v>350000</v>
      </c>
      <c r="E16" s="70">
        <v>350000</v>
      </c>
      <c r="F16" s="59">
        <v>360000</v>
      </c>
      <c r="G16" s="59">
        <f t="shared" si="6"/>
        <v>0</v>
      </c>
      <c r="H16" s="59">
        <v>360000</v>
      </c>
      <c r="I16" s="89">
        <f t="shared" si="3"/>
        <v>0.66963040122021544</v>
      </c>
      <c r="J16" s="89">
        <f t="shared" si="4"/>
        <v>1.0285714285714285</v>
      </c>
      <c r="K16" s="89">
        <f t="shared" si="5"/>
        <v>1.0285714285714285</v>
      </c>
    </row>
    <row r="17" spans="1:12" s="81" customFormat="1" ht="24.95" customHeight="1" x14ac:dyDescent="0.25">
      <c r="A17" s="87">
        <v>5</v>
      </c>
      <c r="B17" s="88" t="s">
        <v>64</v>
      </c>
      <c r="C17" s="70">
        <v>17000</v>
      </c>
      <c r="D17" s="70">
        <f>PL01.ThuNS.2023!F15</f>
        <v>21500</v>
      </c>
      <c r="E17" s="70">
        <v>17000</v>
      </c>
      <c r="F17" s="59">
        <v>17170</v>
      </c>
      <c r="G17" s="59">
        <f t="shared" si="6"/>
        <v>0</v>
      </c>
      <c r="H17" s="59">
        <f>+F17</f>
        <v>17170</v>
      </c>
      <c r="I17" s="89">
        <f t="shared" si="3"/>
        <v>1.01</v>
      </c>
      <c r="J17" s="89">
        <f t="shared" si="4"/>
        <v>0.79860465116279067</v>
      </c>
      <c r="K17" s="89">
        <f t="shared" si="5"/>
        <v>1.01</v>
      </c>
    </row>
    <row r="18" spans="1:12" s="81" customFormat="1" ht="24.95" customHeight="1" x14ac:dyDescent="0.25">
      <c r="A18" s="87">
        <v>6</v>
      </c>
      <c r="B18" s="88" t="s">
        <v>66</v>
      </c>
      <c r="C18" s="70">
        <v>350000</v>
      </c>
      <c r="D18" s="70">
        <f>PL01.ThuNS.2023!F16</f>
        <v>348000</v>
      </c>
      <c r="E18" s="70">
        <v>355000</v>
      </c>
      <c r="F18" s="59">
        <v>355000</v>
      </c>
      <c r="G18" s="59">
        <f t="shared" si="6"/>
        <v>215390</v>
      </c>
      <c r="H18" s="59">
        <v>139610</v>
      </c>
      <c r="I18" s="89">
        <f t="shared" si="3"/>
        <v>1.0142857142857142</v>
      </c>
      <c r="J18" s="89">
        <f t="shared" si="4"/>
        <v>1.0201149425287357</v>
      </c>
      <c r="K18" s="89">
        <f t="shared" si="5"/>
        <v>1</v>
      </c>
    </row>
    <row r="19" spans="1:12" s="81" customFormat="1" ht="24.95" customHeight="1" x14ac:dyDescent="0.25">
      <c r="A19" s="87">
        <v>7</v>
      </c>
      <c r="B19" s="88" t="s">
        <v>67</v>
      </c>
      <c r="C19" s="70">
        <v>870000</v>
      </c>
      <c r="D19" s="70">
        <f>PL01.ThuNS.2023!F17</f>
        <v>599000</v>
      </c>
      <c r="E19" s="70">
        <v>575000</v>
      </c>
      <c r="F19" s="70">
        <v>660000</v>
      </c>
      <c r="G19" s="59">
        <f t="shared" si="6"/>
        <v>660000</v>
      </c>
      <c r="H19" s="67">
        <v>0</v>
      </c>
      <c r="I19" s="89">
        <f t="shared" si="3"/>
        <v>0.75862068965517238</v>
      </c>
      <c r="J19" s="89">
        <f t="shared" si="4"/>
        <v>1.1018363939899833</v>
      </c>
      <c r="K19" s="89">
        <f t="shared" si="5"/>
        <v>1.1478260869565218</v>
      </c>
    </row>
    <row r="20" spans="1:12" s="94" customFormat="1" ht="24.95" customHeight="1" x14ac:dyDescent="0.25">
      <c r="A20" s="90"/>
      <c r="B20" s="91" t="s">
        <v>337</v>
      </c>
      <c r="C20" s="92">
        <v>341600</v>
      </c>
      <c r="D20" s="70">
        <f>PL01.ThuNS.2023!F18</f>
        <v>240000</v>
      </c>
      <c r="E20" s="92">
        <v>230000</v>
      </c>
      <c r="F20" s="92">
        <v>264000</v>
      </c>
      <c r="G20" s="61">
        <f t="shared" si="6"/>
        <v>264000</v>
      </c>
      <c r="H20" s="95">
        <v>0</v>
      </c>
      <c r="I20" s="93">
        <f t="shared" si="3"/>
        <v>0.77283372365339575</v>
      </c>
      <c r="J20" s="93">
        <f t="shared" si="4"/>
        <v>1.1000000000000001</v>
      </c>
      <c r="K20" s="93">
        <f t="shared" si="5"/>
        <v>1.1478260869565218</v>
      </c>
    </row>
    <row r="21" spans="1:12" s="81" customFormat="1" ht="24.95" customHeight="1" x14ac:dyDescent="0.25">
      <c r="A21" s="87">
        <v>8</v>
      </c>
      <c r="B21" s="88" t="s">
        <v>338</v>
      </c>
      <c r="C21" s="70">
        <v>140000</v>
      </c>
      <c r="D21" s="70">
        <f>PL01.ThuNS.2023!F19</f>
        <v>152000</v>
      </c>
      <c r="E21" s="70">
        <v>147000</v>
      </c>
      <c r="F21" s="59">
        <v>150000</v>
      </c>
      <c r="G21" s="59">
        <f t="shared" si="6"/>
        <v>83610</v>
      </c>
      <c r="H21" s="59">
        <v>66390</v>
      </c>
      <c r="I21" s="89">
        <f t="shared" si="3"/>
        <v>1.0714285714285714</v>
      </c>
      <c r="J21" s="89">
        <f t="shared" si="4"/>
        <v>0.98684210526315785</v>
      </c>
      <c r="K21" s="89">
        <f t="shared" si="5"/>
        <v>1.0204081632653061</v>
      </c>
    </row>
    <row r="22" spans="1:12" s="94" customFormat="1" ht="24.95" customHeight="1" x14ac:dyDescent="0.25">
      <c r="A22" s="90"/>
      <c r="B22" s="91" t="s">
        <v>339</v>
      </c>
      <c r="C22" s="92">
        <v>60000</v>
      </c>
      <c r="D22" s="70">
        <f>PL01.ThuNS.2023!F20</f>
        <v>69000</v>
      </c>
      <c r="E22" s="92">
        <v>65000</v>
      </c>
      <c r="F22" s="92">
        <f>+E22</f>
        <v>65000</v>
      </c>
      <c r="G22" s="61">
        <f>+F22-H22</f>
        <v>53820</v>
      </c>
      <c r="H22" s="92">
        <v>11180</v>
      </c>
      <c r="I22" s="93">
        <f t="shared" si="3"/>
        <v>1.0833333333333333</v>
      </c>
      <c r="J22" s="93">
        <f t="shared" si="4"/>
        <v>0.94202898550724634</v>
      </c>
      <c r="K22" s="93">
        <f t="shared" si="5"/>
        <v>1</v>
      </c>
    </row>
    <row r="23" spans="1:12" s="81" customFormat="1" ht="24.95" customHeight="1" x14ac:dyDescent="0.25">
      <c r="A23" s="87">
        <v>9</v>
      </c>
      <c r="B23" s="88" t="s">
        <v>226</v>
      </c>
      <c r="C23" s="70">
        <v>1800000</v>
      </c>
      <c r="D23" s="70">
        <f>PL01.ThuNS.2023!F21</f>
        <v>2000000</v>
      </c>
      <c r="E23" s="70">
        <v>1700000</v>
      </c>
      <c r="F23" s="59">
        <v>1900000</v>
      </c>
      <c r="G23" s="59">
        <f t="shared" si="6"/>
        <v>0</v>
      </c>
      <c r="H23" s="59">
        <f>+F23</f>
        <v>1900000</v>
      </c>
      <c r="I23" s="89">
        <f>+F23/C23</f>
        <v>1.0555555555555556</v>
      </c>
      <c r="J23" s="89">
        <f t="shared" si="4"/>
        <v>0.95</v>
      </c>
      <c r="K23" s="89">
        <f>+F23/E23</f>
        <v>1.1176470588235294</v>
      </c>
    </row>
    <row r="24" spans="1:12" s="81" customFormat="1" ht="24.95" customHeight="1" x14ac:dyDescent="0.25">
      <c r="A24" s="87">
        <v>10</v>
      </c>
      <c r="B24" s="88" t="s">
        <v>469</v>
      </c>
      <c r="C24" s="70">
        <v>88420</v>
      </c>
      <c r="D24" s="70">
        <f>PL01.ThuNS.2023!F22</f>
        <v>135000</v>
      </c>
      <c r="E24" s="70">
        <v>70000</v>
      </c>
      <c r="F24" s="70">
        <v>71500</v>
      </c>
      <c r="G24" s="59">
        <f t="shared" si="6"/>
        <v>0</v>
      </c>
      <c r="H24" s="70">
        <f>+F24</f>
        <v>71500</v>
      </c>
      <c r="I24" s="89">
        <f t="shared" si="3"/>
        <v>0.80864057905451259</v>
      </c>
      <c r="J24" s="89">
        <f t="shared" si="4"/>
        <v>0.52962962962962967</v>
      </c>
      <c r="K24" s="89">
        <f t="shared" si="5"/>
        <v>1.0214285714285714</v>
      </c>
    </row>
    <row r="25" spans="1:12" s="81" customFormat="1" ht="24.95" customHeight="1" x14ac:dyDescent="0.25">
      <c r="A25" s="87">
        <v>11</v>
      </c>
      <c r="B25" s="88" t="s">
        <v>340</v>
      </c>
      <c r="C25" s="70">
        <v>1200</v>
      </c>
      <c r="D25" s="70">
        <f>PL01.ThuNS.2023!F23</f>
        <v>1115</v>
      </c>
      <c r="E25" s="70">
        <v>1200</v>
      </c>
      <c r="F25" s="59">
        <v>1200</v>
      </c>
      <c r="G25" s="59">
        <f t="shared" si="6"/>
        <v>0</v>
      </c>
      <c r="H25" s="59">
        <v>1200</v>
      </c>
      <c r="I25" s="89">
        <f t="shared" si="3"/>
        <v>1</v>
      </c>
      <c r="J25" s="89"/>
      <c r="K25" s="89">
        <f t="shared" si="5"/>
        <v>1</v>
      </c>
    </row>
    <row r="26" spans="1:12" s="94" customFormat="1" ht="28.5" customHeight="1" x14ac:dyDescent="0.25">
      <c r="A26" s="90"/>
      <c r="B26" s="91" t="s">
        <v>341</v>
      </c>
      <c r="C26" s="92">
        <v>1200</v>
      </c>
      <c r="D26" s="70">
        <f>PL01.ThuNS.2023!F24</f>
        <v>1115</v>
      </c>
      <c r="E26" s="92">
        <v>1200</v>
      </c>
      <c r="F26" s="92">
        <f>+E26</f>
        <v>1200</v>
      </c>
      <c r="G26" s="61">
        <f t="shared" si="6"/>
        <v>0</v>
      </c>
      <c r="H26" s="92">
        <v>1200</v>
      </c>
      <c r="I26" s="93">
        <f t="shared" si="3"/>
        <v>1</v>
      </c>
      <c r="J26" s="93"/>
      <c r="K26" s="93">
        <f t="shared" si="5"/>
        <v>1</v>
      </c>
    </row>
    <row r="27" spans="1:12" s="97" customFormat="1" ht="30.75" customHeight="1" x14ac:dyDescent="0.25">
      <c r="A27" s="87">
        <v>12</v>
      </c>
      <c r="B27" s="96" t="s">
        <v>228</v>
      </c>
      <c r="C27" s="58">
        <v>162000</v>
      </c>
      <c r="D27" s="70">
        <f>PL01.ThuNS.2023!F25</f>
        <v>321000</v>
      </c>
      <c r="E27" s="58">
        <v>200000</v>
      </c>
      <c r="F27" s="70">
        <v>200000</v>
      </c>
      <c r="G27" s="59">
        <f t="shared" si="6"/>
        <v>123800</v>
      </c>
      <c r="H27" s="70">
        <v>76200</v>
      </c>
      <c r="I27" s="89">
        <f t="shared" si="3"/>
        <v>1.2345679012345678</v>
      </c>
      <c r="J27" s="89">
        <f t="shared" si="4"/>
        <v>0.62305295950155759</v>
      </c>
      <c r="K27" s="89">
        <f t="shared" si="5"/>
        <v>1</v>
      </c>
      <c r="L27" s="94"/>
    </row>
    <row r="28" spans="1:12" s="97" customFormat="1" ht="30" customHeight="1" x14ac:dyDescent="0.25">
      <c r="A28" s="90"/>
      <c r="B28" s="98" t="s">
        <v>470</v>
      </c>
      <c r="C28" s="60">
        <v>60000</v>
      </c>
      <c r="D28" s="70">
        <f>PL01.ThuNS.2023!F26</f>
        <v>116500</v>
      </c>
      <c r="E28" s="60">
        <v>75000</v>
      </c>
      <c r="F28" s="92">
        <f>+E28</f>
        <v>75000</v>
      </c>
      <c r="G28" s="61">
        <f>+F28-H28</f>
        <v>29000</v>
      </c>
      <c r="H28" s="92">
        <v>46000</v>
      </c>
      <c r="I28" s="93">
        <f t="shared" si="3"/>
        <v>1.25</v>
      </c>
      <c r="J28" s="93">
        <f t="shared" si="4"/>
        <v>0.64377682403433478</v>
      </c>
      <c r="K28" s="93">
        <f t="shared" si="5"/>
        <v>1</v>
      </c>
      <c r="L28" s="94"/>
    </row>
    <row r="29" spans="1:12" s="97" customFormat="1" ht="36.75" customHeight="1" x14ac:dyDescent="0.25">
      <c r="A29" s="90"/>
      <c r="B29" s="98" t="s">
        <v>471</v>
      </c>
      <c r="C29" s="60"/>
      <c r="D29" s="60"/>
      <c r="E29" s="60">
        <v>10000</v>
      </c>
      <c r="F29" s="92">
        <v>37500</v>
      </c>
      <c r="G29" s="61">
        <f>+F29-H29</f>
        <v>35000</v>
      </c>
      <c r="H29" s="92">
        <v>2500</v>
      </c>
      <c r="I29" s="93"/>
      <c r="J29" s="93"/>
      <c r="K29" s="93">
        <f t="shared" si="5"/>
        <v>3.75</v>
      </c>
      <c r="L29" s="107"/>
    </row>
    <row r="30" spans="1:12" s="81" customFormat="1" ht="24.95" customHeight="1" x14ac:dyDescent="0.25">
      <c r="A30" s="87">
        <v>13</v>
      </c>
      <c r="B30" s="88" t="s">
        <v>68</v>
      </c>
      <c r="C30" s="70">
        <v>41600</v>
      </c>
      <c r="D30" s="70">
        <f>PL01.ThuNS.2023!F27</f>
        <v>81000</v>
      </c>
      <c r="E30" s="70">
        <v>40000</v>
      </c>
      <c r="F30" s="70">
        <f>42530-F25</f>
        <v>41330</v>
      </c>
      <c r="G30" s="59">
        <f>+F30-H30</f>
        <v>0</v>
      </c>
      <c r="H30" s="70">
        <f>+F30</f>
        <v>41330</v>
      </c>
      <c r="I30" s="89">
        <f t="shared" si="3"/>
        <v>0.99350961538461535</v>
      </c>
      <c r="J30" s="89">
        <f t="shared" si="4"/>
        <v>0.51024691358024687</v>
      </c>
      <c r="K30" s="89">
        <f t="shared" si="5"/>
        <v>1.03325</v>
      </c>
    </row>
    <row r="31" spans="1:12" s="94" customFormat="1" ht="24.95" customHeight="1" x14ac:dyDescent="0.25">
      <c r="A31" s="90"/>
      <c r="B31" s="91" t="s">
        <v>341</v>
      </c>
      <c r="C31" s="92">
        <v>4000</v>
      </c>
      <c r="D31" s="92">
        <f>PL01.ThuNS.2023!F28</f>
        <v>8400</v>
      </c>
      <c r="E31" s="92">
        <v>6000</v>
      </c>
      <c r="F31" s="61">
        <f>+E31</f>
        <v>6000</v>
      </c>
      <c r="G31" s="61">
        <f t="shared" si="6"/>
        <v>0</v>
      </c>
      <c r="H31" s="61">
        <v>6000</v>
      </c>
      <c r="I31" s="93">
        <f t="shared" si="3"/>
        <v>1.5</v>
      </c>
      <c r="J31" s="93">
        <f t="shared" si="4"/>
        <v>0.7142857142857143</v>
      </c>
      <c r="K31" s="93">
        <f t="shared" si="5"/>
        <v>1</v>
      </c>
    </row>
    <row r="32" spans="1:12" s="99" customFormat="1" ht="28.5" customHeight="1" x14ac:dyDescent="0.25">
      <c r="A32" s="111">
        <v>14</v>
      </c>
      <c r="B32" s="96" t="s">
        <v>342</v>
      </c>
      <c r="C32" s="58">
        <v>10000</v>
      </c>
      <c r="D32" s="58">
        <f>PL01.ThuNS.2023!F29</f>
        <v>20500</v>
      </c>
      <c r="E32" s="58">
        <v>9500</v>
      </c>
      <c r="F32" s="70">
        <v>9500</v>
      </c>
      <c r="G32" s="63">
        <f t="shared" si="6"/>
        <v>0</v>
      </c>
      <c r="H32" s="59">
        <f>+F32</f>
        <v>9500</v>
      </c>
      <c r="I32" s="89">
        <f t="shared" si="3"/>
        <v>0.95</v>
      </c>
      <c r="J32" s="89">
        <f t="shared" si="4"/>
        <v>0.46341463414634149</v>
      </c>
      <c r="K32" s="89">
        <f t="shared" si="5"/>
        <v>1</v>
      </c>
    </row>
    <row r="33" spans="1:11" s="81" customFormat="1" ht="24.95" customHeight="1" x14ac:dyDescent="0.25">
      <c r="A33" s="87">
        <v>15</v>
      </c>
      <c r="B33" s="88" t="s">
        <v>343</v>
      </c>
      <c r="C33" s="70">
        <v>1470</v>
      </c>
      <c r="D33" s="58">
        <f>PL01.ThuNS.2023!F30</f>
        <v>1785</v>
      </c>
      <c r="E33" s="70">
        <v>1300</v>
      </c>
      <c r="F33" s="59">
        <v>1300</v>
      </c>
      <c r="G33" s="59">
        <f t="shared" si="6"/>
        <v>1300</v>
      </c>
      <c r="H33" s="59"/>
      <c r="I33" s="89">
        <f t="shared" si="3"/>
        <v>0.88435374149659862</v>
      </c>
      <c r="J33" s="89">
        <f t="shared" si="4"/>
        <v>0.72829131652661061</v>
      </c>
      <c r="K33" s="89">
        <f t="shared" si="5"/>
        <v>1</v>
      </c>
    </row>
    <row r="34" spans="1:11" s="81" customFormat="1" ht="29.25" customHeight="1" x14ac:dyDescent="0.25">
      <c r="A34" s="87">
        <v>16</v>
      </c>
      <c r="B34" s="88" t="s">
        <v>344</v>
      </c>
      <c r="C34" s="70">
        <v>10000</v>
      </c>
      <c r="D34" s="58">
        <f>PL01.ThuNS.2023!F31</f>
        <v>21000</v>
      </c>
      <c r="E34" s="70">
        <v>18000</v>
      </c>
      <c r="F34" s="59">
        <v>22000</v>
      </c>
      <c r="G34" s="59">
        <f t="shared" si="6"/>
        <v>22000</v>
      </c>
      <c r="H34" s="59"/>
      <c r="I34" s="89">
        <f t="shared" si="3"/>
        <v>2.2000000000000002</v>
      </c>
      <c r="J34" s="89">
        <f t="shared" si="4"/>
        <v>1.0476190476190477</v>
      </c>
      <c r="K34" s="89">
        <f>+F34/E34</f>
        <v>1.2222222222222223</v>
      </c>
    </row>
    <row r="35" spans="1:11" s="101" customFormat="1" ht="33.75" customHeight="1" x14ac:dyDescent="0.25">
      <c r="A35" s="87">
        <v>17</v>
      </c>
      <c r="B35" s="88" t="s">
        <v>768</v>
      </c>
      <c r="C35" s="70">
        <v>0</v>
      </c>
      <c r="D35" s="70">
        <f>PL01.ThuNS.2023!F32</f>
        <v>100</v>
      </c>
      <c r="E35" s="70">
        <v>0</v>
      </c>
      <c r="F35" s="59">
        <v>0</v>
      </c>
      <c r="G35" s="59"/>
      <c r="H35" s="59"/>
      <c r="I35" s="89"/>
      <c r="J35" s="89"/>
      <c r="K35" s="89"/>
    </row>
    <row r="36" spans="1:11" s="99" customFormat="1" ht="39.75" customHeight="1" x14ac:dyDescent="0.25">
      <c r="A36" s="84" t="s">
        <v>29</v>
      </c>
      <c r="B36" s="100" t="s">
        <v>304</v>
      </c>
      <c r="C36" s="57">
        <f t="shared" ref="C36:D36" si="7">SUM(C37:C42)</f>
        <v>10968000</v>
      </c>
      <c r="D36" s="57">
        <f t="shared" si="7"/>
        <v>9100000</v>
      </c>
      <c r="E36" s="57">
        <f>SUM(E37:E42)</f>
        <v>9400000</v>
      </c>
      <c r="F36" s="57">
        <f>SUM(F37:F42)</f>
        <v>9400000</v>
      </c>
      <c r="G36" s="57">
        <f t="shared" ref="G36:H36" si="8">SUM(G37:G42)</f>
        <v>9400000</v>
      </c>
      <c r="H36" s="57">
        <f t="shared" si="8"/>
        <v>0</v>
      </c>
      <c r="I36" s="85">
        <f t="shared" si="3"/>
        <v>0.85703865791393141</v>
      </c>
      <c r="J36" s="85">
        <f t="shared" si="4"/>
        <v>1.0329670329670331</v>
      </c>
      <c r="K36" s="85">
        <f t="shared" si="5"/>
        <v>1</v>
      </c>
    </row>
    <row r="37" spans="1:11" s="99" customFormat="1" ht="24.95" customHeight="1" x14ac:dyDescent="0.25">
      <c r="A37" s="111">
        <v>1</v>
      </c>
      <c r="B37" s="102" t="s">
        <v>345</v>
      </c>
      <c r="C37" s="70">
        <v>40932</v>
      </c>
      <c r="D37" s="70">
        <f>PL01.ThuNS.2023!F34</f>
        <v>40931</v>
      </c>
      <c r="E37" s="70">
        <v>10000</v>
      </c>
      <c r="F37" s="59">
        <v>10000</v>
      </c>
      <c r="G37" s="59">
        <f>+F37</f>
        <v>10000</v>
      </c>
      <c r="H37" s="59"/>
      <c r="I37" s="89">
        <f t="shared" si="3"/>
        <v>0.244307632170429</v>
      </c>
      <c r="J37" s="89">
        <f t="shared" si="4"/>
        <v>0.24431360093816423</v>
      </c>
      <c r="K37" s="89">
        <f t="shared" si="5"/>
        <v>1</v>
      </c>
    </row>
    <row r="38" spans="1:11" s="99" customFormat="1" ht="24.95" customHeight="1" x14ac:dyDescent="0.25">
      <c r="A38" s="111">
        <v>2</v>
      </c>
      <c r="B38" s="102" t="s">
        <v>346</v>
      </c>
      <c r="C38" s="70">
        <v>305838</v>
      </c>
      <c r="D38" s="70">
        <f>PL01.ThuNS.2023!F35</f>
        <v>61800</v>
      </c>
      <c r="E38" s="70">
        <v>380000</v>
      </c>
      <c r="F38" s="59">
        <v>380000</v>
      </c>
      <c r="G38" s="59">
        <f t="shared" ref="G38:G42" si="9">+F38</f>
        <v>380000</v>
      </c>
      <c r="H38" s="59"/>
      <c r="I38" s="89">
        <f t="shared" si="3"/>
        <v>1.2424878530463841</v>
      </c>
      <c r="J38" s="89">
        <f t="shared" si="4"/>
        <v>6.1488673139158578</v>
      </c>
      <c r="K38" s="89">
        <f t="shared" si="5"/>
        <v>1</v>
      </c>
    </row>
    <row r="39" spans="1:11" s="99" customFormat="1" ht="24.95" customHeight="1" x14ac:dyDescent="0.25">
      <c r="A39" s="111">
        <v>3</v>
      </c>
      <c r="B39" s="102" t="s">
        <v>347</v>
      </c>
      <c r="C39" s="70">
        <v>650</v>
      </c>
      <c r="D39" s="70">
        <f>PL01.ThuNS.2023!F36</f>
        <v>1000</v>
      </c>
      <c r="E39" s="70"/>
      <c r="F39" s="59"/>
      <c r="G39" s="59">
        <f t="shared" si="9"/>
        <v>0</v>
      </c>
      <c r="H39" s="59"/>
      <c r="I39" s="89">
        <f t="shared" si="3"/>
        <v>0</v>
      </c>
      <c r="J39" s="89">
        <f t="shared" si="4"/>
        <v>0</v>
      </c>
      <c r="K39" s="89"/>
    </row>
    <row r="40" spans="1:11" s="99" customFormat="1" ht="37.5" customHeight="1" x14ac:dyDescent="0.25">
      <c r="A40" s="111">
        <v>4</v>
      </c>
      <c r="B40" s="102" t="s">
        <v>348</v>
      </c>
      <c r="C40" s="70">
        <v>10516530</v>
      </c>
      <c r="D40" s="70">
        <f>PL01.ThuNS.2023!F37</f>
        <v>8904269</v>
      </c>
      <c r="E40" s="70">
        <v>8926000</v>
      </c>
      <c r="F40" s="59">
        <v>8926000</v>
      </c>
      <c r="G40" s="59">
        <f t="shared" si="9"/>
        <v>8926000</v>
      </c>
      <c r="H40" s="59"/>
      <c r="I40" s="89">
        <f t="shared" si="3"/>
        <v>0.84875904884976316</v>
      </c>
      <c r="J40" s="89">
        <f t="shared" si="4"/>
        <v>1.0024405147688149</v>
      </c>
      <c r="K40" s="89">
        <f t="shared" si="5"/>
        <v>1</v>
      </c>
    </row>
    <row r="41" spans="1:11" s="99" customFormat="1" ht="33" customHeight="1" x14ac:dyDescent="0.25">
      <c r="A41" s="111">
        <v>5</v>
      </c>
      <c r="B41" s="102" t="s">
        <v>349</v>
      </c>
      <c r="C41" s="70">
        <v>101550</v>
      </c>
      <c r="D41" s="70">
        <f>PL01.ThuNS.2023!F38</f>
        <v>90000</v>
      </c>
      <c r="E41" s="70">
        <v>82000</v>
      </c>
      <c r="F41" s="59">
        <v>82000</v>
      </c>
      <c r="G41" s="59">
        <f t="shared" si="9"/>
        <v>82000</v>
      </c>
      <c r="H41" s="59"/>
      <c r="I41" s="89">
        <f t="shared" si="3"/>
        <v>0.80748399803052684</v>
      </c>
      <c r="J41" s="89">
        <f t="shared" si="4"/>
        <v>0.91111111111111109</v>
      </c>
      <c r="K41" s="89">
        <f t="shared" si="5"/>
        <v>1</v>
      </c>
    </row>
    <row r="42" spans="1:11" s="101" customFormat="1" ht="24.95" customHeight="1" x14ac:dyDescent="0.25">
      <c r="A42" s="111">
        <v>6</v>
      </c>
      <c r="B42" s="102" t="s">
        <v>350</v>
      </c>
      <c r="C42" s="70">
        <v>2500</v>
      </c>
      <c r="D42" s="70">
        <f>PL01.ThuNS.2023!F39</f>
        <v>2000</v>
      </c>
      <c r="E42" s="70">
        <v>2000</v>
      </c>
      <c r="F42" s="59">
        <v>2000</v>
      </c>
      <c r="G42" s="59">
        <f t="shared" si="9"/>
        <v>2000</v>
      </c>
      <c r="H42" s="59"/>
      <c r="I42" s="89">
        <f t="shared" si="3"/>
        <v>0.8</v>
      </c>
      <c r="J42" s="89">
        <f t="shared" si="4"/>
        <v>1</v>
      </c>
      <c r="K42" s="89">
        <f t="shared" si="5"/>
        <v>1</v>
      </c>
    </row>
    <row r="43" spans="1:11" s="81" customFormat="1" ht="27" customHeight="1" x14ac:dyDescent="0.25">
      <c r="A43" s="144" t="s">
        <v>47</v>
      </c>
      <c r="B43" s="166" t="s">
        <v>769</v>
      </c>
      <c r="C43" s="67"/>
      <c r="D43" s="67">
        <f>PL01.ThuNS.2023!F40</f>
        <v>2500</v>
      </c>
      <c r="E43" s="67"/>
      <c r="F43" s="57"/>
      <c r="G43" s="57"/>
      <c r="H43" s="57"/>
      <c r="I43" s="85"/>
      <c r="J43" s="85"/>
      <c r="K43" s="85"/>
    </row>
    <row r="44" spans="1:11" s="82" customFormat="1" ht="33.75" customHeight="1" x14ac:dyDescent="0.25">
      <c r="A44" s="144" t="s">
        <v>48</v>
      </c>
      <c r="B44" s="166" t="s">
        <v>770</v>
      </c>
      <c r="C44" s="67"/>
      <c r="D44" s="67">
        <f>PL01.ThuNS.2023!F41</f>
        <v>20000</v>
      </c>
      <c r="E44" s="67"/>
      <c r="F44" s="57"/>
      <c r="G44" s="57"/>
      <c r="H44" s="57"/>
      <c r="I44" s="85"/>
      <c r="J44" s="85"/>
      <c r="K44" s="85"/>
    </row>
    <row r="45" spans="1:11" s="82" customFormat="1" ht="37.5" customHeight="1" x14ac:dyDescent="0.25">
      <c r="A45" s="84" t="s">
        <v>50</v>
      </c>
      <c r="B45" s="166" t="s">
        <v>771</v>
      </c>
      <c r="C45" s="67">
        <f>+C9+C36+C43+C44</f>
        <v>18968000</v>
      </c>
      <c r="D45" s="67">
        <f>+D9+D36+D43+D44</f>
        <v>17422500</v>
      </c>
      <c r="E45" s="67">
        <f t="shared" ref="E45:H45" si="10">+E9+E36+E43+E44</f>
        <v>15450000</v>
      </c>
      <c r="F45" s="67">
        <f t="shared" si="10"/>
        <v>17500000</v>
      </c>
      <c r="G45" s="67">
        <f t="shared" si="10"/>
        <v>14228550</v>
      </c>
      <c r="H45" s="67">
        <f t="shared" si="10"/>
        <v>3271450</v>
      </c>
      <c r="I45" s="85">
        <f t="shared" si="3"/>
        <v>0.92260649514972581</v>
      </c>
      <c r="J45" s="85">
        <f t="shared" si="4"/>
        <v>1.0044482709140479</v>
      </c>
      <c r="K45" s="85">
        <f t="shared" si="5"/>
        <v>1.1326860841423949</v>
      </c>
    </row>
    <row r="46" spans="1:11" s="82" customFormat="1" ht="30" customHeight="1" x14ac:dyDescent="0.25">
      <c r="A46" s="87">
        <v>1</v>
      </c>
      <c r="B46" s="102" t="s">
        <v>351</v>
      </c>
      <c r="C46" s="70">
        <f t="shared" ref="C46:E46" si="11">+C36+(C20+C22+C28+C26+C31*70%)</f>
        <v>11433600</v>
      </c>
      <c r="D46" s="70">
        <f>+D36+D43+(D20+D22+D28+D26+D31*70%)</f>
        <v>9534995</v>
      </c>
      <c r="E46" s="70">
        <f t="shared" si="11"/>
        <v>9775400</v>
      </c>
      <c r="F46" s="70">
        <f>+G46+H46</f>
        <v>9809400</v>
      </c>
      <c r="G46" s="70">
        <f>+G36+(G20+G22+G28+G26+G31*70%)</f>
        <v>9746820</v>
      </c>
      <c r="H46" s="70">
        <f>+H36+(H20+H22+H28+H26+H31*70%)</f>
        <v>62580</v>
      </c>
      <c r="I46" s="89">
        <f t="shared" si="3"/>
        <v>0.85794500419815278</v>
      </c>
      <c r="J46" s="89">
        <f t="shared" si="4"/>
        <v>1.0287787251068301</v>
      </c>
      <c r="K46" s="89">
        <f t="shared" si="5"/>
        <v>1.0034781185424637</v>
      </c>
    </row>
    <row r="47" spans="1:11" s="82" customFormat="1" ht="34.5" customHeight="1" x14ac:dyDescent="0.25">
      <c r="A47" s="87">
        <v>2</v>
      </c>
      <c r="B47" s="102" t="s">
        <v>352</v>
      </c>
      <c r="C47" s="70">
        <f t="shared" ref="C47" si="12">+C45-C46</f>
        <v>7534400</v>
      </c>
      <c r="D47" s="70">
        <f>+D45-D46</f>
        <v>7887505</v>
      </c>
      <c r="E47" s="70">
        <f>+E45-E46</f>
        <v>5674600</v>
      </c>
      <c r="F47" s="70">
        <f>+G47+H47</f>
        <v>7690600</v>
      </c>
      <c r="G47" s="70">
        <f>+G45-G46</f>
        <v>4481730</v>
      </c>
      <c r="H47" s="70">
        <f>+H45-H46</f>
        <v>3208870</v>
      </c>
      <c r="I47" s="89">
        <f t="shared" si="3"/>
        <v>1.0207315778296879</v>
      </c>
      <c r="J47" s="89">
        <f t="shared" si="4"/>
        <v>0.97503583198996391</v>
      </c>
      <c r="K47" s="89">
        <f t="shared" si="5"/>
        <v>1.3552673316180877</v>
      </c>
    </row>
    <row r="48" spans="1:11" s="81" customFormat="1" ht="30" customHeight="1" x14ac:dyDescent="0.25">
      <c r="A48" s="110" t="s">
        <v>61</v>
      </c>
      <c r="B48" s="102" t="s">
        <v>353</v>
      </c>
      <c r="C48" s="70">
        <v>5197431</v>
      </c>
      <c r="D48" s="70">
        <f>PL01.ThuNS.2023!F45</f>
        <v>5200000</v>
      </c>
      <c r="E48" s="70"/>
      <c r="F48" s="59">
        <f>+G48+H48</f>
        <v>5159695</v>
      </c>
      <c r="G48" s="59">
        <f>+G47</f>
        <v>4481730</v>
      </c>
      <c r="H48" s="59">
        <f>+H47-H49</f>
        <v>677965</v>
      </c>
      <c r="I48" s="89">
        <f t="shared" si="3"/>
        <v>0.99273948995186279</v>
      </c>
      <c r="J48" s="89"/>
      <c r="K48" s="89"/>
    </row>
    <row r="49" spans="1:12" s="81" customFormat="1" ht="29.25" customHeight="1" x14ac:dyDescent="0.25">
      <c r="A49" s="110" t="s">
        <v>61</v>
      </c>
      <c r="B49" s="102" t="s">
        <v>354</v>
      </c>
      <c r="C49" s="70">
        <v>2336969</v>
      </c>
      <c r="D49" s="70">
        <f>PL01.ThuNS.2023!F46</f>
        <v>2687505</v>
      </c>
      <c r="E49" s="70"/>
      <c r="F49" s="59">
        <f>+G49+H49</f>
        <v>2530905</v>
      </c>
      <c r="G49" s="59"/>
      <c r="H49" s="59">
        <v>2530905</v>
      </c>
      <c r="I49" s="89">
        <f t="shared" si="3"/>
        <v>1.0829861243345547</v>
      </c>
      <c r="J49" s="89"/>
      <c r="K49" s="89"/>
    </row>
    <row r="50" spans="1:12" s="81" customFormat="1" ht="39" customHeight="1" x14ac:dyDescent="0.25">
      <c r="A50" s="110" t="s">
        <v>52</v>
      </c>
      <c r="B50" s="103" t="s">
        <v>357</v>
      </c>
      <c r="C50" s="57">
        <f t="shared" ref="C50:E50" si="13">+C51+C52</f>
        <v>11628275</v>
      </c>
      <c r="D50" s="57">
        <f t="shared" si="13"/>
        <v>11628275</v>
      </c>
      <c r="E50" s="57">
        <f t="shared" si="13"/>
        <v>10802072</v>
      </c>
      <c r="F50" s="57">
        <f>+F51+F52</f>
        <v>10802072</v>
      </c>
      <c r="G50" s="57">
        <f t="shared" ref="G50:H50" si="14">+G51+G52</f>
        <v>10802072</v>
      </c>
      <c r="H50" s="57">
        <f t="shared" si="14"/>
        <v>0</v>
      </c>
      <c r="I50" s="85">
        <f t="shared" si="3"/>
        <v>0.92894879077077208</v>
      </c>
      <c r="J50" s="85">
        <f t="shared" si="4"/>
        <v>0.92894879077077208</v>
      </c>
      <c r="K50" s="85">
        <f t="shared" si="5"/>
        <v>1</v>
      </c>
    </row>
    <row r="51" spans="1:12" s="81" customFormat="1" ht="26.25" customHeight="1" x14ac:dyDescent="0.25">
      <c r="A51" s="87">
        <v>1</v>
      </c>
      <c r="B51" s="88" t="s">
        <v>355</v>
      </c>
      <c r="C51" s="70">
        <v>7884160</v>
      </c>
      <c r="D51" s="70">
        <f>+C51</f>
        <v>7884160</v>
      </c>
      <c r="E51" s="70">
        <v>8041860</v>
      </c>
      <c r="F51" s="70">
        <f t="shared" ref="F51:F58" si="15">+G51+H51</f>
        <v>8041860</v>
      </c>
      <c r="G51" s="70">
        <v>8041860</v>
      </c>
      <c r="H51" s="70"/>
      <c r="I51" s="89">
        <f t="shared" si="3"/>
        <v>1.0200021308547771</v>
      </c>
      <c r="J51" s="89">
        <f t="shared" si="4"/>
        <v>1.0200021308547771</v>
      </c>
      <c r="K51" s="89">
        <f t="shared" si="5"/>
        <v>1</v>
      </c>
    </row>
    <row r="52" spans="1:12" s="94" customFormat="1" ht="31.5" customHeight="1" x14ac:dyDescent="0.25">
      <c r="A52" s="87">
        <v>2</v>
      </c>
      <c r="B52" s="88" t="s">
        <v>69</v>
      </c>
      <c r="C52" s="70">
        <f t="shared" ref="C52:E52" si="16">+C53+C54</f>
        <v>3744115</v>
      </c>
      <c r="D52" s="70">
        <f t="shared" si="16"/>
        <v>3744115</v>
      </c>
      <c r="E52" s="70">
        <f t="shared" si="16"/>
        <v>2760212</v>
      </c>
      <c r="F52" s="70">
        <f>+F53+F54</f>
        <v>2760212</v>
      </c>
      <c r="G52" s="70">
        <f t="shared" ref="G52:H52" si="17">+G53+G54</f>
        <v>2760212</v>
      </c>
      <c r="H52" s="70">
        <f t="shared" si="17"/>
        <v>0</v>
      </c>
      <c r="I52" s="89">
        <f t="shared" si="3"/>
        <v>0.73721346700088008</v>
      </c>
      <c r="J52" s="89">
        <f t="shared" si="4"/>
        <v>0.73721346700088008</v>
      </c>
      <c r="K52" s="89">
        <f t="shared" si="5"/>
        <v>1</v>
      </c>
    </row>
    <row r="53" spans="1:12" s="94" customFormat="1" ht="29.25" customHeight="1" x14ac:dyDescent="0.25">
      <c r="A53" s="87" t="s">
        <v>61</v>
      </c>
      <c r="B53" s="88" t="s">
        <v>70</v>
      </c>
      <c r="C53" s="70">
        <v>3167512</v>
      </c>
      <c r="D53" s="70">
        <f t="shared" ref="D53:D54" si="18">+C53</f>
        <v>3167512</v>
      </c>
      <c r="E53" s="70">
        <f>2760212-E54</f>
        <v>2285212</v>
      </c>
      <c r="F53" s="70">
        <f t="shared" si="15"/>
        <v>2285212</v>
      </c>
      <c r="G53" s="70">
        <f>2760212-G54</f>
        <v>2285212</v>
      </c>
      <c r="H53" s="70"/>
      <c r="I53" s="89">
        <f t="shared" si="3"/>
        <v>0.72145330467572022</v>
      </c>
      <c r="J53" s="89">
        <f t="shared" si="4"/>
        <v>0.72145330467572022</v>
      </c>
      <c r="K53" s="89">
        <f t="shared" si="5"/>
        <v>1</v>
      </c>
    </row>
    <row r="54" spans="1:12" s="94" customFormat="1" ht="32.25" customHeight="1" x14ac:dyDescent="0.25">
      <c r="A54" s="87" t="s">
        <v>61</v>
      </c>
      <c r="B54" s="88" t="s">
        <v>71</v>
      </c>
      <c r="C54" s="70">
        <v>576603</v>
      </c>
      <c r="D54" s="70">
        <f t="shared" si="18"/>
        <v>576603</v>
      </c>
      <c r="E54" s="70">
        <v>475000</v>
      </c>
      <c r="F54" s="70">
        <f t="shared" si="15"/>
        <v>475000</v>
      </c>
      <c r="G54" s="70">
        <v>475000</v>
      </c>
      <c r="H54" s="70"/>
      <c r="I54" s="89">
        <f t="shared" si="3"/>
        <v>0.82379037223184759</v>
      </c>
      <c r="J54" s="89">
        <f t="shared" si="4"/>
        <v>0.82379037223184759</v>
      </c>
      <c r="K54" s="89">
        <f t="shared" si="5"/>
        <v>1</v>
      </c>
    </row>
    <row r="55" spans="1:12" s="94" customFormat="1" ht="25.5" customHeight="1" x14ac:dyDescent="0.25">
      <c r="A55" s="90"/>
      <c r="B55" s="91" t="s">
        <v>11</v>
      </c>
      <c r="C55" s="92"/>
      <c r="D55" s="92"/>
      <c r="E55" s="92"/>
      <c r="F55" s="92"/>
      <c r="G55" s="92"/>
      <c r="H55" s="92"/>
      <c r="I55" s="93"/>
      <c r="J55" s="93"/>
      <c r="K55" s="93"/>
    </row>
    <row r="56" spans="1:12" s="82" customFormat="1" ht="39" customHeight="1" x14ac:dyDescent="0.25">
      <c r="A56" s="90"/>
      <c r="B56" s="91" t="s">
        <v>679</v>
      </c>
      <c r="C56" s="92">
        <v>3293703</v>
      </c>
      <c r="D56" s="92">
        <f>+C56</f>
        <v>3293703</v>
      </c>
      <c r="E56" s="92">
        <v>1611490</v>
      </c>
      <c r="F56" s="92">
        <f t="shared" si="15"/>
        <v>3293703</v>
      </c>
      <c r="G56" s="92">
        <v>3293703</v>
      </c>
      <c r="H56" s="92"/>
      <c r="I56" s="93">
        <f t="shared" si="3"/>
        <v>1</v>
      </c>
      <c r="J56" s="93">
        <f t="shared" si="4"/>
        <v>1</v>
      </c>
      <c r="K56" s="93">
        <f t="shared" si="5"/>
        <v>2.0438867135384022</v>
      </c>
    </row>
    <row r="57" spans="1:12" s="81" customFormat="1" ht="35.25" customHeight="1" x14ac:dyDescent="0.25">
      <c r="A57" s="90"/>
      <c r="B57" s="91" t="s">
        <v>356</v>
      </c>
      <c r="C57" s="92">
        <v>117497</v>
      </c>
      <c r="D57" s="92">
        <f t="shared" ref="D57:D58" si="19">+C57</f>
        <v>117497</v>
      </c>
      <c r="E57" s="92">
        <v>742613</v>
      </c>
      <c r="F57" s="92">
        <f t="shared" si="15"/>
        <v>117497</v>
      </c>
      <c r="G57" s="92">
        <v>117497</v>
      </c>
      <c r="H57" s="92"/>
      <c r="I57" s="93">
        <f t="shared" si="3"/>
        <v>1</v>
      </c>
      <c r="J57" s="93">
        <f t="shared" si="4"/>
        <v>1</v>
      </c>
      <c r="K57" s="93">
        <f t="shared" si="5"/>
        <v>0.15822103841435581</v>
      </c>
    </row>
    <row r="58" spans="1:12" s="81" customFormat="1" ht="51" customHeight="1" x14ac:dyDescent="0.25">
      <c r="A58" s="90"/>
      <c r="B58" s="91" t="s">
        <v>680</v>
      </c>
      <c r="C58" s="92">
        <v>332915</v>
      </c>
      <c r="D58" s="92">
        <f t="shared" si="19"/>
        <v>332915</v>
      </c>
      <c r="E58" s="92">
        <v>406109</v>
      </c>
      <c r="F58" s="92">
        <f t="shared" si="15"/>
        <v>332915</v>
      </c>
      <c r="G58" s="92">
        <v>332915</v>
      </c>
      <c r="H58" s="92"/>
      <c r="I58" s="93">
        <f t="shared" si="3"/>
        <v>1</v>
      </c>
      <c r="J58" s="93">
        <f t="shared" si="4"/>
        <v>1</v>
      </c>
      <c r="K58" s="93">
        <f t="shared" si="5"/>
        <v>0.81976759933909371</v>
      </c>
    </row>
    <row r="59" spans="1:12" s="82" customFormat="1" ht="33.75" customHeight="1" x14ac:dyDescent="0.25">
      <c r="A59" s="110" t="s">
        <v>53</v>
      </c>
      <c r="B59" s="104" t="s">
        <v>72</v>
      </c>
      <c r="C59" s="67">
        <f t="shared" ref="C59:E59" si="20">+C60+C61</f>
        <v>283700</v>
      </c>
      <c r="D59" s="67">
        <f t="shared" si="20"/>
        <v>237254</v>
      </c>
      <c r="E59" s="67">
        <f t="shared" si="20"/>
        <v>236800</v>
      </c>
      <c r="F59" s="67">
        <f>+F60+F61</f>
        <v>236800</v>
      </c>
      <c r="G59" s="67">
        <f t="shared" ref="G59:H59" si="21">+G60+G61</f>
        <v>236800</v>
      </c>
      <c r="H59" s="67">
        <f t="shared" si="21"/>
        <v>0</v>
      </c>
      <c r="I59" s="85">
        <f t="shared" si="3"/>
        <v>0.83468452590764897</v>
      </c>
      <c r="J59" s="85">
        <f t="shared" si="4"/>
        <v>0.99808643900629701</v>
      </c>
      <c r="K59" s="85">
        <f t="shared" si="5"/>
        <v>1</v>
      </c>
      <c r="L59" s="108"/>
    </row>
    <row r="60" spans="1:12" s="82" customFormat="1" ht="27.75" customHeight="1" x14ac:dyDescent="0.25">
      <c r="A60" s="87">
        <v>1</v>
      </c>
      <c r="B60" s="88" t="s">
        <v>305</v>
      </c>
      <c r="C60" s="70">
        <v>257600</v>
      </c>
      <c r="D60" s="70">
        <f>PL01.ThuNS.2023!F53</f>
        <v>237254</v>
      </c>
      <c r="E60" s="70">
        <v>206400</v>
      </c>
      <c r="F60" s="70">
        <f>+G60+H60</f>
        <v>206400</v>
      </c>
      <c r="G60" s="70">
        <v>206400</v>
      </c>
      <c r="H60" s="70"/>
      <c r="I60" s="89">
        <f t="shared" si="3"/>
        <v>0.80124223602484468</v>
      </c>
      <c r="J60" s="89">
        <f t="shared" si="4"/>
        <v>0.86995372048521835</v>
      </c>
      <c r="K60" s="89">
        <f t="shared" si="5"/>
        <v>1</v>
      </c>
    </row>
    <row r="61" spans="1:12" s="81" customFormat="1" ht="31.5" customHeight="1" x14ac:dyDescent="0.25">
      <c r="A61" s="87">
        <v>2</v>
      </c>
      <c r="B61" s="88" t="s">
        <v>306</v>
      </c>
      <c r="C61" s="70">
        <v>26100</v>
      </c>
      <c r="D61" s="70">
        <v>0</v>
      </c>
      <c r="E61" s="70">
        <v>30400</v>
      </c>
      <c r="F61" s="70">
        <f>+G61+H61</f>
        <v>30400</v>
      </c>
      <c r="G61" s="70">
        <v>30400</v>
      </c>
      <c r="H61" s="70"/>
      <c r="I61" s="89">
        <f t="shared" si="3"/>
        <v>1.1647509578544062</v>
      </c>
      <c r="J61" s="89"/>
      <c r="K61" s="89">
        <f t="shared" si="5"/>
        <v>1</v>
      </c>
    </row>
    <row r="62" spans="1:12" ht="40.5" customHeight="1" x14ac:dyDescent="0.25">
      <c r="A62" s="110" t="s">
        <v>54</v>
      </c>
      <c r="B62" s="104" t="s">
        <v>472</v>
      </c>
      <c r="C62" s="67"/>
      <c r="D62" s="67"/>
      <c r="E62" s="67">
        <v>997672</v>
      </c>
      <c r="F62" s="67">
        <f>+E62</f>
        <v>997672</v>
      </c>
      <c r="G62" s="67">
        <f>+F62-H62</f>
        <v>997672</v>
      </c>
      <c r="H62" s="67"/>
      <c r="I62" s="85"/>
      <c r="J62" s="85"/>
      <c r="K62" s="85">
        <f t="shared" si="5"/>
        <v>1</v>
      </c>
    </row>
    <row r="63" spans="1:12" ht="39" customHeight="1" x14ac:dyDescent="0.25">
      <c r="A63" s="110" t="s">
        <v>55</v>
      </c>
      <c r="B63" s="103" t="s">
        <v>73</v>
      </c>
      <c r="C63" s="56">
        <v>560000</v>
      </c>
      <c r="D63" s="56">
        <f>+[22]PL01.ThuNS.2023!F55</f>
        <v>560000</v>
      </c>
      <c r="E63" s="56">
        <v>0</v>
      </c>
      <c r="F63" s="67">
        <f>+G63+H63</f>
        <v>550000</v>
      </c>
      <c r="G63" s="67">
        <v>550000</v>
      </c>
      <c r="H63" s="67"/>
      <c r="I63" s="85">
        <f t="shared" si="3"/>
        <v>0.9821428571428571</v>
      </c>
      <c r="J63" s="85">
        <f t="shared" si="4"/>
        <v>0.9821428571428571</v>
      </c>
      <c r="K63" s="85"/>
    </row>
    <row r="64" spans="1:12" ht="39" customHeight="1" x14ac:dyDescent="0.25">
      <c r="A64" s="87"/>
      <c r="B64" s="110" t="s">
        <v>74</v>
      </c>
      <c r="C64" s="67">
        <f>+C47+C50+C59+C62+C63</f>
        <v>20006375</v>
      </c>
      <c r="D64" s="67">
        <f t="shared" ref="D64" si="22">+D47+D50+D59+D62+D63</f>
        <v>20313034</v>
      </c>
      <c r="E64" s="67">
        <f>+E47+E50+E59+E62+E63</f>
        <v>17711144</v>
      </c>
      <c r="F64" s="67">
        <f>+F47+F50+F59+F62+F63</f>
        <v>20277144</v>
      </c>
      <c r="G64" s="67">
        <f>+G47+G50+G59+G62+G63</f>
        <v>17068274</v>
      </c>
      <c r="H64" s="67">
        <f>+H47+H50+H59+H62+H63</f>
        <v>3208870</v>
      </c>
      <c r="I64" s="85">
        <f t="shared" si="3"/>
        <v>1.0135341359941519</v>
      </c>
      <c r="J64" s="85">
        <f t="shared" si="4"/>
        <v>0.99823315414132618</v>
      </c>
      <c r="K64" s="85">
        <f t="shared" si="5"/>
        <v>1.1448805339734125</v>
      </c>
    </row>
    <row r="65" spans="2:11" x14ac:dyDescent="0.25">
      <c r="B65" s="105"/>
    </row>
    <row r="66" spans="2:11" ht="20.25" customHeight="1" x14ac:dyDescent="0.25">
      <c r="B66" s="105"/>
      <c r="H66" s="689" t="s">
        <v>704</v>
      </c>
      <c r="I66" s="689"/>
      <c r="J66" s="689"/>
      <c r="K66" s="689"/>
    </row>
    <row r="67" spans="2:11" x14ac:dyDescent="0.25">
      <c r="B67" s="105"/>
    </row>
    <row r="68" spans="2:11" x14ac:dyDescent="0.25">
      <c r="B68" s="105"/>
    </row>
    <row r="69" spans="2:11" x14ac:dyDescent="0.25">
      <c r="B69" s="105"/>
    </row>
    <row r="70" spans="2:11" x14ac:dyDescent="0.25">
      <c r="B70" s="105"/>
    </row>
    <row r="71" spans="2:11" x14ac:dyDescent="0.25">
      <c r="B71" s="105"/>
    </row>
    <row r="72" spans="2:11" x14ac:dyDescent="0.25">
      <c r="B72" s="105"/>
    </row>
    <row r="73" spans="2:11" x14ac:dyDescent="0.25">
      <c r="B73" s="105"/>
    </row>
    <row r="74" spans="2:11" x14ac:dyDescent="0.25">
      <c r="B74" s="105"/>
    </row>
    <row r="75" spans="2:11" x14ac:dyDescent="0.25">
      <c r="B75" s="105"/>
    </row>
    <row r="76" spans="2:11" x14ac:dyDescent="0.25">
      <c r="B76" s="105"/>
    </row>
    <row r="77" spans="2:11" x14ac:dyDescent="0.25">
      <c r="B77" s="105"/>
    </row>
    <row r="78" spans="2:11" x14ac:dyDescent="0.25">
      <c r="B78" s="105"/>
    </row>
    <row r="79" spans="2:11" x14ac:dyDescent="0.25">
      <c r="B79" s="105"/>
    </row>
    <row r="80" spans="2:11" x14ac:dyDescent="0.25">
      <c r="B80" s="105"/>
    </row>
    <row r="81" spans="2:2" x14ac:dyDescent="0.25">
      <c r="B81" s="105"/>
    </row>
    <row r="82" spans="2:2" x14ac:dyDescent="0.25">
      <c r="B82" s="105"/>
    </row>
    <row r="83" spans="2:2" x14ac:dyDescent="0.25">
      <c r="B83" s="105"/>
    </row>
    <row r="84" spans="2:2" x14ac:dyDescent="0.25">
      <c r="B84" s="105"/>
    </row>
    <row r="85" spans="2:2" x14ac:dyDescent="0.25">
      <c r="B85" s="105"/>
    </row>
    <row r="86" spans="2:2" x14ac:dyDescent="0.25">
      <c r="B86" s="105"/>
    </row>
    <row r="87" spans="2:2" x14ac:dyDescent="0.25">
      <c r="B87" s="105"/>
    </row>
    <row r="88" spans="2:2" x14ac:dyDescent="0.25">
      <c r="B88" s="105"/>
    </row>
    <row r="89" spans="2:2" x14ac:dyDescent="0.25">
      <c r="B89" s="105"/>
    </row>
    <row r="90" spans="2:2" x14ac:dyDescent="0.25">
      <c r="B90" s="105"/>
    </row>
    <row r="91" spans="2:2" x14ac:dyDescent="0.25">
      <c r="B91" s="105"/>
    </row>
    <row r="92" spans="2:2" x14ac:dyDescent="0.25">
      <c r="B92" s="105"/>
    </row>
    <row r="93" spans="2:2" x14ac:dyDescent="0.25">
      <c r="B93" s="105"/>
    </row>
    <row r="94" spans="2:2" x14ac:dyDescent="0.25">
      <c r="B94" s="105"/>
    </row>
    <row r="95" spans="2:2" x14ac:dyDescent="0.25">
      <c r="B95" s="105"/>
    </row>
    <row r="96" spans="2:2" x14ac:dyDescent="0.25">
      <c r="B96" s="105"/>
    </row>
    <row r="97" spans="2:2" x14ac:dyDescent="0.25">
      <c r="B97" s="105"/>
    </row>
    <row r="98" spans="2:2" x14ac:dyDescent="0.25">
      <c r="B98" s="105"/>
    </row>
    <row r="99" spans="2:2" x14ac:dyDescent="0.25">
      <c r="B99" s="105"/>
    </row>
    <row r="100" spans="2:2" x14ac:dyDescent="0.25">
      <c r="B100" s="105"/>
    </row>
    <row r="101" spans="2:2" x14ac:dyDescent="0.25">
      <c r="B101" s="105"/>
    </row>
    <row r="102" spans="2:2" x14ac:dyDescent="0.25">
      <c r="B102" s="105"/>
    </row>
    <row r="103" spans="2:2" x14ac:dyDescent="0.25">
      <c r="B103" s="105"/>
    </row>
    <row r="104" spans="2:2" x14ac:dyDescent="0.25">
      <c r="B104" s="105"/>
    </row>
    <row r="105" spans="2:2" x14ac:dyDescent="0.25">
      <c r="B105" s="105"/>
    </row>
    <row r="106" spans="2:2" x14ac:dyDescent="0.25">
      <c r="B106" s="105"/>
    </row>
    <row r="107" spans="2:2" x14ac:dyDescent="0.25">
      <c r="B107" s="105"/>
    </row>
    <row r="108" spans="2:2" x14ac:dyDescent="0.25">
      <c r="B108" s="105"/>
    </row>
    <row r="109" spans="2:2" x14ac:dyDescent="0.25">
      <c r="B109" s="105"/>
    </row>
    <row r="110" spans="2:2" x14ac:dyDescent="0.25">
      <c r="B110" s="105"/>
    </row>
    <row r="111" spans="2:2" x14ac:dyDescent="0.25">
      <c r="B111" s="105"/>
    </row>
    <row r="112" spans="2:2" x14ac:dyDescent="0.25">
      <c r="B112" s="105"/>
    </row>
    <row r="113" spans="2:2" x14ac:dyDescent="0.25">
      <c r="B113" s="105"/>
    </row>
    <row r="114" spans="2:2" x14ac:dyDescent="0.25">
      <c r="B114" s="105"/>
    </row>
    <row r="115" spans="2:2" x14ac:dyDescent="0.25">
      <c r="B115" s="105"/>
    </row>
    <row r="116" spans="2:2" x14ac:dyDescent="0.25">
      <c r="B116" s="105"/>
    </row>
    <row r="117" spans="2:2" x14ac:dyDescent="0.25">
      <c r="B117" s="105"/>
    </row>
    <row r="118" spans="2:2" x14ac:dyDescent="0.25">
      <c r="B118" s="105"/>
    </row>
    <row r="119" spans="2:2" x14ac:dyDescent="0.25">
      <c r="B119" s="105"/>
    </row>
    <row r="120" spans="2:2" x14ac:dyDescent="0.25">
      <c r="B120" s="105"/>
    </row>
    <row r="121" spans="2:2" x14ac:dyDescent="0.25">
      <c r="B121" s="105"/>
    </row>
    <row r="122" spans="2:2" x14ac:dyDescent="0.25">
      <c r="B122" s="105"/>
    </row>
    <row r="123" spans="2:2" x14ac:dyDescent="0.25">
      <c r="B123" s="105"/>
    </row>
    <row r="124" spans="2:2" x14ac:dyDescent="0.25">
      <c r="B124" s="105"/>
    </row>
    <row r="125" spans="2:2" x14ac:dyDescent="0.25">
      <c r="B125" s="105"/>
    </row>
    <row r="126" spans="2:2" x14ac:dyDescent="0.25">
      <c r="B126" s="105"/>
    </row>
    <row r="127" spans="2:2" x14ac:dyDescent="0.25">
      <c r="B127" s="105"/>
    </row>
    <row r="128" spans="2:2" x14ac:dyDescent="0.25">
      <c r="B128" s="105"/>
    </row>
    <row r="129" spans="2:2" x14ac:dyDescent="0.25">
      <c r="B129" s="105"/>
    </row>
    <row r="130" spans="2:2" x14ac:dyDescent="0.25">
      <c r="B130" s="105"/>
    </row>
    <row r="131" spans="2:2" x14ac:dyDescent="0.25">
      <c r="B131" s="105"/>
    </row>
    <row r="132" spans="2:2" x14ac:dyDescent="0.25">
      <c r="B132" s="105"/>
    </row>
    <row r="133" spans="2:2" x14ac:dyDescent="0.25">
      <c r="B133" s="105"/>
    </row>
    <row r="134" spans="2:2" x14ac:dyDescent="0.25">
      <c r="B134" s="105"/>
    </row>
    <row r="135" spans="2:2" x14ac:dyDescent="0.25">
      <c r="B135" s="105"/>
    </row>
    <row r="136" spans="2:2" x14ac:dyDescent="0.25">
      <c r="B136" s="105"/>
    </row>
    <row r="137" spans="2:2" x14ac:dyDescent="0.25">
      <c r="B137" s="105"/>
    </row>
    <row r="138" spans="2:2" x14ac:dyDescent="0.25">
      <c r="B138" s="105"/>
    </row>
    <row r="139" spans="2:2" x14ac:dyDescent="0.25">
      <c r="B139" s="105"/>
    </row>
    <row r="140" spans="2:2" x14ac:dyDescent="0.25">
      <c r="B140" s="105"/>
    </row>
    <row r="141" spans="2:2" x14ac:dyDescent="0.25">
      <c r="B141" s="105"/>
    </row>
    <row r="142" spans="2:2" x14ac:dyDescent="0.25">
      <c r="B142" s="105"/>
    </row>
    <row r="143" spans="2:2" x14ac:dyDescent="0.25">
      <c r="B143" s="105"/>
    </row>
    <row r="144" spans="2:2" x14ac:dyDescent="0.25">
      <c r="B144" s="105"/>
    </row>
    <row r="145" spans="2:2" x14ac:dyDescent="0.25">
      <c r="B145" s="105"/>
    </row>
    <row r="146" spans="2:2" x14ac:dyDescent="0.25">
      <c r="B146" s="105"/>
    </row>
    <row r="147" spans="2:2" x14ac:dyDescent="0.25">
      <c r="B147" s="105"/>
    </row>
    <row r="148" spans="2:2" x14ac:dyDescent="0.25">
      <c r="B148" s="105"/>
    </row>
    <row r="149" spans="2:2" x14ac:dyDescent="0.25">
      <c r="B149" s="105"/>
    </row>
    <row r="150" spans="2:2" x14ac:dyDescent="0.25">
      <c r="B150" s="105"/>
    </row>
    <row r="151" spans="2:2" x14ac:dyDescent="0.25">
      <c r="B151" s="105"/>
    </row>
    <row r="152" spans="2:2" x14ac:dyDescent="0.25">
      <c r="B152" s="105"/>
    </row>
    <row r="153" spans="2:2" x14ac:dyDescent="0.25">
      <c r="B153" s="105"/>
    </row>
    <row r="154" spans="2:2" x14ac:dyDescent="0.25">
      <c r="B154" s="105"/>
    </row>
    <row r="155" spans="2:2" x14ac:dyDescent="0.25">
      <c r="B155" s="105"/>
    </row>
    <row r="156" spans="2:2" x14ac:dyDescent="0.25">
      <c r="B156" s="105"/>
    </row>
    <row r="157" spans="2:2" x14ac:dyDescent="0.25">
      <c r="B157" s="105"/>
    </row>
    <row r="158" spans="2:2" x14ac:dyDescent="0.25">
      <c r="B158" s="105"/>
    </row>
    <row r="159" spans="2:2" x14ac:dyDescent="0.25">
      <c r="B159" s="105"/>
    </row>
    <row r="160" spans="2:2" x14ac:dyDescent="0.25">
      <c r="B160" s="105"/>
    </row>
    <row r="161" spans="2:2" x14ac:dyDescent="0.25">
      <c r="B161" s="105"/>
    </row>
    <row r="162" spans="2:2" x14ac:dyDescent="0.25">
      <c r="B162" s="105"/>
    </row>
    <row r="163" spans="2:2" x14ac:dyDescent="0.25">
      <c r="B163" s="105"/>
    </row>
    <row r="164" spans="2:2" x14ac:dyDescent="0.25">
      <c r="B164" s="105"/>
    </row>
    <row r="165" spans="2:2" x14ac:dyDescent="0.25">
      <c r="B165" s="105"/>
    </row>
    <row r="166" spans="2:2" x14ac:dyDescent="0.25">
      <c r="B166" s="105"/>
    </row>
    <row r="167" spans="2:2" x14ac:dyDescent="0.25">
      <c r="B167" s="105"/>
    </row>
    <row r="168" spans="2:2" x14ac:dyDescent="0.25">
      <c r="B168" s="105"/>
    </row>
    <row r="169" spans="2:2" x14ac:dyDescent="0.25">
      <c r="B169" s="105"/>
    </row>
    <row r="170" spans="2:2" x14ac:dyDescent="0.25">
      <c r="B170" s="105"/>
    </row>
    <row r="171" spans="2:2" x14ac:dyDescent="0.25">
      <c r="B171" s="105"/>
    </row>
    <row r="172" spans="2:2" x14ac:dyDescent="0.25">
      <c r="B172" s="105"/>
    </row>
    <row r="173" spans="2:2" x14ac:dyDescent="0.25">
      <c r="B173" s="105"/>
    </row>
    <row r="174" spans="2:2" x14ac:dyDescent="0.25">
      <c r="B174" s="105"/>
    </row>
    <row r="175" spans="2:2" x14ac:dyDescent="0.25">
      <c r="B175" s="105"/>
    </row>
    <row r="176" spans="2:2" x14ac:dyDescent="0.25">
      <c r="B176" s="105"/>
    </row>
    <row r="177" spans="2:2" x14ac:dyDescent="0.25">
      <c r="B177" s="105"/>
    </row>
    <row r="178" spans="2:2" x14ac:dyDescent="0.25">
      <c r="B178" s="105"/>
    </row>
    <row r="179" spans="2:2" x14ac:dyDescent="0.25">
      <c r="B179" s="105"/>
    </row>
    <row r="180" spans="2:2" x14ac:dyDescent="0.25">
      <c r="B180" s="105"/>
    </row>
    <row r="181" spans="2:2" x14ac:dyDescent="0.25">
      <c r="B181" s="105"/>
    </row>
    <row r="182" spans="2:2" x14ac:dyDescent="0.25">
      <c r="B182" s="105"/>
    </row>
    <row r="183" spans="2:2" x14ac:dyDescent="0.25">
      <c r="B183" s="105"/>
    </row>
    <row r="184" spans="2:2" x14ac:dyDescent="0.25">
      <c r="B184" s="105"/>
    </row>
    <row r="185" spans="2:2" x14ac:dyDescent="0.25">
      <c r="B185" s="105"/>
    </row>
    <row r="186" spans="2:2" x14ac:dyDescent="0.25">
      <c r="B186" s="105"/>
    </row>
    <row r="187" spans="2:2" x14ac:dyDescent="0.25">
      <c r="B187" s="105"/>
    </row>
    <row r="188" spans="2:2" x14ac:dyDescent="0.25">
      <c r="B188" s="105"/>
    </row>
    <row r="189" spans="2:2" x14ac:dyDescent="0.25">
      <c r="B189" s="105"/>
    </row>
    <row r="190" spans="2:2" x14ac:dyDescent="0.25">
      <c r="B190" s="105"/>
    </row>
    <row r="191" spans="2:2" x14ac:dyDescent="0.25">
      <c r="B191" s="105"/>
    </row>
    <row r="192" spans="2:2" x14ac:dyDescent="0.25">
      <c r="B192" s="105"/>
    </row>
    <row r="193" spans="2:2" x14ac:dyDescent="0.25">
      <c r="B193" s="105"/>
    </row>
    <row r="194" spans="2:2" x14ac:dyDescent="0.25">
      <c r="B194" s="105"/>
    </row>
    <row r="195" spans="2:2" x14ac:dyDescent="0.25">
      <c r="B195" s="105"/>
    </row>
    <row r="196" spans="2:2" x14ac:dyDescent="0.25">
      <c r="B196" s="105"/>
    </row>
    <row r="197" spans="2:2" x14ac:dyDescent="0.25">
      <c r="B197" s="105"/>
    </row>
    <row r="198" spans="2:2" x14ac:dyDescent="0.25">
      <c r="B198" s="105"/>
    </row>
    <row r="199" spans="2:2" x14ac:dyDescent="0.25">
      <c r="B199" s="105"/>
    </row>
    <row r="200" spans="2:2" x14ac:dyDescent="0.25">
      <c r="B200" s="105"/>
    </row>
    <row r="201" spans="2:2" x14ac:dyDescent="0.25">
      <c r="B201" s="105"/>
    </row>
    <row r="202" spans="2:2" x14ac:dyDescent="0.25">
      <c r="B202" s="105"/>
    </row>
    <row r="203" spans="2:2" x14ac:dyDescent="0.25">
      <c r="B203" s="105"/>
    </row>
    <row r="204" spans="2:2" x14ac:dyDescent="0.25">
      <c r="B204" s="105"/>
    </row>
    <row r="205" spans="2:2" x14ac:dyDescent="0.25">
      <c r="B205" s="105"/>
    </row>
    <row r="206" spans="2:2" x14ac:dyDescent="0.25">
      <c r="B206" s="105"/>
    </row>
    <row r="207" spans="2:2" x14ac:dyDescent="0.25">
      <c r="B207" s="105"/>
    </row>
    <row r="208" spans="2:2" x14ac:dyDescent="0.25">
      <c r="B208" s="105"/>
    </row>
    <row r="209" spans="2:2" x14ac:dyDescent="0.25">
      <c r="B209" s="105"/>
    </row>
    <row r="210" spans="2:2" x14ac:dyDescent="0.25">
      <c r="B210" s="105"/>
    </row>
    <row r="211" spans="2:2" x14ac:dyDescent="0.25">
      <c r="B211" s="105"/>
    </row>
    <row r="212" spans="2:2" x14ac:dyDescent="0.25">
      <c r="B212" s="105"/>
    </row>
    <row r="213" spans="2:2" x14ac:dyDescent="0.25">
      <c r="B213" s="105"/>
    </row>
    <row r="214" spans="2:2" x14ac:dyDescent="0.25">
      <c r="B214" s="105"/>
    </row>
    <row r="215" spans="2:2" x14ac:dyDescent="0.25">
      <c r="B215" s="105"/>
    </row>
    <row r="216" spans="2:2" x14ac:dyDescent="0.25">
      <c r="B216" s="105"/>
    </row>
    <row r="217" spans="2:2" x14ac:dyDescent="0.25">
      <c r="B217" s="105"/>
    </row>
    <row r="218" spans="2:2" x14ac:dyDescent="0.25">
      <c r="B218" s="105"/>
    </row>
    <row r="219" spans="2:2" x14ac:dyDescent="0.25">
      <c r="B219" s="105"/>
    </row>
    <row r="220" spans="2:2" x14ac:dyDescent="0.25">
      <c r="B220" s="105"/>
    </row>
    <row r="221" spans="2:2" x14ac:dyDescent="0.25">
      <c r="B221" s="105"/>
    </row>
    <row r="222" spans="2:2" x14ac:dyDescent="0.25">
      <c r="B222" s="105"/>
    </row>
    <row r="223" spans="2:2" x14ac:dyDescent="0.25">
      <c r="B223" s="105"/>
    </row>
    <row r="224" spans="2:2" x14ac:dyDescent="0.25">
      <c r="B224" s="105"/>
    </row>
    <row r="225" spans="2:2" x14ac:dyDescent="0.25">
      <c r="B225" s="105"/>
    </row>
    <row r="226" spans="2:2" x14ac:dyDescent="0.25">
      <c r="B226" s="105"/>
    </row>
    <row r="227" spans="2:2" x14ac:dyDescent="0.25">
      <c r="B227" s="105"/>
    </row>
    <row r="228" spans="2:2" x14ac:dyDescent="0.25">
      <c r="B228" s="105"/>
    </row>
    <row r="229" spans="2:2" x14ac:dyDescent="0.25">
      <c r="B229" s="105"/>
    </row>
    <row r="230" spans="2:2" x14ac:dyDescent="0.25">
      <c r="B230" s="105"/>
    </row>
    <row r="231" spans="2:2" x14ac:dyDescent="0.25">
      <c r="B231" s="105"/>
    </row>
    <row r="232" spans="2:2" x14ac:dyDescent="0.25">
      <c r="B232" s="105"/>
    </row>
    <row r="233" spans="2:2" x14ac:dyDescent="0.25">
      <c r="B233" s="105"/>
    </row>
    <row r="234" spans="2:2" x14ac:dyDescent="0.25">
      <c r="B234" s="105"/>
    </row>
    <row r="235" spans="2:2" x14ac:dyDescent="0.25">
      <c r="B235" s="105"/>
    </row>
    <row r="236" spans="2:2" x14ac:dyDescent="0.25">
      <c r="B236" s="105"/>
    </row>
    <row r="237" spans="2:2" x14ac:dyDescent="0.25">
      <c r="B237" s="105"/>
    </row>
    <row r="238" spans="2:2" x14ac:dyDescent="0.25">
      <c r="B238" s="105"/>
    </row>
    <row r="239" spans="2:2" x14ac:dyDescent="0.25">
      <c r="B239" s="105"/>
    </row>
    <row r="240" spans="2:2" x14ac:dyDescent="0.25">
      <c r="B240" s="105"/>
    </row>
    <row r="241" spans="2:2" x14ac:dyDescent="0.25">
      <c r="B241" s="105"/>
    </row>
    <row r="242" spans="2:2" x14ac:dyDescent="0.25">
      <c r="B242" s="105"/>
    </row>
    <row r="243" spans="2:2" x14ac:dyDescent="0.25">
      <c r="B243" s="105"/>
    </row>
    <row r="244" spans="2:2" x14ac:dyDescent="0.25">
      <c r="B244" s="105"/>
    </row>
    <row r="245" spans="2:2" x14ac:dyDescent="0.25">
      <c r="B245" s="105"/>
    </row>
    <row r="246" spans="2:2" x14ac:dyDescent="0.25">
      <c r="B246" s="105"/>
    </row>
    <row r="247" spans="2:2" x14ac:dyDescent="0.25">
      <c r="B247" s="105"/>
    </row>
    <row r="248" spans="2:2" x14ac:dyDescent="0.25">
      <c r="B248" s="105"/>
    </row>
    <row r="249" spans="2:2" x14ac:dyDescent="0.25">
      <c r="B249" s="105"/>
    </row>
    <row r="250" spans="2:2" x14ac:dyDescent="0.25">
      <c r="B250" s="105"/>
    </row>
    <row r="251" spans="2:2" x14ac:dyDescent="0.25">
      <c r="B251" s="105"/>
    </row>
    <row r="252" spans="2:2" x14ac:dyDescent="0.25">
      <c r="B252" s="105"/>
    </row>
    <row r="253" spans="2:2" x14ac:dyDescent="0.25">
      <c r="B253" s="105"/>
    </row>
    <row r="254" spans="2:2" x14ac:dyDescent="0.25">
      <c r="B254" s="105"/>
    </row>
    <row r="255" spans="2:2" x14ac:dyDescent="0.25">
      <c r="B255" s="105"/>
    </row>
    <row r="256" spans="2:2" x14ac:dyDescent="0.25">
      <c r="B256" s="105"/>
    </row>
    <row r="257" spans="2:2" x14ac:dyDescent="0.25">
      <c r="B257" s="105"/>
    </row>
    <row r="258" spans="2:2" x14ac:dyDescent="0.25">
      <c r="B258" s="105"/>
    </row>
    <row r="259" spans="2:2" x14ac:dyDescent="0.25">
      <c r="B259" s="105"/>
    </row>
    <row r="260" spans="2:2" x14ac:dyDescent="0.25">
      <c r="B260" s="105"/>
    </row>
    <row r="261" spans="2:2" x14ac:dyDescent="0.25">
      <c r="B261" s="105"/>
    </row>
    <row r="262" spans="2:2" x14ac:dyDescent="0.25">
      <c r="B262" s="105"/>
    </row>
    <row r="263" spans="2:2" x14ac:dyDescent="0.25">
      <c r="B263" s="105"/>
    </row>
    <row r="264" spans="2:2" x14ac:dyDescent="0.25">
      <c r="B264" s="105"/>
    </row>
    <row r="265" spans="2:2" x14ac:dyDescent="0.25">
      <c r="B265" s="105"/>
    </row>
    <row r="266" spans="2:2" x14ac:dyDescent="0.25">
      <c r="B266" s="105"/>
    </row>
    <row r="267" spans="2:2" x14ac:dyDescent="0.25">
      <c r="B267" s="105"/>
    </row>
    <row r="268" spans="2:2" x14ac:dyDescent="0.25">
      <c r="B268" s="105"/>
    </row>
    <row r="269" spans="2:2" x14ac:dyDescent="0.25">
      <c r="B269" s="105"/>
    </row>
    <row r="270" spans="2:2" x14ac:dyDescent="0.25">
      <c r="B270" s="105"/>
    </row>
    <row r="271" spans="2:2" x14ac:dyDescent="0.25">
      <c r="B271" s="105"/>
    </row>
    <row r="272" spans="2:2" x14ac:dyDescent="0.25">
      <c r="B272" s="105"/>
    </row>
    <row r="273" spans="2:2" x14ac:dyDescent="0.25">
      <c r="B273" s="105"/>
    </row>
    <row r="274" spans="2:2" x14ac:dyDescent="0.25">
      <c r="B274" s="105"/>
    </row>
    <row r="275" spans="2:2" x14ac:dyDescent="0.25">
      <c r="B275" s="105"/>
    </row>
    <row r="276" spans="2:2" x14ac:dyDescent="0.25">
      <c r="B276" s="105"/>
    </row>
    <row r="277" spans="2:2" x14ac:dyDescent="0.25">
      <c r="B277" s="105"/>
    </row>
    <row r="278" spans="2:2" x14ac:dyDescent="0.25">
      <c r="B278" s="105"/>
    </row>
    <row r="279" spans="2:2" x14ac:dyDescent="0.25">
      <c r="B279" s="105"/>
    </row>
    <row r="280" spans="2:2" x14ac:dyDescent="0.25">
      <c r="B280" s="105"/>
    </row>
    <row r="281" spans="2:2" x14ac:dyDescent="0.25">
      <c r="B281" s="105"/>
    </row>
    <row r="282" spans="2:2" x14ac:dyDescent="0.25">
      <c r="B282" s="105"/>
    </row>
    <row r="283" spans="2:2" x14ac:dyDescent="0.25">
      <c r="B283" s="105"/>
    </row>
    <row r="284" spans="2:2" x14ac:dyDescent="0.25">
      <c r="B284" s="105"/>
    </row>
    <row r="285" spans="2:2" x14ac:dyDescent="0.25">
      <c r="B285" s="105"/>
    </row>
    <row r="286" spans="2:2" x14ac:dyDescent="0.25">
      <c r="B286" s="105"/>
    </row>
    <row r="287" spans="2:2" x14ac:dyDescent="0.25">
      <c r="B287" s="105"/>
    </row>
    <row r="288" spans="2:2" x14ac:dyDescent="0.25">
      <c r="B288" s="105"/>
    </row>
    <row r="289" spans="2:2" x14ac:dyDescent="0.25">
      <c r="B289" s="105"/>
    </row>
    <row r="290" spans="2:2" x14ac:dyDescent="0.25">
      <c r="B290" s="105"/>
    </row>
    <row r="291" spans="2:2" x14ac:dyDescent="0.25">
      <c r="B291" s="105"/>
    </row>
    <row r="292" spans="2:2" x14ac:dyDescent="0.25">
      <c r="B292" s="105"/>
    </row>
    <row r="293" spans="2:2" x14ac:dyDescent="0.25">
      <c r="B293" s="105"/>
    </row>
    <row r="294" spans="2:2" x14ac:dyDescent="0.25">
      <c r="B294" s="105"/>
    </row>
    <row r="295" spans="2:2" x14ac:dyDescent="0.25">
      <c r="B295" s="105"/>
    </row>
    <row r="296" spans="2:2" x14ac:dyDescent="0.25">
      <c r="B296" s="105"/>
    </row>
    <row r="297" spans="2:2" x14ac:dyDescent="0.25">
      <c r="B297" s="105"/>
    </row>
    <row r="298" spans="2:2" x14ac:dyDescent="0.25">
      <c r="B298" s="105"/>
    </row>
    <row r="299" spans="2:2" x14ac:dyDescent="0.25">
      <c r="B299" s="105"/>
    </row>
    <row r="300" spans="2:2" x14ac:dyDescent="0.25">
      <c r="B300" s="105"/>
    </row>
    <row r="301" spans="2:2" x14ac:dyDescent="0.25">
      <c r="B301" s="105"/>
    </row>
    <row r="302" spans="2:2" x14ac:dyDescent="0.25">
      <c r="B302" s="105"/>
    </row>
    <row r="303" spans="2:2" x14ac:dyDescent="0.25">
      <c r="B303" s="105"/>
    </row>
    <row r="304" spans="2:2" x14ac:dyDescent="0.25">
      <c r="B304" s="105"/>
    </row>
    <row r="305" spans="2:2" x14ac:dyDescent="0.25">
      <c r="B305" s="105"/>
    </row>
    <row r="306" spans="2:2" x14ac:dyDescent="0.25">
      <c r="B306" s="105"/>
    </row>
    <row r="307" spans="2:2" x14ac:dyDescent="0.25">
      <c r="B307" s="105"/>
    </row>
    <row r="308" spans="2:2" x14ac:dyDescent="0.25">
      <c r="B308" s="105"/>
    </row>
    <row r="309" spans="2:2" x14ac:dyDescent="0.25">
      <c r="B309" s="105"/>
    </row>
    <row r="310" spans="2:2" x14ac:dyDescent="0.25">
      <c r="B310" s="105"/>
    </row>
    <row r="311" spans="2:2" x14ac:dyDescent="0.25">
      <c r="B311" s="105"/>
    </row>
    <row r="312" spans="2:2" x14ac:dyDescent="0.25">
      <c r="B312" s="105"/>
    </row>
    <row r="313" spans="2:2" x14ac:dyDescent="0.25">
      <c r="B313" s="105"/>
    </row>
    <row r="314" spans="2:2" x14ac:dyDescent="0.25">
      <c r="B314" s="105"/>
    </row>
    <row r="315" spans="2:2" x14ac:dyDescent="0.25">
      <c r="B315" s="105"/>
    </row>
    <row r="316" spans="2:2" x14ac:dyDescent="0.25">
      <c r="B316" s="105"/>
    </row>
    <row r="317" spans="2:2" x14ac:dyDescent="0.25">
      <c r="B317" s="105"/>
    </row>
    <row r="318" spans="2:2" x14ac:dyDescent="0.25">
      <c r="B318" s="105"/>
    </row>
    <row r="319" spans="2:2" x14ac:dyDescent="0.25">
      <c r="B319" s="105"/>
    </row>
    <row r="320" spans="2:2" x14ac:dyDescent="0.25">
      <c r="B320" s="105"/>
    </row>
    <row r="321" spans="2:2" x14ac:dyDescent="0.25">
      <c r="B321" s="105"/>
    </row>
    <row r="322" spans="2:2" x14ac:dyDescent="0.25">
      <c r="B322" s="105"/>
    </row>
    <row r="323" spans="2:2" x14ac:dyDescent="0.25">
      <c r="B323" s="105"/>
    </row>
    <row r="324" spans="2:2" x14ac:dyDescent="0.25">
      <c r="B324" s="105"/>
    </row>
    <row r="325" spans="2:2" x14ac:dyDescent="0.25">
      <c r="B325" s="105"/>
    </row>
    <row r="326" spans="2:2" x14ac:dyDescent="0.25">
      <c r="B326" s="105"/>
    </row>
    <row r="327" spans="2:2" x14ac:dyDescent="0.25">
      <c r="B327" s="105"/>
    </row>
    <row r="328" spans="2:2" x14ac:dyDescent="0.25">
      <c r="B328" s="105"/>
    </row>
    <row r="329" spans="2:2" x14ac:dyDescent="0.25">
      <c r="B329" s="105"/>
    </row>
    <row r="330" spans="2:2" x14ac:dyDescent="0.25">
      <c r="B330" s="105"/>
    </row>
    <row r="331" spans="2:2" x14ac:dyDescent="0.25">
      <c r="B331" s="105"/>
    </row>
    <row r="332" spans="2:2" x14ac:dyDescent="0.25">
      <c r="B332" s="105"/>
    </row>
    <row r="333" spans="2:2" x14ac:dyDescent="0.25">
      <c r="B333" s="105"/>
    </row>
    <row r="334" spans="2:2" x14ac:dyDescent="0.25">
      <c r="B334" s="105"/>
    </row>
    <row r="335" spans="2:2" x14ac:dyDescent="0.25">
      <c r="B335" s="105"/>
    </row>
    <row r="336" spans="2:2" x14ac:dyDescent="0.25">
      <c r="B336" s="105"/>
    </row>
    <row r="337" spans="2:2" x14ac:dyDescent="0.25">
      <c r="B337" s="105"/>
    </row>
    <row r="338" spans="2:2" x14ac:dyDescent="0.25">
      <c r="B338" s="105"/>
    </row>
    <row r="339" spans="2:2" x14ac:dyDescent="0.25">
      <c r="B339" s="105"/>
    </row>
    <row r="340" spans="2:2" x14ac:dyDescent="0.25">
      <c r="B340" s="105"/>
    </row>
    <row r="341" spans="2:2" x14ac:dyDescent="0.25">
      <c r="B341" s="105"/>
    </row>
    <row r="342" spans="2:2" x14ac:dyDescent="0.25">
      <c r="B342" s="105"/>
    </row>
    <row r="343" spans="2:2" x14ac:dyDescent="0.25">
      <c r="B343" s="105"/>
    </row>
    <row r="344" spans="2:2" x14ac:dyDescent="0.25">
      <c r="B344" s="105"/>
    </row>
    <row r="345" spans="2:2" x14ac:dyDescent="0.25">
      <c r="B345" s="105"/>
    </row>
    <row r="346" spans="2:2" x14ac:dyDescent="0.25">
      <c r="B346" s="105"/>
    </row>
    <row r="347" spans="2:2" x14ac:dyDescent="0.25">
      <c r="B347" s="105"/>
    </row>
    <row r="348" spans="2:2" x14ac:dyDescent="0.25">
      <c r="B348" s="105"/>
    </row>
    <row r="349" spans="2:2" x14ac:dyDescent="0.25">
      <c r="B349" s="105"/>
    </row>
    <row r="350" spans="2:2" x14ac:dyDescent="0.25">
      <c r="B350" s="105"/>
    </row>
    <row r="351" spans="2:2" x14ac:dyDescent="0.25">
      <c r="B351" s="105"/>
    </row>
    <row r="352" spans="2:2" x14ac:dyDescent="0.25">
      <c r="B352" s="105"/>
    </row>
    <row r="353" spans="2:2" x14ac:dyDescent="0.25">
      <c r="B353" s="105"/>
    </row>
    <row r="354" spans="2:2" x14ac:dyDescent="0.25">
      <c r="B354" s="105"/>
    </row>
    <row r="355" spans="2:2" x14ac:dyDescent="0.25">
      <c r="B355" s="105"/>
    </row>
    <row r="356" spans="2:2" x14ac:dyDescent="0.25">
      <c r="B356" s="105"/>
    </row>
    <row r="357" spans="2:2" x14ac:dyDescent="0.25">
      <c r="B357" s="105"/>
    </row>
    <row r="358" spans="2:2" x14ac:dyDescent="0.25">
      <c r="B358" s="105"/>
    </row>
    <row r="359" spans="2:2" x14ac:dyDescent="0.25">
      <c r="B359" s="105"/>
    </row>
    <row r="360" spans="2:2" x14ac:dyDescent="0.25">
      <c r="B360" s="105"/>
    </row>
    <row r="361" spans="2:2" x14ac:dyDescent="0.25">
      <c r="B361" s="105"/>
    </row>
    <row r="362" spans="2:2" x14ac:dyDescent="0.25">
      <c r="B362" s="105"/>
    </row>
    <row r="363" spans="2:2" x14ac:dyDescent="0.25">
      <c r="B363" s="105"/>
    </row>
    <row r="364" spans="2:2" x14ac:dyDescent="0.25">
      <c r="B364" s="105"/>
    </row>
    <row r="365" spans="2:2" x14ac:dyDescent="0.25">
      <c r="B365" s="105"/>
    </row>
    <row r="366" spans="2:2" x14ac:dyDescent="0.25">
      <c r="B366" s="105"/>
    </row>
    <row r="367" spans="2:2" x14ac:dyDescent="0.25">
      <c r="B367" s="105"/>
    </row>
    <row r="368" spans="2:2" x14ac:dyDescent="0.25">
      <c r="B368" s="105"/>
    </row>
    <row r="369" spans="2:2" x14ac:dyDescent="0.25">
      <c r="B369" s="105"/>
    </row>
    <row r="370" spans="2:2" x14ac:dyDescent="0.25">
      <c r="B370" s="105"/>
    </row>
    <row r="371" spans="2:2" x14ac:dyDescent="0.25">
      <c r="B371" s="105"/>
    </row>
    <row r="372" spans="2:2" x14ac:dyDescent="0.25">
      <c r="B372" s="105"/>
    </row>
    <row r="373" spans="2:2" x14ac:dyDescent="0.25">
      <c r="B373" s="105"/>
    </row>
    <row r="374" spans="2:2" x14ac:dyDescent="0.25">
      <c r="B374" s="105"/>
    </row>
    <row r="375" spans="2:2" x14ac:dyDescent="0.25">
      <c r="B375" s="105"/>
    </row>
    <row r="376" spans="2:2" x14ac:dyDescent="0.25">
      <c r="B376" s="105"/>
    </row>
    <row r="377" spans="2:2" x14ac:dyDescent="0.25">
      <c r="B377" s="105"/>
    </row>
    <row r="378" spans="2:2" x14ac:dyDescent="0.25">
      <c r="B378" s="105"/>
    </row>
    <row r="379" spans="2:2" x14ac:dyDescent="0.25">
      <c r="B379" s="105"/>
    </row>
    <row r="380" spans="2:2" x14ac:dyDescent="0.25">
      <c r="B380" s="105"/>
    </row>
    <row r="381" spans="2:2" x14ac:dyDescent="0.25">
      <c r="B381" s="105"/>
    </row>
    <row r="382" spans="2:2" x14ac:dyDescent="0.25">
      <c r="B382" s="105"/>
    </row>
    <row r="383" spans="2:2" x14ac:dyDescent="0.25">
      <c r="B383" s="105"/>
    </row>
    <row r="384" spans="2:2" x14ac:dyDescent="0.25">
      <c r="B384" s="105"/>
    </row>
    <row r="385" spans="2:2" x14ac:dyDescent="0.25">
      <c r="B385" s="105"/>
    </row>
    <row r="386" spans="2:2" x14ac:dyDescent="0.25">
      <c r="B386" s="105"/>
    </row>
    <row r="387" spans="2:2" x14ac:dyDescent="0.25">
      <c r="B387" s="105"/>
    </row>
    <row r="388" spans="2:2" x14ac:dyDescent="0.25">
      <c r="B388" s="105"/>
    </row>
    <row r="389" spans="2:2" x14ac:dyDescent="0.25">
      <c r="B389" s="105"/>
    </row>
    <row r="390" spans="2:2" x14ac:dyDescent="0.25">
      <c r="B390" s="105"/>
    </row>
    <row r="391" spans="2:2" x14ac:dyDescent="0.25">
      <c r="B391" s="105"/>
    </row>
    <row r="392" spans="2:2" x14ac:dyDescent="0.25">
      <c r="B392" s="105"/>
    </row>
    <row r="393" spans="2:2" x14ac:dyDescent="0.25">
      <c r="B393" s="105"/>
    </row>
    <row r="394" spans="2:2" x14ac:dyDescent="0.25">
      <c r="B394" s="105"/>
    </row>
    <row r="395" spans="2:2" x14ac:dyDescent="0.25">
      <c r="B395" s="105"/>
    </row>
    <row r="396" spans="2:2" x14ac:dyDescent="0.25">
      <c r="B396" s="105"/>
    </row>
    <row r="397" spans="2:2" x14ac:dyDescent="0.25">
      <c r="B397" s="105"/>
    </row>
    <row r="398" spans="2:2" x14ac:dyDescent="0.25">
      <c r="B398" s="105"/>
    </row>
    <row r="399" spans="2:2" x14ac:dyDescent="0.25">
      <c r="B399" s="105"/>
    </row>
    <row r="400" spans="2:2" x14ac:dyDescent="0.25">
      <c r="B400" s="105"/>
    </row>
    <row r="401" spans="2:2" x14ac:dyDescent="0.25">
      <c r="B401" s="105"/>
    </row>
    <row r="402" spans="2:2" x14ac:dyDescent="0.25">
      <c r="B402" s="105"/>
    </row>
    <row r="403" spans="2:2" x14ac:dyDescent="0.25">
      <c r="B403" s="105"/>
    </row>
    <row r="404" spans="2:2" x14ac:dyDescent="0.25">
      <c r="B404" s="105"/>
    </row>
    <row r="405" spans="2:2" x14ac:dyDescent="0.25">
      <c r="B405" s="105"/>
    </row>
    <row r="406" spans="2:2" x14ac:dyDescent="0.25">
      <c r="B406" s="105"/>
    </row>
    <row r="407" spans="2:2" x14ac:dyDescent="0.25">
      <c r="B407" s="105"/>
    </row>
    <row r="408" spans="2:2" x14ac:dyDescent="0.25">
      <c r="B408" s="105"/>
    </row>
    <row r="409" spans="2:2" x14ac:dyDescent="0.25">
      <c r="B409" s="105"/>
    </row>
    <row r="410" spans="2:2" x14ac:dyDescent="0.25">
      <c r="B410" s="105"/>
    </row>
    <row r="411" spans="2:2" x14ac:dyDescent="0.25">
      <c r="B411" s="105"/>
    </row>
    <row r="412" spans="2:2" x14ac:dyDescent="0.25">
      <c r="B412" s="105"/>
    </row>
    <row r="413" spans="2:2" x14ac:dyDescent="0.25">
      <c r="B413" s="105"/>
    </row>
    <row r="414" spans="2:2" x14ac:dyDescent="0.25">
      <c r="B414" s="105"/>
    </row>
    <row r="415" spans="2:2" x14ac:dyDescent="0.25">
      <c r="B415" s="105"/>
    </row>
    <row r="416" spans="2:2" x14ac:dyDescent="0.25">
      <c r="B416" s="105"/>
    </row>
    <row r="417" spans="2:2" x14ac:dyDescent="0.25">
      <c r="B417" s="105"/>
    </row>
    <row r="418" spans="2:2" x14ac:dyDescent="0.25">
      <c r="B418" s="105"/>
    </row>
    <row r="419" spans="2:2" x14ac:dyDescent="0.25">
      <c r="B419" s="105"/>
    </row>
    <row r="420" spans="2:2" x14ac:dyDescent="0.25">
      <c r="B420" s="105"/>
    </row>
    <row r="421" spans="2:2" x14ac:dyDescent="0.25">
      <c r="B421" s="105"/>
    </row>
    <row r="422" spans="2:2" x14ac:dyDescent="0.25">
      <c r="B422" s="105"/>
    </row>
    <row r="423" spans="2:2" x14ac:dyDescent="0.25">
      <c r="B423" s="105"/>
    </row>
    <row r="424" spans="2:2" x14ac:dyDescent="0.25">
      <c r="B424" s="105"/>
    </row>
    <row r="425" spans="2:2" x14ac:dyDescent="0.25">
      <c r="B425" s="105"/>
    </row>
    <row r="426" spans="2:2" x14ac:dyDescent="0.25">
      <c r="B426" s="105"/>
    </row>
    <row r="427" spans="2:2" x14ac:dyDescent="0.25">
      <c r="B427" s="105"/>
    </row>
    <row r="428" spans="2:2" x14ac:dyDescent="0.25">
      <c r="B428" s="105"/>
    </row>
    <row r="429" spans="2:2" x14ac:dyDescent="0.25">
      <c r="B429" s="105"/>
    </row>
    <row r="430" spans="2:2" x14ac:dyDescent="0.25">
      <c r="B430" s="105"/>
    </row>
    <row r="431" spans="2:2" x14ac:dyDescent="0.25">
      <c r="B431" s="105"/>
    </row>
    <row r="432" spans="2:2" x14ac:dyDescent="0.25">
      <c r="B432" s="105"/>
    </row>
    <row r="433" spans="2:2" x14ac:dyDescent="0.25">
      <c r="B433" s="105"/>
    </row>
    <row r="434" spans="2:2" x14ac:dyDescent="0.25">
      <c r="B434" s="105"/>
    </row>
    <row r="435" spans="2:2" x14ac:dyDescent="0.25">
      <c r="B435" s="105"/>
    </row>
    <row r="436" spans="2:2" x14ac:dyDescent="0.25">
      <c r="B436" s="105"/>
    </row>
    <row r="437" spans="2:2" x14ac:dyDescent="0.25">
      <c r="B437" s="105"/>
    </row>
    <row r="438" spans="2:2" x14ac:dyDescent="0.25">
      <c r="B438" s="105"/>
    </row>
    <row r="439" spans="2:2" x14ac:dyDescent="0.25">
      <c r="B439" s="105"/>
    </row>
    <row r="440" spans="2:2" x14ac:dyDescent="0.25">
      <c r="B440" s="105"/>
    </row>
    <row r="441" spans="2:2" x14ac:dyDescent="0.25">
      <c r="B441" s="105"/>
    </row>
    <row r="442" spans="2:2" x14ac:dyDescent="0.25">
      <c r="B442" s="105"/>
    </row>
    <row r="443" spans="2:2" x14ac:dyDescent="0.25">
      <c r="B443" s="105"/>
    </row>
    <row r="444" spans="2:2" x14ac:dyDescent="0.25">
      <c r="B444" s="105"/>
    </row>
    <row r="445" spans="2:2" x14ac:dyDescent="0.25">
      <c r="B445" s="105"/>
    </row>
    <row r="446" spans="2:2" x14ac:dyDescent="0.25">
      <c r="B446" s="105"/>
    </row>
    <row r="447" spans="2:2" x14ac:dyDescent="0.25">
      <c r="B447" s="105"/>
    </row>
    <row r="448" spans="2:2" x14ac:dyDescent="0.25">
      <c r="B448" s="105"/>
    </row>
    <row r="449" spans="2:2" x14ac:dyDescent="0.25">
      <c r="B449" s="105"/>
    </row>
    <row r="450" spans="2:2" x14ac:dyDescent="0.25">
      <c r="B450" s="105"/>
    </row>
    <row r="451" spans="2:2" x14ac:dyDescent="0.25">
      <c r="B451" s="105"/>
    </row>
    <row r="452" spans="2:2" x14ac:dyDescent="0.25">
      <c r="B452" s="105"/>
    </row>
    <row r="453" spans="2:2" x14ac:dyDescent="0.25">
      <c r="B453" s="105"/>
    </row>
    <row r="454" spans="2:2" x14ac:dyDescent="0.25">
      <c r="B454" s="105"/>
    </row>
    <row r="455" spans="2:2" x14ac:dyDescent="0.25">
      <c r="B455" s="105"/>
    </row>
    <row r="456" spans="2:2" x14ac:dyDescent="0.25">
      <c r="B456" s="105"/>
    </row>
    <row r="457" spans="2:2" x14ac:dyDescent="0.25">
      <c r="B457" s="105"/>
    </row>
    <row r="458" spans="2:2" x14ac:dyDescent="0.25">
      <c r="B458" s="105"/>
    </row>
    <row r="459" spans="2:2" x14ac:dyDescent="0.25">
      <c r="B459" s="105"/>
    </row>
    <row r="460" spans="2:2" x14ac:dyDescent="0.25">
      <c r="B460" s="105"/>
    </row>
    <row r="461" spans="2:2" x14ac:dyDescent="0.25">
      <c r="B461" s="105"/>
    </row>
    <row r="462" spans="2:2" x14ac:dyDescent="0.25">
      <c r="B462" s="105"/>
    </row>
    <row r="463" spans="2:2" x14ac:dyDescent="0.25">
      <c r="B463" s="105"/>
    </row>
    <row r="464" spans="2:2" x14ac:dyDescent="0.25">
      <c r="B464" s="105"/>
    </row>
    <row r="465" spans="2:2" x14ac:dyDescent="0.25">
      <c r="B465" s="105"/>
    </row>
    <row r="466" spans="2:2" x14ac:dyDescent="0.25">
      <c r="B466" s="105"/>
    </row>
    <row r="467" spans="2:2" x14ac:dyDescent="0.25">
      <c r="B467" s="105"/>
    </row>
    <row r="468" spans="2:2" x14ac:dyDescent="0.25">
      <c r="B468" s="105"/>
    </row>
    <row r="469" spans="2:2" x14ac:dyDescent="0.25">
      <c r="B469" s="105"/>
    </row>
    <row r="470" spans="2:2" x14ac:dyDescent="0.25">
      <c r="B470" s="105"/>
    </row>
    <row r="471" spans="2:2" x14ac:dyDescent="0.25">
      <c r="B471" s="105"/>
    </row>
    <row r="472" spans="2:2" x14ac:dyDescent="0.25">
      <c r="B472" s="105"/>
    </row>
    <row r="473" spans="2:2" x14ac:dyDescent="0.25">
      <c r="B473" s="105"/>
    </row>
    <row r="474" spans="2:2" x14ac:dyDescent="0.25">
      <c r="B474" s="105"/>
    </row>
    <row r="475" spans="2:2" x14ac:dyDescent="0.25">
      <c r="B475" s="105"/>
    </row>
    <row r="476" spans="2:2" x14ac:dyDescent="0.25">
      <c r="B476" s="105"/>
    </row>
    <row r="477" spans="2:2" x14ac:dyDescent="0.25">
      <c r="B477" s="105"/>
    </row>
    <row r="478" spans="2:2" x14ac:dyDescent="0.25">
      <c r="B478" s="105"/>
    </row>
    <row r="479" spans="2:2" x14ac:dyDescent="0.25">
      <c r="B479" s="105"/>
    </row>
    <row r="480" spans="2:2" x14ac:dyDescent="0.25">
      <c r="B480" s="105"/>
    </row>
    <row r="481" spans="2:2" x14ac:dyDescent="0.25">
      <c r="B481" s="105"/>
    </row>
    <row r="482" spans="2:2" x14ac:dyDescent="0.25">
      <c r="B482" s="105"/>
    </row>
    <row r="483" spans="2:2" x14ac:dyDescent="0.25">
      <c r="B483" s="105"/>
    </row>
    <row r="484" spans="2:2" x14ac:dyDescent="0.25">
      <c r="B484" s="105"/>
    </row>
    <row r="485" spans="2:2" x14ac:dyDescent="0.25">
      <c r="B485" s="105"/>
    </row>
    <row r="486" spans="2:2" x14ac:dyDescent="0.25">
      <c r="B486" s="105"/>
    </row>
    <row r="487" spans="2:2" x14ac:dyDescent="0.25">
      <c r="B487" s="105"/>
    </row>
    <row r="488" spans="2:2" x14ac:dyDescent="0.25">
      <c r="B488" s="105"/>
    </row>
    <row r="489" spans="2:2" x14ac:dyDescent="0.25">
      <c r="B489" s="105"/>
    </row>
    <row r="490" spans="2:2" x14ac:dyDescent="0.25">
      <c r="B490" s="105"/>
    </row>
    <row r="491" spans="2:2" x14ac:dyDescent="0.25">
      <c r="B491" s="105"/>
    </row>
    <row r="492" spans="2:2" x14ac:dyDescent="0.25">
      <c r="B492" s="105"/>
    </row>
    <row r="493" spans="2:2" x14ac:dyDescent="0.25">
      <c r="B493" s="105"/>
    </row>
    <row r="494" spans="2:2" x14ac:dyDescent="0.25">
      <c r="B494" s="105"/>
    </row>
    <row r="495" spans="2:2" x14ac:dyDescent="0.25">
      <c r="B495" s="105"/>
    </row>
    <row r="496" spans="2:2" x14ac:dyDescent="0.25">
      <c r="B496" s="105"/>
    </row>
    <row r="497" spans="2:2" x14ac:dyDescent="0.25">
      <c r="B497" s="105"/>
    </row>
    <row r="498" spans="2:2" x14ac:dyDescent="0.25">
      <c r="B498" s="105"/>
    </row>
    <row r="499" spans="2:2" x14ac:dyDescent="0.25">
      <c r="B499" s="105"/>
    </row>
    <row r="500" spans="2:2" x14ac:dyDescent="0.25">
      <c r="B500" s="105"/>
    </row>
    <row r="501" spans="2:2" x14ac:dyDescent="0.25">
      <c r="B501" s="105"/>
    </row>
    <row r="502" spans="2:2" x14ac:dyDescent="0.25">
      <c r="B502" s="105"/>
    </row>
    <row r="503" spans="2:2" x14ac:dyDescent="0.25">
      <c r="B503" s="105"/>
    </row>
    <row r="504" spans="2:2" x14ac:dyDescent="0.25">
      <c r="B504" s="105"/>
    </row>
    <row r="505" spans="2:2" x14ac:dyDescent="0.25">
      <c r="B505" s="105"/>
    </row>
    <row r="506" spans="2:2" x14ac:dyDescent="0.25">
      <c r="B506" s="105"/>
    </row>
    <row r="507" spans="2:2" x14ac:dyDescent="0.25">
      <c r="B507" s="105"/>
    </row>
    <row r="508" spans="2:2" x14ac:dyDescent="0.25">
      <c r="B508" s="105"/>
    </row>
    <row r="509" spans="2:2" x14ac:dyDescent="0.25">
      <c r="B509" s="105"/>
    </row>
    <row r="510" spans="2:2" x14ac:dyDescent="0.25">
      <c r="B510" s="105"/>
    </row>
    <row r="511" spans="2:2" x14ac:dyDescent="0.25">
      <c r="B511" s="105"/>
    </row>
    <row r="512" spans="2:2" x14ac:dyDescent="0.25">
      <c r="B512" s="105"/>
    </row>
    <row r="513" spans="2:2" x14ac:dyDescent="0.25">
      <c r="B513" s="105"/>
    </row>
    <row r="514" spans="2:2" x14ac:dyDescent="0.25">
      <c r="B514" s="105"/>
    </row>
    <row r="515" spans="2:2" x14ac:dyDescent="0.25">
      <c r="B515" s="105"/>
    </row>
    <row r="516" spans="2:2" x14ac:dyDescent="0.25">
      <c r="B516" s="105"/>
    </row>
    <row r="517" spans="2:2" x14ac:dyDescent="0.25">
      <c r="B517" s="105"/>
    </row>
    <row r="518" spans="2:2" x14ac:dyDescent="0.25">
      <c r="B518" s="105"/>
    </row>
    <row r="519" spans="2:2" x14ac:dyDescent="0.25">
      <c r="B519" s="105"/>
    </row>
    <row r="520" spans="2:2" x14ac:dyDescent="0.25">
      <c r="B520" s="105"/>
    </row>
    <row r="521" spans="2:2" x14ac:dyDescent="0.25">
      <c r="B521" s="105"/>
    </row>
    <row r="522" spans="2:2" x14ac:dyDescent="0.25">
      <c r="B522" s="105"/>
    </row>
    <row r="523" spans="2:2" x14ac:dyDescent="0.25">
      <c r="B523" s="105"/>
    </row>
    <row r="524" spans="2:2" x14ac:dyDescent="0.25">
      <c r="B524" s="105"/>
    </row>
    <row r="525" spans="2:2" x14ac:dyDescent="0.25">
      <c r="B525" s="105"/>
    </row>
    <row r="526" spans="2:2" x14ac:dyDescent="0.25">
      <c r="B526" s="105"/>
    </row>
    <row r="527" spans="2:2" x14ac:dyDescent="0.25">
      <c r="B527" s="105"/>
    </row>
    <row r="528" spans="2:2" x14ac:dyDescent="0.25">
      <c r="B528" s="105"/>
    </row>
    <row r="529" spans="2:2" x14ac:dyDescent="0.25">
      <c r="B529" s="105"/>
    </row>
    <row r="530" spans="2:2" x14ac:dyDescent="0.25">
      <c r="B530" s="105"/>
    </row>
    <row r="531" spans="2:2" x14ac:dyDescent="0.25">
      <c r="B531" s="105"/>
    </row>
    <row r="532" spans="2:2" x14ac:dyDescent="0.25">
      <c r="B532" s="105"/>
    </row>
    <row r="533" spans="2:2" x14ac:dyDescent="0.25">
      <c r="B533" s="105"/>
    </row>
    <row r="534" spans="2:2" x14ac:dyDescent="0.25">
      <c r="B534" s="105"/>
    </row>
    <row r="535" spans="2:2" x14ac:dyDescent="0.25">
      <c r="B535" s="105"/>
    </row>
    <row r="536" spans="2:2" x14ac:dyDescent="0.25">
      <c r="B536" s="105"/>
    </row>
    <row r="537" spans="2:2" x14ac:dyDescent="0.25">
      <c r="B537" s="105"/>
    </row>
    <row r="538" spans="2:2" x14ac:dyDescent="0.25">
      <c r="B538" s="105"/>
    </row>
    <row r="539" spans="2:2" x14ac:dyDescent="0.25">
      <c r="B539" s="105"/>
    </row>
    <row r="540" spans="2:2" x14ac:dyDescent="0.25">
      <c r="B540" s="105"/>
    </row>
    <row r="541" spans="2:2" x14ac:dyDescent="0.25">
      <c r="B541" s="105"/>
    </row>
    <row r="542" spans="2:2" x14ac:dyDescent="0.25">
      <c r="B542" s="105"/>
    </row>
    <row r="543" spans="2:2" x14ac:dyDescent="0.25">
      <c r="B543" s="105"/>
    </row>
    <row r="544" spans="2:2" x14ac:dyDescent="0.25">
      <c r="B544" s="105"/>
    </row>
    <row r="545" spans="2:2" x14ac:dyDescent="0.25">
      <c r="B545" s="105"/>
    </row>
    <row r="546" spans="2:2" x14ac:dyDescent="0.25">
      <c r="B546" s="105"/>
    </row>
    <row r="547" spans="2:2" x14ac:dyDescent="0.25">
      <c r="B547" s="105"/>
    </row>
    <row r="548" spans="2:2" x14ac:dyDescent="0.25">
      <c r="B548" s="105"/>
    </row>
    <row r="549" spans="2:2" x14ac:dyDescent="0.25">
      <c r="B549" s="105"/>
    </row>
    <row r="550" spans="2:2" x14ac:dyDescent="0.25">
      <c r="B550" s="105"/>
    </row>
    <row r="551" spans="2:2" x14ac:dyDescent="0.25">
      <c r="B551" s="105"/>
    </row>
    <row r="552" spans="2:2" x14ac:dyDescent="0.25">
      <c r="B552" s="105"/>
    </row>
    <row r="553" spans="2:2" x14ac:dyDescent="0.25">
      <c r="B553" s="105"/>
    </row>
    <row r="554" spans="2:2" x14ac:dyDescent="0.25">
      <c r="B554" s="105"/>
    </row>
    <row r="555" spans="2:2" x14ac:dyDescent="0.25">
      <c r="B555" s="105"/>
    </row>
    <row r="556" spans="2:2" x14ac:dyDescent="0.25">
      <c r="B556" s="105"/>
    </row>
    <row r="557" spans="2:2" x14ac:dyDescent="0.25">
      <c r="B557" s="105"/>
    </row>
    <row r="558" spans="2:2" x14ac:dyDescent="0.25">
      <c r="B558" s="105"/>
    </row>
    <row r="559" spans="2:2" x14ac:dyDescent="0.25">
      <c r="B559" s="105"/>
    </row>
    <row r="560" spans="2:2" x14ac:dyDescent="0.25">
      <c r="B560" s="105"/>
    </row>
    <row r="561" spans="2:2" x14ac:dyDescent="0.25">
      <c r="B561" s="105"/>
    </row>
    <row r="562" spans="2:2" x14ac:dyDescent="0.25">
      <c r="B562" s="105"/>
    </row>
    <row r="563" spans="2:2" x14ac:dyDescent="0.25">
      <c r="B563" s="105"/>
    </row>
    <row r="564" spans="2:2" x14ac:dyDescent="0.25">
      <c r="B564" s="105"/>
    </row>
    <row r="565" spans="2:2" x14ac:dyDescent="0.25">
      <c r="B565" s="105"/>
    </row>
    <row r="566" spans="2:2" x14ac:dyDescent="0.25">
      <c r="B566" s="105"/>
    </row>
    <row r="567" spans="2:2" x14ac:dyDescent="0.25">
      <c r="B567" s="105"/>
    </row>
    <row r="568" spans="2:2" x14ac:dyDescent="0.25">
      <c r="B568" s="105"/>
    </row>
    <row r="569" spans="2:2" x14ac:dyDescent="0.25">
      <c r="B569" s="105"/>
    </row>
    <row r="570" spans="2:2" x14ac:dyDescent="0.25">
      <c r="B570" s="105"/>
    </row>
    <row r="571" spans="2:2" x14ac:dyDescent="0.25">
      <c r="B571" s="105"/>
    </row>
    <row r="572" spans="2:2" x14ac:dyDescent="0.25">
      <c r="B572" s="105"/>
    </row>
    <row r="573" spans="2:2" x14ac:dyDescent="0.25">
      <c r="B573" s="105"/>
    </row>
    <row r="574" spans="2:2" x14ac:dyDescent="0.25">
      <c r="B574" s="105"/>
    </row>
    <row r="575" spans="2:2" x14ac:dyDescent="0.25">
      <c r="B575" s="105"/>
    </row>
    <row r="576" spans="2:2" x14ac:dyDescent="0.25">
      <c r="B576" s="105"/>
    </row>
    <row r="577" spans="2:2" x14ac:dyDescent="0.25">
      <c r="B577" s="105"/>
    </row>
    <row r="578" spans="2:2" x14ac:dyDescent="0.25">
      <c r="B578" s="105"/>
    </row>
    <row r="579" spans="2:2" x14ac:dyDescent="0.25">
      <c r="B579" s="105"/>
    </row>
    <row r="580" spans="2:2" x14ac:dyDescent="0.25">
      <c r="B580" s="105"/>
    </row>
    <row r="581" spans="2:2" x14ac:dyDescent="0.25">
      <c r="B581" s="105"/>
    </row>
    <row r="582" spans="2:2" x14ac:dyDescent="0.25">
      <c r="B582" s="105"/>
    </row>
    <row r="583" spans="2:2" x14ac:dyDescent="0.25">
      <c r="B583" s="105"/>
    </row>
    <row r="584" spans="2:2" x14ac:dyDescent="0.25">
      <c r="B584" s="105"/>
    </row>
    <row r="585" spans="2:2" x14ac:dyDescent="0.25">
      <c r="B585" s="105"/>
    </row>
    <row r="586" spans="2:2" x14ac:dyDescent="0.25">
      <c r="B586" s="105"/>
    </row>
    <row r="587" spans="2:2" x14ac:dyDescent="0.25">
      <c r="B587" s="105"/>
    </row>
    <row r="588" spans="2:2" x14ac:dyDescent="0.25">
      <c r="B588" s="105"/>
    </row>
    <row r="589" spans="2:2" x14ac:dyDescent="0.25">
      <c r="B589" s="105"/>
    </row>
    <row r="590" spans="2:2" x14ac:dyDescent="0.25">
      <c r="B590" s="105"/>
    </row>
    <row r="591" spans="2:2" x14ac:dyDescent="0.25">
      <c r="B591" s="105"/>
    </row>
    <row r="592" spans="2:2" x14ac:dyDescent="0.25">
      <c r="B592" s="105"/>
    </row>
    <row r="593" spans="2:2" x14ac:dyDescent="0.25">
      <c r="B593" s="105"/>
    </row>
    <row r="594" spans="2:2" x14ac:dyDescent="0.25">
      <c r="B594" s="105"/>
    </row>
    <row r="595" spans="2:2" x14ac:dyDescent="0.25">
      <c r="B595" s="105"/>
    </row>
    <row r="596" spans="2:2" x14ac:dyDescent="0.25">
      <c r="B596" s="105"/>
    </row>
    <row r="597" spans="2:2" x14ac:dyDescent="0.25">
      <c r="B597" s="105"/>
    </row>
    <row r="598" spans="2:2" x14ac:dyDescent="0.25">
      <c r="B598" s="105"/>
    </row>
    <row r="599" spans="2:2" x14ac:dyDescent="0.25">
      <c r="B599" s="105"/>
    </row>
    <row r="600" spans="2:2" x14ac:dyDescent="0.25">
      <c r="B600" s="105"/>
    </row>
    <row r="601" spans="2:2" x14ac:dyDescent="0.25">
      <c r="B601" s="105"/>
    </row>
    <row r="602" spans="2:2" x14ac:dyDescent="0.25">
      <c r="B602" s="105"/>
    </row>
    <row r="603" spans="2:2" x14ac:dyDescent="0.25">
      <c r="B603" s="105"/>
    </row>
    <row r="604" spans="2:2" x14ac:dyDescent="0.25">
      <c r="B604" s="105"/>
    </row>
    <row r="605" spans="2:2" x14ac:dyDescent="0.25">
      <c r="B605" s="105"/>
    </row>
    <row r="606" spans="2:2" x14ac:dyDescent="0.25">
      <c r="B606" s="105"/>
    </row>
    <row r="607" spans="2:2" x14ac:dyDescent="0.25">
      <c r="B607" s="105"/>
    </row>
    <row r="608" spans="2:2" x14ac:dyDescent="0.25">
      <c r="B608" s="105"/>
    </row>
    <row r="609" spans="2:2" x14ac:dyDescent="0.25">
      <c r="B609" s="105"/>
    </row>
    <row r="610" spans="2:2" x14ac:dyDescent="0.25">
      <c r="B610" s="105"/>
    </row>
    <row r="611" spans="2:2" x14ac:dyDescent="0.25">
      <c r="B611" s="105"/>
    </row>
    <row r="612" spans="2:2" x14ac:dyDescent="0.25">
      <c r="B612" s="105"/>
    </row>
    <row r="613" spans="2:2" x14ac:dyDescent="0.25">
      <c r="B613" s="105"/>
    </row>
    <row r="614" spans="2:2" x14ac:dyDescent="0.25">
      <c r="B614" s="105"/>
    </row>
    <row r="615" spans="2:2" x14ac:dyDescent="0.25">
      <c r="B615" s="105"/>
    </row>
    <row r="616" spans="2:2" x14ac:dyDescent="0.25">
      <c r="B616" s="105"/>
    </row>
    <row r="617" spans="2:2" x14ac:dyDescent="0.25">
      <c r="B617" s="105"/>
    </row>
    <row r="618" spans="2:2" x14ac:dyDescent="0.25">
      <c r="B618" s="105"/>
    </row>
    <row r="619" spans="2:2" x14ac:dyDescent="0.25">
      <c r="B619" s="105"/>
    </row>
    <row r="620" spans="2:2" x14ac:dyDescent="0.25">
      <c r="B620" s="105"/>
    </row>
    <row r="621" spans="2:2" x14ac:dyDescent="0.25">
      <c r="B621" s="105"/>
    </row>
    <row r="622" spans="2:2" x14ac:dyDescent="0.25">
      <c r="B622" s="105"/>
    </row>
    <row r="623" spans="2:2" x14ac:dyDescent="0.25">
      <c r="B623" s="105"/>
    </row>
    <row r="624" spans="2:2" x14ac:dyDescent="0.25">
      <c r="B624" s="105"/>
    </row>
    <row r="625" spans="2:2" x14ac:dyDescent="0.25">
      <c r="B625" s="105"/>
    </row>
    <row r="626" spans="2:2" x14ac:dyDescent="0.25">
      <c r="B626" s="105"/>
    </row>
    <row r="627" spans="2:2" x14ac:dyDescent="0.25">
      <c r="B627" s="105"/>
    </row>
    <row r="628" spans="2:2" x14ac:dyDescent="0.25">
      <c r="B628" s="105"/>
    </row>
    <row r="629" spans="2:2" x14ac:dyDescent="0.25">
      <c r="B629" s="105"/>
    </row>
    <row r="630" spans="2:2" x14ac:dyDescent="0.25">
      <c r="B630" s="105"/>
    </row>
    <row r="631" spans="2:2" x14ac:dyDescent="0.25">
      <c r="B631" s="105"/>
    </row>
    <row r="632" spans="2:2" x14ac:dyDescent="0.25">
      <c r="B632" s="105"/>
    </row>
    <row r="633" spans="2:2" x14ac:dyDescent="0.25">
      <c r="B633" s="105"/>
    </row>
    <row r="634" spans="2:2" x14ac:dyDescent="0.25">
      <c r="B634" s="105"/>
    </row>
    <row r="635" spans="2:2" x14ac:dyDescent="0.25">
      <c r="B635" s="105"/>
    </row>
    <row r="636" spans="2:2" x14ac:dyDescent="0.25">
      <c r="B636" s="105"/>
    </row>
    <row r="637" spans="2:2" x14ac:dyDescent="0.25">
      <c r="B637" s="105"/>
    </row>
    <row r="638" spans="2:2" x14ac:dyDescent="0.25">
      <c r="B638" s="105"/>
    </row>
    <row r="639" spans="2:2" x14ac:dyDescent="0.25">
      <c r="B639" s="105"/>
    </row>
    <row r="640" spans="2:2" x14ac:dyDescent="0.25">
      <c r="B640" s="105"/>
    </row>
    <row r="641" spans="2:2" x14ac:dyDescent="0.25">
      <c r="B641" s="105"/>
    </row>
    <row r="642" spans="2:2" x14ac:dyDescent="0.25">
      <c r="B642" s="105"/>
    </row>
    <row r="643" spans="2:2" x14ac:dyDescent="0.25">
      <c r="B643" s="105"/>
    </row>
    <row r="644" spans="2:2" x14ac:dyDescent="0.25">
      <c r="B644" s="105"/>
    </row>
    <row r="645" spans="2:2" x14ac:dyDescent="0.25">
      <c r="B645" s="105"/>
    </row>
    <row r="646" spans="2:2" x14ac:dyDescent="0.25">
      <c r="B646" s="105"/>
    </row>
    <row r="647" spans="2:2" x14ac:dyDescent="0.25">
      <c r="B647" s="105"/>
    </row>
    <row r="648" spans="2:2" x14ac:dyDescent="0.25">
      <c r="B648" s="105"/>
    </row>
    <row r="649" spans="2:2" x14ac:dyDescent="0.25">
      <c r="B649" s="105"/>
    </row>
    <row r="650" spans="2:2" x14ac:dyDescent="0.25">
      <c r="B650" s="105"/>
    </row>
    <row r="651" spans="2:2" x14ac:dyDescent="0.25">
      <c r="B651" s="105"/>
    </row>
    <row r="652" spans="2:2" x14ac:dyDescent="0.25">
      <c r="B652" s="105"/>
    </row>
    <row r="653" spans="2:2" x14ac:dyDescent="0.25">
      <c r="B653" s="105"/>
    </row>
    <row r="654" spans="2:2" x14ac:dyDescent="0.25">
      <c r="B654" s="105"/>
    </row>
    <row r="655" spans="2:2" x14ac:dyDescent="0.25">
      <c r="B655" s="105"/>
    </row>
    <row r="656" spans="2:2" x14ac:dyDescent="0.25">
      <c r="B656" s="105"/>
    </row>
    <row r="657" spans="2:2" x14ac:dyDescent="0.25">
      <c r="B657" s="105"/>
    </row>
    <row r="658" spans="2:2" x14ac:dyDescent="0.25">
      <c r="B658" s="105"/>
    </row>
    <row r="659" spans="2:2" x14ac:dyDescent="0.25">
      <c r="B659" s="105"/>
    </row>
    <row r="660" spans="2:2" x14ac:dyDescent="0.25">
      <c r="B660" s="105"/>
    </row>
    <row r="661" spans="2:2" x14ac:dyDescent="0.25">
      <c r="B661" s="105"/>
    </row>
    <row r="662" spans="2:2" x14ac:dyDescent="0.25">
      <c r="B662" s="105"/>
    </row>
    <row r="663" spans="2:2" x14ac:dyDescent="0.25">
      <c r="B663" s="105"/>
    </row>
    <row r="664" spans="2:2" x14ac:dyDescent="0.25">
      <c r="B664" s="105"/>
    </row>
    <row r="665" spans="2:2" x14ac:dyDescent="0.25">
      <c r="B665" s="105"/>
    </row>
    <row r="666" spans="2:2" x14ac:dyDescent="0.25">
      <c r="B666" s="105"/>
    </row>
    <row r="667" spans="2:2" x14ac:dyDescent="0.25">
      <c r="B667" s="105"/>
    </row>
    <row r="668" spans="2:2" x14ac:dyDescent="0.25">
      <c r="B668" s="105"/>
    </row>
    <row r="669" spans="2:2" x14ac:dyDescent="0.25">
      <c r="B669" s="105"/>
    </row>
    <row r="670" spans="2:2" x14ac:dyDescent="0.25">
      <c r="B670" s="105"/>
    </row>
    <row r="671" spans="2:2" x14ac:dyDescent="0.25">
      <c r="B671" s="105"/>
    </row>
    <row r="672" spans="2:2" x14ac:dyDescent="0.25">
      <c r="B672" s="105"/>
    </row>
    <row r="673" spans="2:2" x14ac:dyDescent="0.25">
      <c r="B673" s="105"/>
    </row>
    <row r="674" spans="2:2" x14ac:dyDescent="0.25">
      <c r="B674" s="105"/>
    </row>
    <row r="675" spans="2:2" x14ac:dyDescent="0.25">
      <c r="B675" s="105"/>
    </row>
    <row r="676" spans="2:2" x14ac:dyDescent="0.25">
      <c r="B676" s="105"/>
    </row>
    <row r="677" spans="2:2" x14ac:dyDescent="0.25">
      <c r="B677" s="105"/>
    </row>
    <row r="678" spans="2:2" x14ac:dyDescent="0.25">
      <c r="B678" s="105"/>
    </row>
    <row r="679" spans="2:2" x14ac:dyDescent="0.25">
      <c r="B679" s="105"/>
    </row>
    <row r="680" spans="2:2" x14ac:dyDescent="0.25">
      <c r="B680" s="105"/>
    </row>
    <row r="681" spans="2:2" x14ac:dyDescent="0.25">
      <c r="B681" s="105"/>
    </row>
    <row r="682" spans="2:2" x14ac:dyDescent="0.25">
      <c r="B682" s="105"/>
    </row>
    <row r="683" spans="2:2" x14ac:dyDescent="0.25">
      <c r="B683" s="105"/>
    </row>
    <row r="684" spans="2:2" x14ac:dyDescent="0.25">
      <c r="B684" s="105"/>
    </row>
    <row r="685" spans="2:2" x14ac:dyDescent="0.25">
      <c r="B685" s="105"/>
    </row>
    <row r="686" spans="2:2" x14ac:dyDescent="0.25">
      <c r="B686" s="105"/>
    </row>
    <row r="687" spans="2:2" x14ac:dyDescent="0.25">
      <c r="B687" s="105"/>
    </row>
    <row r="688" spans="2:2" x14ac:dyDescent="0.25">
      <c r="B688" s="105"/>
    </row>
    <row r="689" spans="2:2" x14ac:dyDescent="0.25">
      <c r="B689" s="105"/>
    </row>
    <row r="690" spans="2:2" x14ac:dyDescent="0.25">
      <c r="B690" s="105"/>
    </row>
    <row r="691" spans="2:2" x14ac:dyDescent="0.25">
      <c r="B691" s="105"/>
    </row>
    <row r="692" spans="2:2" x14ac:dyDescent="0.25">
      <c r="B692" s="105"/>
    </row>
    <row r="693" spans="2:2" x14ac:dyDescent="0.25">
      <c r="B693" s="105"/>
    </row>
    <row r="694" spans="2:2" x14ac:dyDescent="0.25">
      <c r="B694" s="105"/>
    </row>
    <row r="695" spans="2:2" x14ac:dyDescent="0.25">
      <c r="B695" s="105"/>
    </row>
    <row r="696" spans="2:2" x14ac:dyDescent="0.25">
      <c r="B696" s="105"/>
    </row>
    <row r="697" spans="2:2" x14ac:dyDescent="0.25">
      <c r="B697" s="105"/>
    </row>
    <row r="698" spans="2:2" x14ac:dyDescent="0.25">
      <c r="B698" s="105"/>
    </row>
    <row r="699" spans="2:2" x14ac:dyDescent="0.25">
      <c r="B699" s="105"/>
    </row>
    <row r="700" spans="2:2" x14ac:dyDescent="0.25">
      <c r="B700" s="105"/>
    </row>
    <row r="701" spans="2:2" x14ac:dyDescent="0.25">
      <c r="B701" s="105"/>
    </row>
    <row r="702" spans="2:2" x14ac:dyDescent="0.25">
      <c r="B702" s="105"/>
    </row>
    <row r="703" spans="2:2" x14ac:dyDescent="0.25">
      <c r="B703" s="105"/>
    </row>
    <row r="704" spans="2:2" x14ac:dyDescent="0.25">
      <c r="B704" s="105"/>
    </row>
    <row r="705" spans="2:2" x14ac:dyDescent="0.25">
      <c r="B705" s="105"/>
    </row>
    <row r="706" spans="2:2" x14ac:dyDescent="0.25">
      <c r="B706" s="105"/>
    </row>
    <row r="707" spans="2:2" x14ac:dyDescent="0.25">
      <c r="B707" s="105"/>
    </row>
    <row r="708" spans="2:2" x14ac:dyDescent="0.25">
      <c r="B708" s="105"/>
    </row>
    <row r="709" spans="2:2" x14ac:dyDescent="0.25">
      <c r="B709" s="105"/>
    </row>
    <row r="710" spans="2:2" x14ac:dyDescent="0.25">
      <c r="B710" s="105"/>
    </row>
    <row r="711" spans="2:2" x14ac:dyDescent="0.25">
      <c r="B711" s="105"/>
    </row>
    <row r="712" spans="2:2" x14ac:dyDescent="0.25">
      <c r="B712" s="105"/>
    </row>
    <row r="713" spans="2:2" x14ac:dyDescent="0.25">
      <c r="B713" s="105"/>
    </row>
    <row r="714" spans="2:2" x14ac:dyDescent="0.25">
      <c r="B714" s="105"/>
    </row>
    <row r="715" spans="2:2" x14ac:dyDescent="0.25">
      <c r="B715" s="105"/>
    </row>
    <row r="716" spans="2:2" x14ac:dyDescent="0.25">
      <c r="B716" s="105"/>
    </row>
    <row r="717" spans="2:2" x14ac:dyDescent="0.25">
      <c r="B717" s="105"/>
    </row>
    <row r="718" spans="2:2" x14ac:dyDescent="0.25">
      <c r="B718" s="105"/>
    </row>
    <row r="719" spans="2:2" x14ac:dyDescent="0.25">
      <c r="B719" s="105"/>
    </row>
    <row r="720" spans="2:2" x14ac:dyDescent="0.25">
      <c r="B720" s="105"/>
    </row>
    <row r="721" spans="2:2" x14ac:dyDescent="0.25">
      <c r="B721" s="105"/>
    </row>
    <row r="722" spans="2:2" x14ac:dyDescent="0.25">
      <c r="B722" s="105"/>
    </row>
    <row r="723" spans="2:2" x14ac:dyDescent="0.25">
      <c r="B723" s="105"/>
    </row>
    <row r="724" spans="2:2" x14ac:dyDescent="0.25">
      <c r="B724" s="105"/>
    </row>
    <row r="725" spans="2:2" x14ac:dyDescent="0.25">
      <c r="B725" s="105"/>
    </row>
    <row r="726" spans="2:2" x14ac:dyDescent="0.25">
      <c r="B726" s="105"/>
    </row>
    <row r="727" spans="2:2" x14ac:dyDescent="0.25">
      <c r="B727" s="105"/>
    </row>
    <row r="728" spans="2:2" x14ac:dyDescent="0.25">
      <c r="B728" s="105"/>
    </row>
    <row r="729" spans="2:2" x14ac:dyDescent="0.25">
      <c r="B729" s="105"/>
    </row>
    <row r="730" spans="2:2" x14ac:dyDescent="0.25">
      <c r="B730" s="105"/>
    </row>
    <row r="731" spans="2:2" x14ac:dyDescent="0.25">
      <c r="B731" s="105"/>
    </row>
    <row r="732" spans="2:2" x14ac:dyDescent="0.25">
      <c r="B732" s="105"/>
    </row>
    <row r="733" spans="2:2" x14ac:dyDescent="0.25">
      <c r="B733" s="105"/>
    </row>
    <row r="734" spans="2:2" x14ac:dyDescent="0.25">
      <c r="B734" s="105"/>
    </row>
    <row r="735" spans="2:2" x14ac:dyDescent="0.25">
      <c r="B735" s="105"/>
    </row>
    <row r="736" spans="2:2" x14ac:dyDescent="0.25">
      <c r="B736" s="105"/>
    </row>
    <row r="737" spans="2:2" x14ac:dyDescent="0.25">
      <c r="B737" s="105"/>
    </row>
    <row r="738" spans="2:2" x14ac:dyDescent="0.25">
      <c r="B738" s="105"/>
    </row>
    <row r="739" spans="2:2" x14ac:dyDescent="0.25">
      <c r="B739" s="105"/>
    </row>
    <row r="740" spans="2:2" x14ac:dyDescent="0.25">
      <c r="B740" s="105"/>
    </row>
    <row r="741" spans="2:2" x14ac:dyDescent="0.25">
      <c r="B741" s="105"/>
    </row>
    <row r="742" spans="2:2" x14ac:dyDescent="0.25">
      <c r="B742" s="105"/>
    </row>
    <row r="743" spans="2:2" x14ac:dyDescent="0.25">
      <c r="B743" s="105"/>
    </row>
    <row r="744" spans="2:2" x14ac:dyDescent="0.25">
      <c r="B744" s="105"/>
    </row>
    <row r="745" spans="2:2" x14ac:dyDescent="0.25">
      <c r="B745" s="105"/>
    </row>
    <row r="746" spans="2:2" x14ac:dyDescent="0.25">
      <c r="B746" s="105"/>
    </row>
    <row r="747" spans="2:2" x14ac:dyDescent="0.25">
      <c r="B747" s="105"/>
    </row>
    <row r="748" spans="2:2" x14ac:dyDescent="0.25">
      <c r="B748" s="105"/>
    </row>
    <row r="749" spans="2:2" x14ac:dyDescent="0.25">
      <c r="B749" s="105"/>
    </row>
    <row r="750" spans="2:2" x14ac:dyDescent="0.25">
      <c r="B750" s="105"/>
    </row>
    <row r="751" spans="2:2" x14ac:dyDescent="0.25">
      <c r="B751" s="105"/>
    </row>
    <row r="752" spans="2:2" x14ac:dyDescent="0.25">
      <c r="B752" s="105"/>
    </row>
    <row r="753" spans="2:2" x14ac:dyDescent="0.25">
      <c r="B753" s="105"/>
    </row>
    <row r="754" spans="2:2" x14ac:dyDescent="0.25">
      <c r="B754" s="105"/>
    </row>
    <row r="755" spans="2:2" x14ac:dyDescent="0.25">
      <c r="B755" s="105"/>
    </row>
    <row r="756" spans="2:2" x14ac:dyDescent="0.25">
      <c r="B756" s="105"/>
    </row>
    <row r="757" spans="2:2" x14ac:dyDescent="0.25">
      <c r="B757" s="105"/>
    </row>
    <row r="758" spans="2:2" x14ac:dyDescent="0.25">
      <c r="B758" s="105"/>
    </row>
    <row r="759" spans="2:2" x14ac:dyDescent="0.25">
      <c r="B759" s="105"/>
    </row>
    <row r="760" spans="2:2" x14ac:dyDescent="0.25">
      <c r="B760" s="105"/>
    </row>
    <row r="761" spans="2:2" x14ac:dyDescent="0.25">
      <c r="B761" s="105"/>
    </row>
    <row r="762" spans="2:2" x14ac:dyDescent="0.25">
      <c r="B762" s="105"/>
    </row>
    <row r="763" spans="2:2" x14ac:dyDescent="0.25">
      <c r="B763" s="105"/>
    </row>
    <row r="764" spans="2:2" x14ac:dyDescent="0.25">
      <c r="B764" s="105"/>
    </row>
    <row r="765" spans="2:2" x14ac:dyDescent="0.25">
      <c r="B765" s="105"/>
    </row>
    <row r="766" spans="2:2" x14ac:dyDescent="0.25">
      <c r="B766" s="105"/>
    </row>
    <row r="767" spans="2:2" x14ac:dyDescent="0.25">
      <c r="B767" s="105"/>
    </row>
    <row r="768" spans="2:2" x14ac:dyDescent="0.25">
      <c r="B768" s="105"/>
    </row>
    <row r="769" spans="2:2" x14ac:dyDescent="0.25">
      <c r="B769" s="105"/>
    </row>
    <row r="770" spans="2:2" x14ac:dyDescent="0.25">
      <c r="B770" s="105"/>
    </row>
    <row r="771" spans="2:2" x14ac:dyDescent="0.25">
      <c r="B771" s="105"/>
    </row>
    <row r="772" spans="2:2" x14ac:dyDescent="0.25">
      <c r="B772" s="105"/>
    </row>
    <row r="773" spans="2:2" x14ac:dyDescent="0.25">
      <c r="B773" s="105"/>
    </row>
    <row r="774" spans="2:2" x14ac:dyDescent="0.25">
      <c r="B774" s="105"/>
    </row>
    <row r="775" spans="2:2" x14ac:dyDescent="0.25">
      <c r="B775" s="105"/>
    </row>
    <row r="776" spans="2:2" x14ac:dyDescent="0.25">
      <c r="B776" s="105"/>
    </row>
    <row r="777" spans="2:2" x14ac:dyDescent="0.25">
      <c r="B777" s="105"/>
    </row>
    <row r="778" spans="2:2" x14ac:dyDescent="0.25">
      <c r="B778" s="105"/>
    </row>
    <row r="779" spans="2:2" x14ac:dyDescent="0.25">
      <c r="B779" s="105"/>
    </row>
    <row r="780" spans="2:2" x14ac:dyDescent="0.25">
      <c r="B780" s="105"/>
    </row>
    <row r="781" spans="2:2" x14ac:dyDescent="0.25">
      <c r="B781" s="105"/>
    </row>
    <row r="782" spans="2:2" x14ac:dyDescent="0.25">
      <c r="B782" s="105"/>
    </row>
    <row r="783" spans="2:2" x14ac:dyDescent="0.25">
      <c r="B783" s="105"/>
    </row>
    <row r="784" spans="2:2" x14ac:dyDescent="0.25">
      <c r="B784" s="105"/>
    </row>
    <row r="785" spans="2:2" x14ac:dyDescent="0.25">
      <c r="B785" s="105"/>
    </row>
    <row r="786" spans="2:2" x14ac:dyDescent="0.25">
      <c r="B786" s="105"/>
    </row>
    <row r="787" spans="2:2" x14ac:dyDescent="0.25">
      <c r="B787" s="105"/>
    </row>
    <row r="788" spans="2:2" x14ac:dyDescent="0.25">
      <c r="B788" s="105"/>
    </row>
    <row r="789" spans="2:2" x14ac:dyDescent="0.25">
      <c r="B789" s="105"/>
    </row>
    <row r="790" spans="2:2" x14ac:dyDescent="0.25">
      <c r="B790" s="105"/>
    </row>
    <row r="791" spans="2:2" x14ac:dyDescent="0.25">
      <c r="B791" s="105"/>
    </row>
    <row r="792" spans="2:2" x14ac:dyDescent="0.25">
      <c r="B792" s="105"/>
    </row>
    <row r="793" spans="2:2" x14ac:dyDescent="0.25">
      <c r="B793" s="105"/>
    </row>
    <row r="794" spans="2:2" x14ac:dyDescent="0.25">
      <c r="B794" s="105"/>
    </row>
    <row r="795" spans="2:2" x14ac:dyDescent="0.25">
      <c r="B795" s="105"/>
    </row>
    <row r="796" spans="2:2" x14ac:dyDescent="0.25">
      <c r="B796" s="105"/>
    </row>
    <row r="797" spans="2:2" x14ac:dyDescent="0.25">
      <c r="B797" s="105"/>
    </row>
    <row r="798" spans="2:2" x14ac:dyDescent="0.25">
      <c r="B798" s="105"/>
    </row>
    <row r="799" spans="2:2" x14ac:dyDescent="0.25">
      <c r="B799" s="105"/>
    </row>
    <row r="800" spans="2:2" x14ac:dyDescent="0.25">
      <c r="B800" s="105"/>
    </row>
    <row r="801" spans="2:2" x14ac:dyDescent="0.25">
      <c r="B801" s="105"/>
    </row>
    <row r="802" spans="2:2" x14ac:dyDescent="0.25">
      <c r="B802" s="105"/>
    </row>
    <row r="803" spans="2:2" x14ac:dyDescent="0.25">
      <c r="B803" s="105"/>
    </row>
    <row r="804" spans="2:2" x14ac:dyDescent="0.25">
      <c r="B804" s="105"/>
    </row>
    <row r="805" spans="2:2" x14ac:dyDescent="0.25">
      <c r="B805" s="105"/>
    </row>
    <row r="806" spans="2:2" x14ac:dyDescent="0.25">
      <c r="B806" s="105"/>
    </row>
    <row r="807" spans="2:2" x14ac:dyDescent="0.25">
      <c r="B807" s="105"/>
    </row>
    <row r="808" spans="2:2" x14ac:dyDescent="0.25">
      <c r="B808" s="105"/>
    </row>
    <row r="809" spans="2:2" x14ac:dyDescent="0.25">
      <c r="B809" s="105"/>
    </row>
    <row r="810" spans="2:2" x14ac:dyDescent="0.25">
      <c r="B810" s="105"/>
    </row>
    <row r="811" spans="2:2" x14ac:dyDescent="0.25">
      <c r="B811" s="105"/>
    </row>
    <row r="812" spans="2:2" x14ac:dyDescent="0.25">
      <c r="B812" s="105"/>
    </row>
    <row r="813" spans="2:2" x14ac:dyDescent="0.25">
      <c r="B813" s="105"/>
    </row>
    <row r="814" spans="2:2" x14ac:dyDescent="0.25">
      <c r="B814" s="105"/>
    </row>
    <row r="815" spans="2:2" x14ac:dyDescent="0.25">
      <c r="B815" s="105"/>
    </row>
    <row r="816" spans="2:2" x14ac:dyDescent="0.25">
      <c r="B816" s="105"/>
    </row>
    <row r="817" spans="2:2" x14ac:dyDescent="0.25">
      <c r="B817" s="105"/>
    </row>
    <row r="818" spans="2:2" x14ac:dyDescent="0.25">
      <c r="B818" s="105"/>
    </row>
    <row r="819" spans="2:2" x14ac:dyDescent="0.25">
      <c r="B819" s="105"/>
    </row>
    <row r="820" spans="2:2" x14ac:dyDescent="0.25">
      <c r="B820" s="105"/>
    </row>
    <row r="821" spans="2:2" x14ac:dyDescent="0.25">
      <c r="B821" s="105"/>
    </row>
    <row r="822" spans="2:2" x14ac:dyDescent="0.25">
      <c r="B822" s="105"/>
    </row>
    <row r="823" spans="2:2" x14ac:dyDescent="0.25">
      <c r="B823" s="105"/>
    </row>
    <row r="824" spans="2:2" x14ac:dyDescent="0.25">
      <c r="B824" s="105"/>
    </row>
    <row r="825" spans="2:2" x14ac:dyDescent="0.25">
      <c r="B825" s="105"/>
    </row>
    <row r="826" spans="2:2" x14ac:dyDescent="0.25">
      <c r="B826" s="105"/>
    </row>
    <row r="827" spans="2:2" x14ac:dyDescent="0.25">
      <c r="B827" s="105"/>
    </row>
    <row r="828" spans="2:2" x14ac:dyDescent="0.25">
      <c r="B828" s="105"/>
    </row>
    <row r="829" spans="2:2" x14ac:dyDescent="0.25">
      <c r="B829" s="105"/>
    </row>
    <row r="830" spans="2:2" x14ac:dyDescent="0.25">
      <c r="B830" s="105"/>
    </row>
    <row r="831" spans="2:2" x14ac:dyDescent="0.25">
      <c r="B831" s="105"/>
    </row>
    <row r="832" spans="2:2" x14ac:dyDescent="0.25">
      <c r="B832" s="105"/>
    </row>
    <row r="833" spans="2:2" x14ac:dyDescent="0.25">
      <c r="B833" s="105"/>
    </row>
    <row r="834" spans="2:2" x14ac:dyDescent="0.25">
      <c r="B834" s="105"/>
    </row>
    <row r="835" spans="2:2" x14ac:dyDescent="0.25">
      <c r="B835" s="105"/>
    </row>
    <row r="836" spans="2:2" x14ac:dyDescent="0.25">
      <c r="B836" s="105"/>
    </row>
    <row r="837" spans="2:2" x14ac:dyDescent="0.25">
      <c r="B837" s="105"/>
    </row>
    <row r="838" spans="2:2" x14ac:dyDescent="0.25">
      <c r="B838" s="105"/>
    </row>
    <row r="839" spans="2:2" x14ac:dyDescent="0.25">
      <c r="B839" s="105"/>
    </row>
    <row r="840" spans="2:2" x14ac:dyDescent="0.25">
      <c r="B840" s="105"/>
    </row>
    <row r="841" spans="2:2" x14ac:dyDescent="0.25">
      <c r="B841" s="105"/>
    </row>
    <row r="842" spans="2:2" x14ac:dyDescent="0.25">
      <c r="B842" s="105"/>
    </row>
    <row r="843" spans="2:2" x14ac:dyDescent="0.25">
      <c r="B843" s="105"/>
    </row>
    <row r="844" spans="2:2" x14ac:dyDescent="0.25">
      <c r="B844" s="105"/>
    </row>
    <row r="845" spans="2:2" x14ac:dyDescent="0.25">
      <c r="B845" s="105"/>
    </row>
    <row r="846" spans="2:2" x14ac:dyDescent="0.25">
      <c r="B846" s="105"/>
    </row>
    <row r="847" spans="2:2" x14ac:dyDescent="0.25">
      <c r="B847" s="105"/>
    </row>
    <row r="848" spans="2:2" x14ac:dyDescent="0.25">
      <c r="B848" s="105"/>
    </row>
    <row r="849" spans="2:2" x14ac:dyDescent="0.25">
      <c r="B849" s="105"/>
    </row>
    <row r="850" spans="2:2" x14ac:dyDescent="0.25">
      <c r="B850" s="105"/>
    </row>
    <row r="851" spans="2:2" x14ac:dyDescent="0.25">
      <c r="B851" s="105"/>
    </row>
    <row r="852" spans="2:2" x14ac:dyDescent="0.25">
      <c r="B852" s="105"/>
    </row>
    <row r="853" spans="2:2" x14ac:dyDescent="0.25">
      <c r="B853" s="105"/>
    </row>
    <row r="854" spans="2:2" x14ac:dyDescent="0.25">
      <c r="B854" s="105"/>
    </row>
    <row r="855" spans="2:2" x14ac:dyDescent="0.25">
      <c r="B855" s="105"/>
    </row>
    <row r="856" spans="2:2" x14ac:dyDescent="0.25">
      <c r="B856" s="105"/>
    </row>
    <row r="857" spans="2:2" x14ac:dyDescent="0.25">
      <c r="B857" s="105"/>
    </row>
    <row r="858" spans="2:2" x14ac:dyDescent="0.25">
      <c r="B858" s="105"/>
    </row>
    <row r="859" spans="2:2" x14ac:dyDescent="0.25">
      <c r="B859" s="105"/>
    </row>
    <row r="860" spans="2:2" x14ac:dyDescent="0.25">
      <c r="B860" s="105"/>
    </row>
    <row r="861" spans="2:2" x14ac:dyDescent="0.25">
      <c r="B861" s="105"/>
    </row>
    <row r="862" spans="2:2" x14ac:dyDescent="0.25">
      <c r="B862" s="105"/>
    </row>
    <row r="863" spans="2:2" x14ac:dyDescent="0.25">
      <c r="B863" s="105"/>
    </row>
    <row r="864" spans="2:2" x14ac:dyDescent="0.25">
      <c r="B864" s="105"/>
    </row>
    <row r="865" spans="2:2" x14ac:dyDescent="0.25">
      <c r="B865" s="105"/>
    </row>
    <row r="866" spans="2:2" x14ac:dyDescent="0.25">
      <c r="B866" s="105"/>
    </row>
    <row r="867" spans="2:2" x14ac:dyDescent="0.25">
      <c r="B867" s="105"/>
    </row>
    <row r="868" spans="2:2" x14ac:dyDescent="0.25">
      <c r="B868" s="105"/>
    </row>
    <row r="869" spans="2:2" x14ac:dyDescent="0.25">
      <c r="B869" s="105"/>
    </row>
    <row r="870" spans="2:2" x14ac:dyDescent="0.25">
      <c r="B870" s="105"/>
    </row>
    <row r="871" spans="2:2" x14ac:dyDescent="0.25">
      <c r="B871" s="105"/>
    </row>
    <row r="872" spans="2:2" x14ac:dyDescent="0.25">
      <c r="B872" s="105"/>
    </row>
    <row r="873" spans="2:2" x14ac:dyDescent="0.25">
      <c r="B873" s="105"/>
    </row>
    <row r="874" spans="2:2" x14ac:dyDescent="0.25">
      <c r="B874" s="105"/>
    </row>
    <row r="875" spans="2:2" x14ac:dyDescent="0.25">
      <c r="B875" s="105"/>
    </row>
    <row r="876" spans="2:2" x14ac:dyDescent="0.25">
      <c r="B876" s="105"/>
    </row>
    <row r="877" spans="2:2" x14ac:dyDescent="0.25">
      <c r="B877" s="105"/>
    </row>
    <row r="878" spans="2:2" x14ac:dyDescent="0.25">
      <c r="B878" s="105"/>
    </row>
    <row r="879" spans="2:2" x14ac:dyDescent="0.25">
      <c r="B879" s="105"/>
    </row>
    <row r="880" spans="2:2" x14ac:dyDescent="0.25">
      <c r="B880" s="105"/>
    </row>
    <row r="881" spans="2:2" x14ac:dyDescent="0.25">
      <c r="B881" s="105"/>
    </row>
    <row r="882" spans="2:2" x14ac:dyDescent="0.25">
      <c r="B882" s="105"/>
    </row>
    <row r="883" spans="2:2" x14ac:dyDescent="0.25">
      <c r="B883" s="105"/>
    </row>
    <row r="884" spans="2:2" x14ac:dyDescent="0.25">
      <c r="B884" s="105"/>
    </row>
    <row r="885" spans="2:2" x14ac:dyDescent="0.25">
      <c r="B885" s="105"/>
    </row>
    <row r="886" spans="2:2" x14ac:dyDescent="0.25">
      <c r="B886" s="105"/>
    </row>
    <row r="887" spans="2:2" x14ac:dyDescent="0.25">
      <c r="B887" s="105"/>
    </row>
    <row r="888" spans="2:2" x14ac:dyDescent="0.25">
      <c r="B888" s="105"/>
    </row>
    <row r="889" spans="2:2" x14ac:dyDescent="0.25">
      <c r="B889" s="105"/>
    </row>
    <row r="890" spans="2:2" x14ac:dyDescent="0.25">
      <c r="B890" s="105"/>
    </row>
    <row r="891" spans="2:2" x14ac:dyDescent="0.25">
      <c r="B891" s="105"/>
    </row>
    <row r="892" spans="2:2" x14ac:dyDescent="0.25">
      <c r="B892" s="105"/>
    </row>
    <row r="893" spans="2:2" x14ac:dyDescent="0.25">
      <c r="B893" s="105"/>
    </row>
    <row r="894" spans="2:2" x14ac:dyDescent="0.25">
      <c r="B894" s="105"/>
    </row>
    <row r="895" spans="2:2" x14ac:dyDescent="0.25">
      <c r="B895" s="105"/>
    </row>
    <row r="896" spans="2:2" x14ac:dyDescent="0.25">
      <c r="B896" s="105"/>
    </row>
    <row r="897" spans="2:2" x14ac:dyDescent="0.25">
      <c r="B897" s="105"/>
    </row>
    <row r="898" spans="2:2" x14ac:dyDescent="0.25">
      <c r="B898" s="105"/>
    </row>
    <row r="899" spans="2:2" x14ac:dyDescent="0.25">
      <c r="B899" s="105"/>
    </row>
    <row r="900" spans="2:2" x14ac:dyDescent="0.25">
      <c r="B900" s="105"/>
    </row>
    <row r="901" spans="2:2" x14ac:dyDescent="0.25">
      <c r="B901" s="105"/>
    </row>
    <row r="902" spans="2:2" x14ac:dyDescent="0.25">
      <c r="B902" s="105"/>
    </row>
    <row r="903" spans="2:2" x14ac:dyDescent="0.25">
      <c r="B903" s="105"/>
    </row>
    <row r="904" spans="2:2" x14ac:dyDescent="0.25">
      <c r="B904" s="105"/>
    </row>
    <row r="905" spans="2:2" x14ac:dyDescent="0.25">
      <c r="B905" s="105"/>
    </row>
    <row r="906" spans="2:2" x14ac:dyDescent="0.25">
      <c r="B906" s="105"/>
    </row>
    <row r="907" spans="2:2" x14ac:dyDescent="0.25">
      <c r="B907" s="105"/>
    </row>
    <row r="908" spans="2:2" x14ac:dyDescent="0.25">
      <c r="B908" s="105"/>
    </row>
    <row r="909" spans="2:2" x14ac:dyDescent="0.25">
      <c r="B909" s="105"/>
    </row>
    <row r="910" spans="2:2" x14ac:dyDescent="0.25">
      <c r="B910" s="105"/>
    </row>
    <row r="911" spans="2:2" x14ac:dyDescent="0.25">
      <c r="B911" s="105"/>
    </row>
    <row r="912" spans="2:2" x14ac:dyDescent="0.25">
      <c r="B912" s="105"/>
    </row>
    <row r="913" spans="2:2" x14ac:dyDescent="0.25">
      <c r="B913" s="105"/>
    </row>
    <row r="914" spans="2:2" x14ac:dyDescent="0.25">
      <c r="B914" s="105"/>
    </row>
    <row r="915" spans="2:2" x14ac:dyDescent="0.25">
      <c r="B915" s="105"/>
    </row>
    <row r="916" spans="2:2" x14ac:dyDescent="0.25">
      <c r="B916" s="105"/>
    </row>
    <row r="917" spans="2:2" x14ac:dyDescent="0.25">
      <c r="B917" s="105"/>
    </row>
    <row r="918" spans="2:2" x14ac:dyDescent="0.25">
      <c r="B918" s="105"/>
    </row>
    <row r="919" spans="2:2" x14ac:dyDescent="0.25">
      <c r="B919" s="105"/>
    </row>
    <row r="920" spans="2:2" x14ac:dyDescent="0.25">
      <c r="B920" s="105"/>
    </row>
    <row r="921" spans="2:2" x14ac:dyDescent="0.25">
      <c r="B921" s="105"/>
    </row>
    <row r="922" spans="2:2" x14ac:dyDescent="0.25">
      <c r="B922" s="105"/>
    </row>
    <row r="923" spans="2:2" x14ac:dyDescent="0.25">
      <c r="B923" s="105"/>
    </row>
    <row r="924" spans="2:2" x14ac:dyDescent="0.25">
      <c r="B924" s="105"/>
    </row>
    <row r="925" spans="2:2" x14ac:dyDescent="0.25">
      <c r="B925" s="105"/>
    </row>
    <row r="926" spans="2:2" x14ac:dyDescent="0.25">
      <c r="B926" s="105"/>
    </row>
    <row r="927" spans="2:2" x14ac:dyDescent="0.25">
      <c r="B927" s="105"/>
    </row>
    <row r="928" spans="2:2" x14ac:dyDescent="0.25">
      <c r="B928" s="105"/>
    </row>
    <row r="929" spans="2:2" x14ac:dyDescent="0.25">
      <c r="B929" s="105"/>
    </row>
    <row r="930" spans="2:2" x14ac:dyDescent="0.25">
      <c r="B930" s="105"/>
    </row>
    <row r="931" spans="2:2" x14ac:dyDescent="0.25">
      <c r="B931" s="105"/>
    </row>
    <row r="932" spans="2:2" x14ac:dyDescent="0.25">
      <c r="B932" s="105"/>
    </row>
    <row r="933" spans="2:2" x14ac:dyDescent="0.25">
      <c r="B933" s="105"/>
    </row>
    <row r="934" spans="2:2" x14ac:dyDescent="0.25">
      <c r="B934" s="105"/>
    </row>
    <row r="935" spans="2:2" x14ac:dyDescent="0.25">
      <c r="B935" s="105"/>
    </row>
    <row r="936" spans="2:2" x14ac:dyDescent="0.25">
      <c r="B936" s="105"/>
    </row>
    <row r="937" spans="2:2" x14ac:dyDescent="0.25">
      <c r="B937" s="105"/>
    </row>
    <row r="938" spans="2:2" x14ac:dyDescent="0.25">
      <c r="B938" s="105"/>
    </row>
    <row r="939" spans="2:2" x14ac:dyDescent="0.25">
      <c r="B939" s="105"/>
    </row>
    <row r="940" spans="2:2" x14ac:dyDescent="0.25">
      <c r="B940" s="105"/>
    </row>
    <row r="941" spans="2:2" x14ac:dyDescent="0.25">
      <c r="B941" s="105"/>
    </row>
    <row r="942" spans="2:2" x14ac:dyDescent="0.25">
      <c r="B942" s="105"/>
    </row>
    <row r="943" spans="2:2" x14ac:dyDescent="0.25">
      <c r="B943" s="105"/>
    </row>
    <row r="944" spans="2:2" x14ac:dyDescent="0.25">
      <c r="B944" s="105"/>
    </row>
    <row r="945" spans="2:2" x14ac:dyDescent="0.25">
      <c r="B945" s="105"/>
    </row>
    <row r="946" spans="2:2" x14ac:dyDescent="0.25">
      <c r="B946" s="105"/>
    </row>
    <row r="947" spans="2:2" x14ac:dyDescent="0.25">
      <c r="B947" s="105"/>
    </row>
    <row r="948" spans="2:2" x14ac:dyDescent="0.25">
      <c r="B948" s="105"/>
    </row>
    <row r="949" spans="2:2" x14ac:dyDescent="0.25">
      <c r="B949" s="105"/>
    </row>
    <row r="950" spans="2:2" x14ac:dyDescent="0.25">
      <c r="B950" s="105"/>
    </row>
    <row r="951" spans="2:2" x14ac:dyDescent="0.25">
      <c r="B951" s="105"/>
    </row>
    <row r="952" spans="2:2" x14ac:dyDescent="0.25">
      <c r="B952" s="105"/>
    </row>
    <row r="953" spans="2:2" x14ac:dyDescent="0.25">
      <c r="B953" s="105"/>
    </row>
    <row r="954" spans="2:2" x14ac:dyDescent="0.25">
      <c r="B954" s="105"/>
    </row>
    <row r="955" spans="2:2" x14ac:dyDescent="0.25">
      <c r="B955" s="105"/>
    </row>
    <row r="956" spans="2:2" x14ac:dyDescent="0.25">
      <c r="B956" s="105"/>
    </row>
    <row r="957" spans="2:2" x14ac:dyDescent="0.25">
      <c r="B957" s="105"/>
    </row>
    <row r="958" spans="2:2" x14ac:dyDescent="0.25">
      <c r="B958" s="105"/>
    </row>
    <row r="959" spans="2:2" x14ac:dyDescent="0.25">
      <c r="B959" s="105"/>
    </row>
    <row r="960" spans="2:2" x14ac:dyDescent="0.25">
      <c r="B960" s="105"/>
    </row>
    <row r="961" spans="2:2" x14ac:dyDescent="0.25">
      <c r="B961" s="105"/>
    </row>
    <row r="962" spans="2:2" x14ac:dyDescent="0.25">
      <c r="B962" s="105"/>
    </row>
    <row r="963" spans="2:2" x14ac:dyDescent="0.25">
      <c r="B963" s="105"/>
    </row>
    <row r="964" spans="2:2" x14ac:dyDescent="0.25">
      <c r="B964" s="105"/>
    </row>
    <row r="965" spans="2:2" x14ac:dyDescent="0.25">
      <c r="B965" s="105"/>
    </row>
    <row r="966" spans="2:2" x14ac:dyDescent="0.25">
      <c r="B966" s="105"/>
    </row>
    <row r="967" spans="2:2" x14ac:dyDescent="0.25">
      <c r="B967" s="105"/>
    </row>
    <row r="968" spans="2:2" x14ac:dyDescent="0.25">
      <c r="B968" s="105"/>
    </row>
    <row r="969" spans="2:2" x14ac:dyDescent="0.25">
      <c r="B969" s="105"/>
    </row>
    <row r="970" spans="2:2" x14ac:dyDescent="0.25">
      <c r="B970" s="105"/>
    </row>
    <row r="971" spans="2:2" x14ac:dyDescent="0.25">
      <c r="B971" s="105"/>
    </row>
    <row r="972" spans="2:2" x14ac:dyDescent="0.25">
      <c r="B972" s="105"/>
    </row>
    <row r="973" spans="2:2" x14ac:dyDescent="0.25">
      <c r="B973" s="105"/>
    </row>
    <row r="974" spans="2:2" x14ac:dyDescent="0.25">
      <c r="B974" s="105"/>
    </row>
    <row r="975" spans="2:2" x14ac:dyDescent="0.25">
      <c r="B975" s="105"/>
    </row>
    <row r="976" spans="2:2" x14ac:dyDescent="0.25">
      <c r="B976" s="105"/>
    </row>
    <row r="977" spans="2:2" x14ac:dyDescent="0.25">
      <c r="B977" s="105"/>
    </row>
    <row r="978" spans="2:2" x14ac:dyDescent="0.25">
      <c r="B978" s="105"/>
    </row>
    <row r="979" spans="2:2" x14ac:dyDescent="0.25">
      <c r="B979" s="105"/>
    </row>
    <row r="980" spans="2:2" x14ac:dyDescent="0.25">
      <c r="B980" s="105"/>
    </row>
    <row r="981" spans="2:2" x14ac:dyDescent="0.25">
      <c r="B981" s="105"/>
    </row>
    <row r="982" spans="2:2" x14ac:dyDescent="0.25">
      <c r="B982" s="105"/>
    </row>
    <row r="983" spans="2:2" x14ac:dyDescent="0.25">
      <c r="B983" s="105"/>
    </row>
    <row r="984" spans="2:2" x14ac:dyDescent="0.25">
      <c r="B984" s="105"/>
    </row>
    <row r="985" spans="2:2" x14ac:dyDescent="0.25">
      <c r="B985" s="105"/>
    </row>
    <row r="986" spans="2:2" x14ac:dyDescent="0.25">
      <c r="B986" s="105"/>
    </row>
    <row r="987" spans="2:2" x14ac:dyDescent="0.25">
      <c r="B987" s="105"/>
    </row>
    <row r="988" spans="2:2" x14ac:dyDescent="0.25">
      <c r="B988" s="105"/>
    </row>
    <row r="989" spans="2:2" x14ac:dyDescent="0.25">
      <c r="B989" s="105"/>
    </row>
    <row r="990" spans="2:2" x14ac:dyDescent="0.25">
      <c r="B990" s="105"/>
    </row>
    <row r="991" spans="2:2" x14ac:dyDescent="0.25">
      <c r="B991" s="105"/>
    </row>
    <row r="992" spans="2:2" x14ac:dyDescent="0.25">
      <c r="B992" s="105"/>
    </row>
    <row r="993" spans="2:2" x14ac:dyDescent="0.25">
      <c r="B993" s="105"/>
    </row>
    <row r="994" spans="2:2" x14ac:dyDescent="0.25">
      <c r="B994" s="105"/>
    </row>
    <row r="995" spans="2:2" x14ac:dyDescent="0.25">
      <c r="B995" s="105"/>
    </row>
    <row r="996" spans="2:2" x14ac:dyDescent="0.25">
      <c r="B996" s="105"/>
    </row>
    <row r="997" spans="2:2" x14ac:dyDescent="0.25">
      <c r="B997" s="105"/>
    </row>
    <row r="998" spans="2:2" x14ac:dyDescent="0.25">
      <c r="B998" s="105"/>
    </row>
    <row r="999" spans="2:2" x14ac:dyDescent="0.25">
      <c r="B999" s="105"/>
    </row>
    <row r="1000" spans="2:2" x14ac:dyDescent="0.25">
      <c r="B1000" s="105"/>
    </row>
    <row r="1001" spans="2:2" x14ac:dyDescent="0.25">
      <c r="B1001" s="105"/>
    </row>
    <row r="1002" spans="2:2" x14ac:dyDescent="0.25">
      <c r="B1002" s="105"/>
    </row>
    <row r="1003" spans="2:2" x14ac:dyDescent="0.25">
      <c r="B1003" s="105"/>
    </row>
    <row r="1004" spans="2:2" x14ac:dyDescent="0.25">
      <c r="B1004" s="105"/>
    </row>
    <row r="1005" spans="2:2" x14ac:dyDescent="0.25">
      <c r="B1005" s="105"/>
    </row>
    <row r="1006" spans="2:2" x14ac:dyDescent="0.25">
      <c r="B1006" s="105"/>
    </row>
    <row r="1007" spans="2:2" x14ac:dyDescent="0.25">
      <c r="B1007" s="105"/>
    </row>
    <row r="1008" spans="2:2" x14ac:dyDescent="0.25">
      <c r="B1008" s="105"/>
    </row>
    <row r="1009" spans="2:2" x14ac:dyDescent="0.25">
      <c r="B1009" s="105"/>
    </row>
    <row r="1010" spans="2:2" x14ac:dyDescent="0.25">
      <c r="B1010" s="105"/>
    </row>
    <row r="1011" spans="2:2" x14ac:dyDescent="0.25">
      <c r="B1011" s="105"/>
    </row>
    <row r="1012" spans="2:2" x14ac:dyDescent="0.25">
      <c r="B1012" s="105"/>
    </row>
    <row r="1013" spans="2:2" x14ac:dyDescent="0.25">
      <c r="B1013" s="105"/>
    </row>
    <row r="1014" spans="2:2" x14ac:dyDescent="0.25">
      <c r="B1014" s="105"/>
    </row>
    <row r="1015" spans="2:2" x14ac:dyDescent="0.25">
      <c r="B1015" s="105"/>
    </row>
    <row r="1016" spans="2:2" x14ac:dyDescent="0.25">
      <c r="B1016" s="105"/>
    </row>
    <row r="1017" spans="2:2" x14ac:dyDescent="0.25">
      <c r="B1017" s="105"/>
    </row>
    <row r="1018" spans="2:2" x14ac:dyDescent="0.25">
      <c r="B1018" s="105"/>
    </row>
    <row r="1019" spans="2:2" x14ac:dyDescent="0.25">
      <c r="B1019" s="105"/>
    </row>
    <row r="1020" spans="2:2" x14ac:dyDescent="0.25">
      <c r="B1020" s="105"/>
    </row>
    <row r="1021" spans="2:2" x14ac:dyDescent="0.25">
      <c r="B1021" s="105"/>
    </row>
    <row r="1022" spans="2:2" x14ac:dyDescent="0.25">
      <c r="B1022" s="105"/>
    </row>
    <row r="1023" spans="2:2" x14ac:dyDescent="0.25">
      <c r="B1023" s="105"/>
    </row>
    <row r="1024" spans="2:2" x14ac:dyDescent="0.25">
      <c r="B1024" s="105"/>
    </row>
    <row r="1025" spans="2:2" x14ac:dyDescent="0.25">
      <c r="B1025" s="105"/>
    </row>
    <row r="1026" spans="2:2" x14ac:dyDescent="0.25">
      <c r="B1026" s="105"/>
    </row>
    <row r="1027" spans="2:2" x14ac:dyDescent="0.25">
      <c r="B1027" s="105"/>
    </row>
    <row r="1028" spans="2:2" x14ac:dyDescent="0.25">
      <c r="B1028" s="105"/>
    </row>
    <row r="1029" spans="2:2" x14ac:dyDescent="0.25">
      <c r="B1029" s="105"/>
    </row>
    <row r="1030" spans="2:2" x14ac:dyDescent="0.25">
      <c r="B1030" s="105"/>
    </row>
    <row r="1031" spans="2:2" x14ac:dyDescent="0.25">
      <c r="B1031" s="105"/>
    </row>
    <row r="1032" spans="2:2" x14ac:dyDescent="0.25">
      <c r="B1032" s="105"/>
    </row>
    <row r="1033" spans="2:2" x14ac:dyDescent="0.25">
      <c r="B1033" s="105"/>
    </row>
    <row r="1034" spans="2:2" x14ac:dyDescent="0.25">
      <c r="B1034" s="105"/>
    </row>
    <row r="1035" spans="2:2" x14ac:dyDescent="0.25">
      <c r="B1035" s="105"/>
    </row>
    <row r="1036" spans="2:2" x14ac:dyDescent="0.25">
      <c r="B1036" s="105"/>
    </row>
    <row r="1037" spans="2:2" x14ac:dyDescent="0.25">
      <c r="B1037" s="105"/>
    </row>
    <row r="1038" spans="2:2" x14ac:dyDescent="0.25">
      <c r="B1038" s="105"/>
    </row>
    <row r="1039" spans="2:2" x14ac:dyDescent="0.25">
      <c r="B1039" s="105"/>
    </row>
    <row r="1040" spans="2:2" x14ac:dyDescent="0.25">
      <c r="B1040" s="105"/>
    </row>
    <row r="1041" spans="2:2" x14ac:dyDescent="0.25">
      <c r="B1041" s="105"/>
    </row>
    <row r="1042" spans="2:2" x14ac:dyDescent="0.25">
      <c r="B1042" s="105"/>
    </row>
    <row r="1043" spans="2:2" x14ac:dyDescent="0.25">
      <c r="B1043" s="105"/>
    </row>
    <row r="1044" spans="2:2" x14ac:dyDescent="0.25">
      <c r="B1044" s="105"/>
    </row>
    <row r="1045" spans="2:2" x14ac:dyDescent="0.25">
      <c r="B1045" s="105"/>
    </row>
  </sheetData>
  <mergeCells count="17">
    <mergeCell ref="H66:K66"/>
    <mergeCell ref="A1:K1"/>
    <mergeCell ref="A2:K2"/>
    <mergeCell ref="A3:K3"/>
    <mergeCell ref="G4:H4"/>
    <mergeCell ref="A5:A7"/>
    <mergeCell ref="B5:B7"/>
    <mergeCell ref="C5:C7"/>
    <mergeCell ref="D5:D7"/>
    <mergeCell ref="E5:E7"/>
    <mergeCell ref="F5:H5"/>
    <mergeCell ref="I5:K5"/>
    <mergeCell ref="F6:F7"/>
    <mergeCell ref="G6:H6"/>
    <mergeCell ref="I6:I7"/>
    <mergeCell ref="J6:J7"/>
    <mergeCell ref="K6:K7"/>
  </mergeCells>
  <printOptions horizontalCentered="1"/>
  <pageMargins left="0.7" right="0.7" top="0.75" bottom="0.75" header="0.3" footer="0.3"/>
  <pageSetup paperSize="9" scale="83" fitToHeight="0" orientation="landscape" verticalDpi="0" r:id="rId1"/>
  <headerFooter>
    <oddFooter>&amp;C&amp;P</oddFooter>
  </headerFooter>
  <ignoredErrors>
    <ignoredError sqref="D51 F59:F62 F46:F50 D4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4"/>
  <sheetViews>
    <sheetView topLeftCell="A28" zoomScaleNormal="100" workbookViewId="0">
      <selection activeCell="I10" sqref="I10"/>
    </sheetView>
  </sheetViews>
  <sheetFormatPr defaultColWidth="10.28515625" defaultRowHeight="12.75" x14ac:dyDescent="0.2"/>
  <cols>
    <col min="1" max="1" width="6.140625" style="261" customWidth="1"/>
    <col min="2" max="2" width="55.140625" style="225" customWidth="1"/>
    <col min="3" max="10" width="11.5703125" style="225" customWidth="1"/>
    <col min="11" max="11" width="7.85546875" style="224" customWidth="1"/>
    <col min="12" max="12" width="10.5703125" style="224" customWidth="1"/>
    <col min="13" max="15" width="10.28515625" style="224"/>
    <col min="16" max="16384" width="10.28515625" style="225"/>
  </cols>
  <sheetData>
    <row r="1" spans="1:15" ht="19.5" customHeight="1" x14ac:dyDescent="0.3">
      <c r="A1" s="696" t="s">
        <v>283</v>
      </c>
      <c r="B1" s="696"/>
      <c r="C1" s="696"/>
      <c r="D1" s="696"/>
      <c r="E1" s="696"/>
      <c r="F1" s="696"/>
      <c r="G1" s="696"/>
      <c r="H1" s="696"/>
      <c r="I1" s="696"/>
      <c r="J1" s="696"/>
    </row>
    <row r="2" spans="1:15" ht="17.25" customHeight="1" x14ac:dyDescent="0.3">
      <c r="A2" s="698" t="s">
        <v>457</v>
      </c>
      <c r="B2" s="698"/>
      <c r="C2" s="698"/>
      <c r="D2" s="698"/>
      <c r="E2" s="698"/>
      <c r="F2" s="698"/>
      <c r="G2" s="698"/>
      <c r="H2" s="698"/>
      <c r="I2" s="698"/>
      <c r="J2" s="698"/>
    </row>
    <row r="3" spans="1:15" ht="17.25" customHeight="1" x14ac:dyDescent="0.2">
      <c r="A3" s="669" t="str">
        <f>PL01.ThuNS2024!A3</f>
        <v>(Ban hành kèm theo Báo cáo số         /BC-UBND ngày      /12/2023 của Uỷ ban nhân dân tỉnh)</v>
      </c>
      <c r="B3" s="669"/>
      <c r="C3" s="669"/>
      <c r="D3" s="669"/>
      <c r="E3" s="669"/>
      <c r="F3" s="669"/>
      <c r="G3" s="669"/>
      <c r="H3" s="669"/>
      <c r="I3" s="669"/>
      <c r="J3" s="669"/>
    </row>
    <row r="4" spans="1:15" ht="17.25" customHeight="1" x14ac:dyDescent="0.2">
      <c r="A4" s="226"/>
      <c r="B4" s="227"/>
      <c r="C4" s="219"/>
      <c r="D4" s="219"/>
      <c r="E4" s="219"/>
      <c r="F4" s="219"/>
      <c r="G4" s="219"/>
      <c r="H4" s="219"/>
      <c r="I4" s="219"/>
      <c r="J4" s="219"/>
    </row>
    <row r="5" spans="1:15" ht="18" customHeight="1" x14ac:dyDescent="0.25">
      <c r="A5" s="228"/>
      <c r="B5" s="229"/>
      <c r="C5" s="230"/>
      <c r="D5" s="697"/>
      <c r="E5" s="697"/>
      <c r="F5" s="697"/>
      <c r="G5" s="230"/>
      <c r="H5" s="697" t="s">
        <v>1</v>
      </c>
      <c r="I5" s="697"/>
      <c r="J5" s="697"/>
    </row>
    <row r="6" spans="1:15" s="223" customFormat="1" ht="27" customHeight="1" x14ac:dyDescent="0.25">
      <c r="A6" s="692" t="s">
        <v>8</v>
      </c>
      <c r="B6" s="691" t="s">
        <v>9</v>
      </c>
      <c r="C6" s="691" t="s">
        <v>290</v>
      </c>
      <c r="D6" s="691"/>
      <c r="E6" s="691"/>
      <c r="F6" s="691"/>
      <c r="G6" s="691" t="s">
        <v>458</v>
      </c>
      <c r="H6" s="691"/>
      <c r="I6" s="691"/>
      <c r="J6" s="691"/>
      <c r="K6" s="1"/>
      <c r="L6" s="1"/>
      <c r="M6" s="1"/>
      <c r="N6" s="1"/>
      <c r="O6" s="1"/>
    </row>
    <row r="7" spans="1:15" s="223" customFormat="1" ht="22.5" customHeight="1" x14ac:dyDescent="0.25">
      <c r="A7" s="692"/>
      <c r="B7" s="691"/>
      <c r="C7" s="691" t="s">
        <v>10</v>
      </c>
      <c r="D7" s="695" t="s">
        <v>11</v>
      </c>
      <c r="E7" s="695"/>
      <c r="F7" s="695"/>
      <c r="G7" s="691" t="s">
        <v>10</v>
      </c>
      <c r="H7" s="695" t="s">
        <v>11</v>
      </c>
      <c r="I7" s="695"/>
      <c r="J7" s="695"/>
      <c r="K7" s="1"/>
      <c r="L7" s="1"/>
      <c r="M7" s="1"/>
      <c r="N7" s="1"/>
      <c r="O7" s="1"/>
    </row>
    <row r="8" spans="1:15" s="223" customFormat="1" ht="20.25" customHeight="1" x14ac:dyDescent="0.25">
      <c r="A8" s="693"/>
      <c r="B8" s="694" t="s">
        <v>12</v>
      </c>
      <c r="C8" s="691"/>
      <c r="D8" s="691" t="s">
        <v>13</v>
      </c>
      <c r="E8" s="691" t="s">
        <v>14</v>
      </c>
      <c r="F8" s="691" t="s">
        <v>15</v>
      </c>
      <c r="G8" s="691"/>
      <c r="H8" s="691" t="s">
        <v>13</v>
      </c>
      <c r="I8" s="691" t="s">
        <v>14</v>
      </c>
      <c r="J8" s="691" t="s">
        <v>15</v>
      </c>
      <c r="K8" s="1"/>
      <c r="L8" s="1"/>
      <c r="M8" s="1"/>
      <c r="N8" s="1"/>
      <c r="O8" s="1"/>
    </row>
    <row r="9" spans="1:15" s="223" customFormat="1" ht="18.75" customHeight="1" x14ac:dyDescent="0.25">
      <c r="A9" s="693"/>
      <c r="B9" s="694"/>
      <c r="C9" s="691"/>
      <c r="D9" s="691"/>
      <c r="E9" s="691"/>
      <c r="F9" s="691"/>
      <c r="G9" s="691"/>
      <c r="H9" s="691"/>
      <c r="I9" s="691"/>
      <c r="J9" s="691"/>
      <c r="K9" s="1"/>
      <c r="L9" s="1"/>
      <c r="M9" s="1"/>
      <c r="N9" s="1"/>
      <c r="O9" s="1"/>
    </row>
    <row r="10" spans="1:15" s="223" customFormat="1" ht="25.5" customHeight="1" x14ac:dyDescent="0.25">
      <c r="A10" s="222"/>
      <c r="B10" s="2" t="s">
        <v>16</v>
      </c>
      <c r="C10" s="232">
        <f>SUM(C11,C28,C207,C208,C209,C210,C211,C212,C215,C216,C217,C218,C219,C220)</f>
        <v>20006374.774</v>
      </c>
      <c r="D10" s="232">
        <f>SUM(D11,D28,D207,D208,D209,D210,D211,D212,D215,D216,D217,D218,D219,D220)</f>
        <v>10850899.774</v>
      </c>
      <c r="E10" s="232">
        <f>SUM(E11,E28,E207,E208,E209,E210,E211,E212,E215,E216,E217,E218,E219,E220)</f>
        <v>7497664</v>
      </c>
      <c r="F10" s="232">
        <f>SUM(F11,F28,F207,F208,F209,F210,F211,F212,F215,F216,F217,F218,F219,F220)</f>
        <v>1657811</v>
      </c>
      <c r="G10" s="232">
        <f>SUM(G11,G28,G207,G208,G209,G210,G211,G212,G213,G214,G215,G216,G217,G218,G219,G220)</f>
        <v>20277144.229026001</v>
      </c>
      <c r="H10" s="232">
        <f>SUM(H11,H28,H207,H208,H209,H210,H211,H212,H213,H214,H215,H216,H217,H218,H219,H220)</f>
        <v>10052056.229026001</v>
      </c>
      <c r="I10" s="232">
        <f>SUM(I11,I28,I207,I208,I209,I210,I211,I212,I213,I214,I215,I216,I217,I218,I219,I220)</f>
        <v>8191012</v>
      </c>
      <c r="J10" s="232">
        <f>SUM(J11,J28,J207,J208,J209,J210,J211,J212,J213,J214,J215,J216,J217,J218,J219,J220)</f>
        <v>2034076</v>
      </c>
      <c r="K10" s="1"/>
      <c r="L10" s="1"/>
      <c r="M10" s="1"/>
      <c r="N10" s="1"/>
      <c r="O10" s="1"/>
    </row>
    <row r="11" spans="1:15" s="223" customFormat="1" ht="26.25" customHeight="1" x14ac:dyDescent="0.25">
      <c r="A11" s="231" t="s">
        <v>17</v>
      </c>
      <c r="B11" s="3" t="s">
        <v>18</v>
      </c>
      <c r="C11" s="3">
        <f t="shared" ref="C11:J11" si="0">C12+C16+C17+C27</f>
        <v>6183324</v>
      </c>
      <c r="D11" s="3">
        <f t="shared" si="0"/>
        <v>4857909</v>
      </c>
      <c r="E11" s="3">
        <f t="shared" si="0"/>
        <v>947950</v>
      </c>
      <c r="F11" s="3">
        <f t="shared" si="0"/>
        <v>377465</v>
      </c>
      <c r="G11" s="3">
        <f t="shared" si="0"/>
        <v>4615719</v>
      </c>
      <c r="H11" s="3">
        <f t="shared" si="0"/>
        <v>3079079</v>
      </c>
      <c r="I11" s="3">
        <f t="shared" si="0"/>
        <v>1094750</v>
      </c>
      <c r="J11" s="3">
        <f t="shared" si="0"/>
        <v>441890</v>
      </c>
      <c r="K11" s="1"/>
      <c r="L11" s="1"/>
      <c r="M11" s="1"/>
      <c r="N11" s="1"/>
      <c r="O11" s="1"/>
    </row>
    <row r="12" spans="1:15" s="223" customFormat="1" ht="24.95" customHeight="1" x14ac:dyDescent="0.25">
      <c r="A12" s="231">
        <v>1</v>
      </c>
      <c r="B12" s="3" t="s">
        <v>19</v>
      </c>
      <c r="C12" s="3">
        <f>SUM(C13:C15)</f>
        <v>3920194</v>
      </c>
      <c r="D12" s="3">
        <f>SUM(D13:D15)</f>
        <v>3920194</v>
      </c>
      <c r="E12" s="3"/>
      <c r="F12" s="3"/>
      <c r="G12" s="3">
        <f>SUM(G13:G15)</f>
        <v>2223481</v>
      </c>
      <c r="H12" s="3">
        <f>SUM(H13:H15)</f>
        <v>2223481</v>
      </c>
      <c r="I12" s="3"/>
      <c r="J12" s="3"/>
      <c r="K12" s="1"/>
      <c r="L12" s="1"/>
      <c r="M12" s="1"/>
      <c r="N12" s="1"/>
      <c r="O12" s="1"/>
    </row>
    <row r="13" spans="1:15" s="223" customFormat="1" ht="24.95" customHeight="1" x14ac:dyDescent="0.25">
      <c r="A13" s="222" t="s">
        <v>20</v>
      </c>
      <c r="B13" s="4" t="s">
        <v>21</v>
      </c>
      <c r="C13" s="4">
        <f>D13+E13+F13</f>
        <v>626491</v>
      </c>
      <c r="D13" s="4">
        <v>626491</v>
      </c>
      <c r="E13" s="4"/>
      <c r="F13" s="4"/>
      <c r="G13" s="4">
        <f>H13+I13+J13</f>
        <v>611991</v>
      </c>
      <c r="H13" s="4">
        <v>611991</v>
      </c>
      <c r="I13" s="4"/>
      <c r="J13" s="4"/>
      <c r="K13" s="1"/>
      <c r="L13" s="1"/>
      <c r="M13" s="1"/>
      <c r="N13" s="1"/>
      <c r="O13" s="1"/>
    </row>
    <row r="14" spans="1:15" s="223" customFormat="1" ht="24.95" customHeight="1" x14ac:dyDescent="0.25">
      <c r="A14" s="222" t="s">
        <v>22</v>
      </c>
      <c r="B14" s="4" t="s">
        <v>23</v>
      </c>
      <c r="C14" s="4">
        <f>D14+E14+F14</f>
        <v>576603</v>
      </c>
      <c r="D14" s="4">
        <v>576603</v>
      </c>
      <c r="E14" s="4"/>
      <c r="F14" s="4"/>
      <c r="G14" s="4">
        <f>H14+I14+J14</f>
        <v>475000</v>
      </c>
      <c r="H14" s="4">
        <v>475000</v>
      </c>
      <c r="I14" s="4"/>
      <c r="J14" s="4"/>
      <c r="K14" s="1"/>
      <c r="L14" s="1"/>
      <c r="M14" s="1"/>
      <c r="N14" s="1"/>
      <c r="O14" s="1"/>
    </row>
    <row r="15" spans="1:15" s="223" customFormat="1" ht="24.95" customHeight="1" x14ac:dyDescent="0.25">
      <c r="A15" s="222" t="s">
        <v>24</v>
      </c>
      <c r="B15" s="4" t="s">
        <v>25</v>
      </c>
      <c r="C15" s="4">
        <f>D15+E15+F15</f>
        <v>2717100</v>
      </c>
      <c r="D15" s="4">
        <v>2717100</v>
      </c>
      <c r="E15" s="4"/>
      <c r="F15" s="4"/>
      <c r="G15" s="4">
        <f>H15+I15+J15</f>
        <v>1136490</v>
      </c>
      <c r="H15" s="4">
        <v>1136490</v>
      </c>
      <c r="I15" s="4"/>
      <c r="J15" s="4"/>
      <c r="K15" s="1"/>
      <c r="L15" s="1"/>
      <c r="M15" s="1"/>
      <c r="N15" s="1"/>
      <c r="O15" s="1"/>
    </row>
    <row r="16" spans="1:15" s="233" customFormat="1" ht="24.95" customHeight="1" x14ac:dyDescent="0.25">
      <c r="A16" s="231" t="s">
        <v>296</v>
      </c>
      <c r="B16" s="3" t="s">
        <v>409</v>
      </c>
      <c r="C16" s="3">
        <f>D16+E16+F16</f>
        <v>195530</v>
      </c>
      <c r="D16" s="3">
        <v>195530</v>
      </c>
      <c r="E16" s="3"/>
      <c r="F16" s="3"/>
      <c r="G16" s="3">
        <f>H16+I16+J16</f>
        <v>263838</v>
      </c>
      <c r="H16" s="3">
        <v>263838</v>
      </c>
      <c r="I16" s="3"/>
      <c r="J16" s="3"/>
      <c r="K16" s="15"/>
      <c r="L16" s="15"/>
      <c r="M16" s="15"/>
      <c r="N16" s="15"/>
      <c r="O16" s="15"/>
    </row>
    <row r="17" spans="1:15" s="233" customFormat="1" ht="24.95" customHeight="1" x14ac:dyDescent="0.25">
      <c r="A17" s="231" t="s">
        <v>297</v>
      </c>
      <c r="B17" s="3" t="s">
        <v>26</v>
      </c>
      <c r="C17" s="3">
        <f t="shared" ref="C17:J17" si="1">C18+C19</f>
        <v>1810000</v>
      </c>
      <c r="D17" s="3">
        <f t="shared" si="1"/>
        <v>484585</v>
      </c>
      <c r="E17" s="3">
        <f t="shared" si="1"/>
        <v>947950</v>
      </c>
      <c r="F17" s="3">
        <f t="shared" si="1"/>
        <v>377465</v>
      </c>
      <c r="G17" s="3">
        <f t="shared" si="1"/>
        <v>1922000</v>
      </c>
      <c r="H17" s="3">
        <f t="shared" si="1"/>
        <v>385360</v>
      </c>
      <c r="I17" s="3">
        <f t="shared" si="1"/>
        <v>1094750</v>
      </c>
      <c r="J17" s="3">
        <f t="shared" si="1"/>
        <v>441890</v>
      </c>
      <c r="K17" s="15"/>
      <c r="L17" s="15"/>
      <c r="M17" s="15"/>
      <c r="N17" s="15"/>
      <c r="O17" s="15"/>
    </row>
    <row r="18" spans="1:15" s="223" customFormat="1" ht="24.95" customHeight="1" x14ac:dyDescent="0.25">
      <c r="A18" s="222" t="s">
        <v>20</v>
      </c>
      <c r="B18" s="4" t="s">
        <v>750</v>
      </c>
      <c r="C18" s="4">
        <f>SUM(D18:F18)</f>
        <v>10000</v>
      </c>
      <c r="D18" s="4">
        <v>10000</v>
      </c>
      <c r="E18" s="4"/>
      <c r="F18" s="4"/>
      <c r="G18" s="4">
        <v>22000</v>
      </c>
      <c r="H18" s="4">
        <v>22000</v>
      </c>
      <c r="I18" s="4"/>
      <c r="J18" s="4"/>
      <c r="K18" s="1"/>
      <c r="L18" s="1"/>
      <c r="M18" s="1"/>
      <c r="N18" s="1"/>
      <c r="O18" s="1"/>
    </row>
    <row r="19" spans="1:15" s="223" customFormat="1" ht="24.95" customHeight="1" x14ac:dyDescent="0.25">
      <c r="A19" s="222" t="s">
        <v>22</v>
      </c>
      <c r="B19" s="4" t="s">
        <v>226</v>
      </c>
      <c r="C19" s="4">
        <f>SUM(D19:F19)</f>
        <v>1800000</v>
      </c>
      <c r="D19" s="4">
        <v>474585</v>
      </c>
      <c r="E19" s="4">
        <v>947950</v>
      </c>
      <c r="F19" s="4">
        <v>377465</v>
      </c>
      <c r="G19" s="4">
        <v>1900000</v>
      </c>
      <c r="H19" s="4">
        <v>363360</v>
      </c>
      <c r="I19" s="4">
        <v>1094750</v>
      </c>
      <c r="J19" s="4">
        <v>441890</v>
      </c>
      <c r="K19" s="1"/>
      <c r="L19" s="1"/>
      <c r="M19" s="1"/>
      <c r="N19" s="1"/>
      <c r="O19" s="1"/>
    </row>
    <row r="20" spans="1:15" s="223" customFormat="1" ht="24.95" customHeight="1" x14ac:dyDescent="0.25">
      <c r="A20" s="222"/>
      <c r="B20" s="234" t="s">
        <v>27</v>
      </c>
      <c r="C20" s="3"/>
      <c r="D20" s="3"/>
      <c r="E20" s="3"/>
      <c r="F20" s="3"/>
      <c r="G20" s="3"/>
      <c r="H20" s="3"/>
      <c r="I20" s="3"/>
      <c r="J20" s="3"/>
      <c r="K20" s="1"/>
      <c r="L20" s="1"/>
      <c r="M20" s="1"/>
      <c r="N20" s="1"/>
      <c r="O20" s="1"/>
    </row>
    <row r="21" spans="1:15" s="223" customFormat="1" ht="36" customHeight="1" x14ac:dyDescent="0.25">
      <c r="A21" s="222" t="s">
        <v>61</v>
      </c>
      <c r="B21" s="4" t="s">
        <v>215</v>
      </c>
      <c r="C21" s="4"/>
      <c r="D21" s="4">
        <v>31350</v>
      </c>
      <c r="E21" s="4"/>
      <c r="F21" s="4"/>
      <c r="G21" s="4"/>
      <c r="H21" s="4">
        <v>31350</v>
      </c>
      <c r="I21" s="4"/>
      <c r="J21" s="4"/>
      <c r="K21" s="1"/>
      <c r="L21" s="1"/>
      <c r="M21" s="1"/>
      <c r="N21" s="1"/>
      <c r="O21" s="1"/>
    </row>
    <row r="22" spans="1:15" s="223" customFormat="1" ht="29.25" customHeight="1" x14ac:dyDescent="0.25">
      <c r="A22" s="222" t="s">
        <v>61</v>
      </c>
      <c r="B22" s="235" t="s">
        <v>270</v>
      </c>
      <c r="C22" s="4"/>
      <c r="D22" s="4">
        <v>50000</v>
      </c>
      <c r="E22" s="4"/>
      <c r="F22" s="4"/>
      <c r="G22" s="4"/>
      <c r="H22" s="4"/>
      <c r="I22" s="4"/>
      <c r="J22" s="4"/>
      <c r="K22" s="1"/>
      <c r="L22" s="1"/>
      <c r="M22" s="1"/>
      <c r="N22" s="1"/>
      <c r="O22" s="1"/>
    </row>
    <row r="23" spans="1:15" s="223" customFormat="1" ht="43.5" customHeight="1" x14ac:dyDescent="0.25">
      <c r="A23" s="222" t="s">
        <v>61</v>
      </c>
      <c r="B23" s="235" t="s">
        <v>271</v>
      </c>
      <c r="C23" s="4"/>
      <c r="D23" s="4">
        <v>47458</v>
      </c>
      <c r="E23" s="4"/>
      <c r="F23" s="4"/>
      <c r="G23" s="4"/>
      <c r="H23" s="4">
        <v>36336</v>
      </c>
      <c r="I23" s="4"/>
      <c r="J23" s="4"/>
      <c r="K23" s="1"/>
      <c r="L23" s="1"/>
      <c r="M23" s="1"/>
      <c r="N23" s="1"/>
      <c r="O23" s="1"/>
    </row>
    <row r="24" spans="1:15" s="223" customFormat="1" ht="40.5" customHeight="1" x14ac:dyDescent="0.25">
      <c r="A24" s="222" t="s">
        <v>61</v>
      </c>
      <c r="B24" s="235" t="s">
        <v>425</v>
      </c>
      <c r="C24" s="4"/>
      <c r="D24" s="4">
        <v>45000</v>
      </c>
      <c r="E24" s="4"/>
      <c r="F24" s="4"/>
      <c r="G24" s="4"/>
      <c r="H24" s="4">
        <v>95000</v>
      </c>
      <c r="I24" s="4"/>
      <c r="J24" s="4"/>
      <c r="K24" s="1"/>
      <c r="L24" s="1"/>
      <c r="M24" s="1"/>
      <c r="N24" s="1"/>
      <c r="O24" s="1"/>
    </row>
    <row r="25" spans="1:15" s="223" customFormat="1" ht="36" customHeight="1" x14ac:dyDescent="0.25">
      <c r="A25" s="222" t="s">
        <v>61</v>
      </c>
      <c r="B25" s="235" t="s">
        <v>272</v>
      </c>
      <c r="C25" s="4"/>
      <c r="D25" s="4">
        <v>30000</v>
      </c>
      <c r="E25" s="4"/>
      <c r="F25" s="4"/>
      <c r="G25" s="4"/>
      <c r="H25" s="4"/>
      <c r="I25" s="4"/>
      <c r="J25" s="4"/>
      <c r="K25" s="1"/>
      <c r="L25" s="1"/>
      <c r="M25" s="1"/>
      <c r="N25" s="1"/>
      <c r="O25" s="1"/>
    </row>
    <row r="26" spans="1:15" s="223" customFormat="1" ht="36" customHeight="1" x14ac:dyDescent="0.25">
      <c r="A26" s="222" t="s">
        <v>61</v>
      </c>
      <c r="B26" s="235" t="s">
        <v>273</v>
      </c>
      <c r="C26" s="4"/>
      <c r="D26" s="4">
        <v>270777</v>
      </c>
      <c r="E26" s="4"/>
      <c r="F26" s="4"/>
      <c r="G26" s="4"/>
      <c r="H26" s="4">
        <v>200674</v>
      </c>
      <c r="I26" s="4"/>
      <c r="J26" s="4"/>
      <c r="K26" s="1"/>
      <c r="L26" s="1"/>
      <c r="M26" s="1"/>
      <c r="N26" s="1"/>
      <c r="O26" s="1"/>
    </row>
    <row r="27" spans="1:15" s="223" customFormat="1" ht="24.95" customHeight="1" x14ac:dyDescent="0.25">
      <c r="A27" s="231" t="s">
        <v>298</v>
      </c>
      <c r="B27" s="3" t="s">
        <v>28</v>
      </c>
      <c r="C27" s="3">
        <f>D27+E27+F27</f>
        <v>257600</v>
      </c>
      <c r="D27" s="3">
        <v>257600</v>
      </c>
      <c r="E27" s="3"/>
      <c r="F27" s="3"/>
      <c r="G27" s="3">
        <f>H27+I27+J27</f>
        <v>206400</v>
      </c>
      <c r="H27" s="3">
        <v>206400</v>
      </c>
      <c r="I27" s="3"/>
      <c r="J27" s="3"/>
      <c r="K27" s="1"/>
      <c r="L27" s="1"/>
      <c r="M27" s="1"/>
      <c r="N27" s="1"/>
      <c r="O27" s="1"/>
    </row>
    <row r="28" spans="1:15" s="223" customFormat="1" ht="24.95" customHeight="1" x14ac:dyDescent="0.25">
      <c r="A28" s="231" t="s">
        <v>29</v>
      </c>
      <c r="B28" s="3" t="s">
        <v>30</v>
      </c>
      <c r="C28" s="3">
        <f t="shared" ref="C28:J28" si="2">SUM(C29,C55,C76,C85,C88,C92,C96,C100,C118,C138,C148,C176,C182,C183,C184,C185,C186,C187,C188,C189,C190,C195)</f>
        <v>12061368.774</v>
      </c>
      <c r="D28" s="3">
        <f t="shared" si="2"/>
        <v>4632216.7740000002</v>
      </c>
      <c r="E28" s="3">
        <f t="shared" si="2"/>
        <v>6181698</v>
      </c>
      <c r="F28" s="3">
        <f t="shared" si="2"/>
        <v>1247454</v>
      </c>
      <c r="G28" s="3">
        <f t="shared" si="2"/>
        <v>13417558.229026001</v>
      </c>
      <c r="H28" s="3">
        <f t="shared" si="2"/>
        <v>5129480.229026</v>
      </c>
      <c r="I28" s="3">
        <f t="shared" si="2"/>
        <v>6728984</v>
      </c>
      <c r="J28" s="3">
        <f t="shared" si="2"/>
        <v>1559094</v>
      </c>
      <c r="K28" s="1"/>
      <c r="L28" s="1"/>
      <c r="M28" s="1"/>
      <c r="N28" s="1"/>
      <c r="O28" s="1"/>
    </row>
    <row r="29" spans="1:15" s="233" customFormat="1" ht="25.9" customHeight="1" x14ac:dyDescent="0.25">
      <c r="A29" s="231">
        <v>1</v>
      </c>
      <c r="B29" s="3" t="s">
        <v>31</v>
      </c>
      <c r="C29" s="3">
        <f>SUM(D29:F29)</f>
        <v>2105056</v>
      </c>
      <c r="D29" s="3">
        <f>SUM(D30:D41,D44:D54)</f>
        <v>771410</v>
      </c>
      <c r="E29" s="3">
        <v>397969</v>
      </c>
      <c r="F29" s="3">
        <v>935677</v>
      </c>
      <c r="G29" s="3">
        <f>SUM(H29:J29)</f>
        <v>2496255.229026</v>
      </c>
      <c r="H29" s="3">
        <f>SUM(H30:H41,H44:H54)</f>
        <v>812769.22902600002</v>
      </c>
      <c r="I29" s="3">
        <v>451195</v>
      </c>
      <c r="J29" s="3">
        <v>1232291</v>
      </c>
      <c r="K29" s="15"/>
      <c r="L29" s="15"/>
      <c r="M29" s="15"/>
      <c r="N29" s="15"/>
      <c r="O29" s="15"/>
    </row>
    <row r="30" spans="1:15" s="223" customFormat="1" ht="29.25" customHeight="1" x14ac:dyDescent="0.25">
      <c r="A30" s="222" t="s">
        <v>61</v>
      </c>
      <c r="B30" s="4" t="s">
        <v>198</v>
      </c>
      <c r="C30" s="4"/>
      <c r="D30" s="4">
        <v>302408</v>
      </c>
      <c r="E30" s="4"/>
      <c r="F30" s="4"/>
      <c r="G30" s="4"/>
      <c r="H30" s="4">
        <v>344446</v>
      </c>
      <c r="I30" s="4"/>
      <c r="J30" s="4"/>
      <c r="K30" s="1"/>
      <c r="L30" s="1"/>
      <c r="M30" s="1"/>
      <c r="N30" s="1"/>
      <c r="O30" s="1"/>
    </row>
    <row r="31" spans="1:15" s="223" customFormat="1" ht="68.25" customHeight="1" x14ac:dyDescent="0.25">
      <c r="A31" s="222" t="s">
        <v>61</v>
      </c>
      <c r="B31" s="4" t="s">
        <v>801</v>
      </c>
      <c r="C31" s="4"/>
      <c r="D31" s="4">
        <v>24500</v>
      </c>
      <c r="E31" s="4"/>
      <c r="F31" s="4"/>
      <c r="G31" s="4"/>
      <c r="H31" s="4">
        <f>24500+2500</f>
        <v>27000</v>
      </c>
      <c r="I31" s="4"/>
      <c r="J31" s="4"/>
      <c r="K31" s="1"/>
      <c r="L31" s="1"/>
      <c r="M31" s="1"/>
      <c r="N31" s="1"/>
      <c r="O31" s="1"/>
    </row>
    <row r="32" spans="1:15" s="223" customFormat="1" ht="31.15" customHeight="1" x14ac:dyDescent="0.25">
      <c r="A32" s="222" t="s">
        <v>61</v>
      </c>
      <c r="B32" s="4" t="s">
        <v>199</v>
      </c>
      <c r="C32" s="4"/>
      <c r="D32" s="4">
        <v>7000</v>
      </c>
      <c r="E32" s="4"/>
      <c r="F32" s="4"/>
      <c r="G32" s="4"/>
      <c r="H32" s="4">
        <v>10000</v>
      </c>
      <c r="I32" s="4"/>
      <c r="J32" s="4"/>
      <c r="K32" s="1"/>
      <c r="L32" s="1"/>
      <c r="M32" s="1"/>
      <c r="N32" s="1"/>
      <c r="O32" s="1"/>
    </row>
    <row r="33" spans="1:15" s="223" customFormat="1" ht="65.25" customHeight="1" x14ac:dyDescent="0.25">
      <c r="A33" s="222" t="s">
        <v>61</v>
      </c>
      <c r="B33" s="236" t="s">
        <v>390</v>
      </c>
      <c r="C33" s="4"/>
      <c r="D33" s="4">
        <v>182387</v>
      </c>
      <c r="E33" s="4"/>
      <c r="F33" s="4"/>
      <c r="G33" s="4"/>
      <c r="H33" s="4">
        <v>155278.22902600002</v>
      </c>
      <c r="I33" s="4"/>
      <c r="J33" s="4"/>
      <c r="K33" s="1"/>
      <c r="L33" s="1"/>
      <c r="M33" s="1"/>
      <c r="N33" s="1"/>
      <c r="O33" s="1"/>
    </row>
    <row r="34" spans="1:15" s="223" customFormat="1" ht="24.95" customHeight="1" x14ac:dyDescent="0.25">
      <c r="A34" s="222" t="s">
        <v>61</v>
      </c>
      <c r="B34" s="4" t="s">
        <v>269</v>
      </c>
      <c r="C34" s="4"/>
      <c r="D34" s="4">
        <v>8500</v>
      </c>
      <c r="E34" s="4"/>
      <c r="F34" s="4"/>
      <c r="G34" s="4"/>
      <c r="H34" s="4"/>
      <c r="I34" s="4"/>
      <c r="J34" s="4"/>
      <c r="K34" s="1"/>
      <c r="L34" s="1"/>
      <c r="M34" s="1"/>
      <c r="N34" s="1"/>
      <c r="O34" s="1"/>
    </row>
    <row r="35" spans="1:15" s="223" customFormat="1" ht="39" customHeight="1" x14ac:dyDescent="0.25">
      <c r="A35" s="222" t="s">
        <v>61</v>
      </c>
      <c r="B35" s="4" t="s">
        <v>445</v>
      </c>
      <c r="C35" s="4"/>
      <c r="D35" s="4">
        <v>30500</v>
      </c>
      <c r="E35" s="4"/>
      <c r="F35" s="4"/>
      <c r="G35" s="4"/>
      <c r="H35" s="4">
        <v>30500</v>
      </c>
      <c r="I35" s="4"/>
      <c r="J35" s="4"/>
      <c r="K35" s="1"/>
      <c r="L35" s="1"/>
      <c r="M35" s="1"/>
      <c r="N35" s="1"/>
      <c r="O35" s="1"/>
    </row>
    <row r="36" spans="1:15" s="223" customFormat="1" ht="30" customHeight="1" x14ac:dyDescent="0.25">
      <c r="A36" s="222" t="s">
        <v>61</v>
      </c>
      <c r="B36" s="4" t="s">
        <v>200</v>
      </c>
      <c r="C36" s="4"/>
      <c r="D36" s="4">
        <v>27780</v>
      </c>
      <c r="E36" s="4"/>
      <c r="F36" s="4"/>
      <c r="G36" s="4"/>
      <c r="H36" s="4">
        <v>34398</v>
      </c>
      <c r="I36" s="4"/>
      <c r="J36" s="4"/>
      <c r="K36" s="1"/>
      <c r="L36" s="1"/>
      <c r="M36" s="1"/>
      <c r="N36" s="1"/>
      <c r="O36" s="1"/>
    </row>
    <row r="37" spans="1:15" s="223" customFormat="1" ht="30" customHeight="1" x14ac:dyDescent="0.25">
      <c r="A37" s="222" t="s">
        <v>61</v>
      </c>
      <c r="B37" s="4" t="s">
        <v>201</v>
      </c>
      <c r="C37" s="4"/>
      <c r="D37" s="4">
        <v>34502</v>
      </c>
      <c r="E37" s="4"/>
      <c r="F37" s="4"/>
      <c r="G37" s="4"/>
      <c r="H37" s="4">
        <v>37572</v>
      </c>
      <c r="I37" s="4"/>
      <c r="J37" s="4"/>
      <c r="K37" s="1"/>
      <c r="L37" s="1"/>
      <c r="M37" s="1"/>
      <c r="N37" s="1"/>
      <c r="O37" s="1"/>
    </row>
    <row r="38" spans="1:15" s="223" customFormat="1" ht="30" customHeight="1" x14ac:dyDescent="0.25">
      <c r="A38" s="222" t="s">
        <v>61</v>
      </c>
      <c r="B38" s="4" t="s">
        <v>202</v>
      </c>
      <c r="C38" s="4"/>
      <c r="D38" s="4">
        <v>15000</v>
      </c>
      <c r="E38" s="4"/>
      <c r="F38" s="4"/>
      <c r="G38" s="4"/>
      <c r="H38" s="4">
        <v>15000</v>
      </c>
      <c r="I38" s="4"/>
      <c r="J38" s="4"/>
      <c r="K38" s="1"/>
      <c r="L38" s="1"/>
      <c r="M38" s="1"/>
      <c r="N38" s="1"/>
      <c r="O38" s="1"/>
    </row>
    <row r="39" spans="1:15" s="223" customFormat="1" ht="30" customHeight="1" x14ac:dyDescent="0.25">
      <c r="A39" s="222" t="s">
        <v>61</v>
      </c>
      <c r="B39" s="4" t="s">
        <v>203</v>
      </c>
      <c r="C39" s="4"/>
      <c r="D39" s="4">
        <v>21043</v>
      </c>
      <c r="E39" s="4"/>
      <c r="F39" s="4"/>
      <c r="G39" s="4"/>
      <c r="H39" s="4">
        <v>24025</v>
      </c>
      <c r="I39" s="4"/>
      <c r="J39" s="4"/>
      <c r="K39" s="1"/>
      <c r="L39" s="1"/>
      <c r="M39" s="1"/>
      <c r="N39" s="1"/>
      <c r="O39" s="1"/>
    </row>
    <row r="40" spans="1:15" s="223" customFormat="1" ht="39" customHeight="1" x14ac:dyDescent="0.25">
      <c r="A40" s="222" t="s">
        <v>61</v>
      </c>
      <c r="B40" s="236" t="s">
        <v>204</v>
      </c>
      <c r="C40" s="4"/>
      <c r="D40" s="4">
        <v>4640</v>
      </c>
      <c r="E40" s="4"/>
      <c r="F40" s="4"/>
      <c r="G40" s="4"/>
      <c r="H40" s="4">
        <v>5000</v>
      </c>
      <c r="I40" s="4"/>
      <c r="J40" s="4"/>
      <c r="K40" s="1"/>
      <c r="L40" s="1"/>
      <c r="M40" s="1"/>
      <c r="N40" s="1"/>
      <c r="O40" s="1"/>
    </row>
    <row r="41" spans="1:15" s="223" customFormat="1" ht="24.95" customHeight="1" x14ac:dyDescent="0.25">
      <c r="A41" s="222" t="s">
        <v>61</v>
      </c>
      <c r="B41" s="4" t="s">
        <v>205</v>
      </c>
      <c r="C41" s="4"/>
      <c r="D41" s="4">
        <v>800</v>
      </c>
      <c r="E41" s="4"/>
      <c r="F41" s="4"/>
      <c r="G41" s="4"/>
      <c r="H41" s="4">
        <v>1200</v>
      </c>
      <c r="I41" s="4"/>
      <c r="J41" s="4"/>
      <c r="K41" s="1"/>
      <c r="L41" s="1"/>
      <c r="M41" s="1"/>
      <c r="N41" s="1"/>
      <c r="O41" s="1"/>
    </row>
    <row r="42" spans="1:15" s="239" customFormat="1" ht="24.95" customHeight="1" x14ac:dyDescent="0.25">
      <c r="A42" s="222" t="s">
        <v>178</v>
      </c>
      <c r="B42" s="237" t="s">
        <v>206</v>
      </c>
      <c r="C42" s="237"/>
      <c r="D42" s="237">
        <v>450</v>
      </c>
      <c r="E42" s="237"/>
      <c r="F42" s="237"/>
      <c r="G42" s="237"/>
      <c r="H42" s="237">
        <v>850</v>
      </c>
      <c r="I42" s="237"/>
      <c r="J42" s="237"/>
      <c r="K42" s="238"/>
      <c r="L42" s="238"/>
      <c r="M42" s="238"/>
      <c r="N42" s="238"/>
      <c r="O42" s="238"/>
    </row>
    <row r="43" spans="1:15" s="239" customFormat="1" ht="24.95" customHeight="1" x14ac:dyDescent="0.25">
      <c r="A43" s="222" t="s">
        <v>178</v>
      </c>
      <c r="B43" s="237" t="s">
        <v>207</v>
      </c>
      <c r="C43" s="237"/>
      <c r="D43" s="237">
        <v>350</v>
      </c>
      <c r="E43" s="237"/>
      <c r="F43" s="237"/>
      <c r="G43" s="237"/>
      <c r="H43" s="237">
        <v>350</v>
      </c>
      <c r="I43" s="237"/>
      <c r="J43" s="237"/>
      <c r="K43" s="238"/>
      <c r="L43" s="238"/>
      <c r="M43" s="238"/>
      <c r="N43" s="238"/>
      <c r="O43" s="238"/>
    </row>
    <row r="44" spans="1:15" s="223" customFormat="1" ht="63.75" customHeight="1" x14ac:dyDescent="0.25">
      <c r="A44" s="222" t="s">
        <v>61</v>
      </c>
      <c r="B44" s="4" t="s">
        <v>473</v>
      </c>
      <c r="C44" s="4"/>
      <c r="D44" s="4">
        <v>2500</v>
      </c>
      <c r="E44" s="4"/>
      <c r="F44" s="4"/>
      <c r="G44" s="4"/>
      <c r="H44" s="4">
        <v>6500</v>
      </c>
      <c r="I44" s="4"/>
      <c r="J44" s="4"/>
      <c r="K44" s="1"/>
      <c r="L44" s="1"/>
      <c r="M44" s="1"/>
      <c r="N44" s="1"/>
      <c r="O44" s="1"/>
    </row>
    <row r="45" spans="1:15" s="223" customFormat="1" ht="24.95" customHeight="1" x14ac:dyDescent="0.25">
      <c r="A45" s="222" t="s">
        <v>61</v>
      </c>
      <c r="B45" s="4" t="s">
        <v>208</v>
      </c>
      <c r="C45" s="4"/>
      <c r="D45" s="4">
        <v>1000</v>
      </c>
      <c r="E45" s="4"/>
      <c r="F45" s="4"/>
      <c r="G45" s="4"/>
      <c r="H45" s="4">
        <v>1000</v>
      </c>
      <c r="I45" s="4"/>
      <c r="J45" s="4"/>
      <c r="K45" s="1"/>
      <c r="L45" s="1"/>
      <c r="M45" s="1"/>
      <c r="N45" s="1"/>
      <c r="O45" s="1"/>
    </row>
    <row r="46" spans="1:15" s="223" customFormat="1" ht="24.95" customHeight="1" x14ac:dyDescent="0.25">
      <c r="A46" s="222" t="s">
        <v>61</v>
      </c>
      <c r="B46" s="4" t="s">
        <v>209</v>
      </c>
      <c r="C46" s="4"/>
      <c r="D46" s="4">
        <v>2350</v>
      </c>
      <c r="E46" s="4"/>
      <c r="F46" s="4"/>
      <c r="G46" s="4"/>
      <c r="H46" s="4">
        <v>2350</v>
      </c>
      <c r="I46" s="4"/>
      <c r="J46" s="4"/>
      <c r="K46" s="1"/>
      <c r="L46" s="1"/>
      <c r="M46" s="1"/>
      <c r="N46" s="1"/>
      <c r="O46" s="1"/>
    </row>
    <row r="47" spans="1:15" s="223" customFormat="1" ht="24.95" customHeight="1" x14ac:dyDescent="0.25">
      <c r="A47" s="222" t="s">
        <v>61</v>
      </c>
      <c r="B47" s="4" t="s">
        <v>210</v>
      </c>
      <c r="C47" s="4"/>
      <c r="D47" s="4">
        <v>40000</v>
      </c>
      <c r="E47" s="4"/>
      <c r="F47" s="4"/>
      <c r="G47" s="4"/>
      <c r="H47" s="4">
        <v>40000</v>
      </c>
      <c r="I47" s="4"/>
      <c r="J47" s="4"/>
      <c r="K47" s="1"/>
      <c r="L47" s="1"/>
      <c r="M47" s="1"/>
      <c r="N47" s="1"/>
      <c r="O47" s="1"/>
    </row>
    <row r="48" spans="1:15" s="223" customFormat="1" ht="24.95" customHeight="1" x14ac:dyDescent="0.25">
      <c r="A48" s="222" t="s">
        <v>61</v>
      </c>
      <c r="B48" s="4" t="s">
        <v>211</v>
      </c>
      <c r="C48" s="4"/>
      <c r="D48" s="4">
        <v>2000</v>
      </c>
      <c r="E48" s="4"/>
      <c r="F48" s="4"/>
      <c r="G48" s="4"/>
      <c r="H48" s="4">
        <v>2000</v>
      </c>
      <c r="I48" s="4"/>
      <c r="J48" s="4"/>
      <c r="K48" s="1"/>
      <c r="L48" s="1"/>
      <c r="M48" s="1"/>
      <c r="N48" s="1"/>
      <c r="O48" s="1"/>
    </row>
    <row r="49" spans="1:15" s="223" customFormat="1" ht="29.25" customHeight="1" x14ac:dyDescent="0.25">
      <c r="A49" s="222" t="s">
        <v>61</v>
      </c>
      <c r="B49" s="4" t="s">
        <v>1366</v>
      </c>
      <c r="C49" s="4"/>
      <c r="D49" s="4">
        <v>8000</v>
      </c>
      <c r="E49" s="4"/>
      <c r="F49" s="4"/>
      <c r="G49" s="4"/>
      <c r="H49" s="4"/>
      <c r="I49" s="4"/>
      <c r="J49" s="4"/>
      <c r="K49" s="1"/>
      <c r="L49" s="1"/>
      <c r="M49" s="1"/>
      <c r="N49" s="1"/>
      <c r="O49" s="1"/>
    </row>
    <row r="50" spans="1:15" s="223" customFormat="1" ht="34.5" customHeight="1" x14ac:dyDescent="0.25">
      <c r="A50" s="222" t="s">
        <v>61</v>
      </c>
      <c r="B50" s="4" t="s">
        <v>391</v>
      </c>
      <c r="C50" s="4"/>
      <c r="D50" s="4">
        <v>5000</v>
      </c>
      <c r="E50" s="4"/>
      <c r="F50" s="4"/>
      <c r="G50" s="4"/>
      <c r="H50" s="4">
        <v>5000</v>
      </c>
      <c r="I50" s="4"/>
      <c r="J50" s="4"/>
      <c r="K50" s="1"/>
      <c r="L50" s="1"/>
      <c r="M50" s="1"/>
      <c r="N50" s="1"/>
      <c r="O50" s="1"/>
    </row>
    <row r="51" spans="1:15" s="223" customFormat="1" ht="24.95" customHeight="1" x14ac:dyDescent="0.25">
      <c r="A51" s="222" t="s">
        <v>61</v>
      </c>
      <c r="B51" s="4" t="s">
        <v>212</v>
      </c>
      <c r="C51" s="4"/>
      <c r="D51" s="4">
        <v>1500</v>
      </c>
      <c r="E51" s="4"/>
      <c r="F51" s="4"/>
      <c r="G51" s="4"/>
      <c r="H51" s="4">
        <v>1500</v>
      </c>
      <c r="I51" s="4"/>
      <c r="J51" s="4"/>
      <c r="K51" s="1"/>
      <c r="L51" s="1"/>
      <c r="M51" s="1"/>
      <c r="N51" s="1"/>
      <c r="O51" s="1"/>
    </row>
    <row r="52" spans="1:15" s="223" customFormat="1" ht="39.75" customHeight="1" x14ac:dyDescent="0.25">
      <c r="A52" s="222" t="s">
        <v>61</v>
      </c>
      <c r="B52" s="240" t="s">
        <v>299</v>
      </c>
      <c r="C52" s="4"/>
      <c r="D52" s="4">
        <v>10000</v>
      </c>
      <c r="E52" s="4"/>
      <c r="F52" s="4"/>
      <c r="G52" s="4"/>
      <c r="H52" s="4">
        <v>10000</v>
      </c>
      <c r="I52" s="4"/>
      <c r="J52" s="4"/>
      <c r="K52" s="1"/>
      <c r="L52" s="1"/>
      <c r="M52" s="1"/>
      <c r="N52" s="1"/>
      <c r="O52" s="1"/>
    </row>
    <row r="53" spans="1:15" s="223" customFormat="1" ht="24.95" customHeight="1" x14ac:dyDescent="0.25">
      <c r="A53" s="222" t="s">
        <v>61</v>
      </c>
      <c r="B53" s="4" t="s">
        <v>44</v>
      </c>
      <c r="C53" s="4"/>
      <c r="D53" s="4">
        <v>15000</v>
      </c>
      <c r="E53" s="4"/>
      <c r="F53" s="4"/>
      <c r="G53" s="4"/>
      <c r="H53" s="4">
        <v>15000</v>
      </c>
      <c r="I53" s="4"/>
      <c r="J53" s="4"/>
      <c r="K53" s="1"/>
      <c r="L53" s="1"/>
      <c r="M53" s="1"/>
      <c r="N53" s="1"/>
      <c r="O53" s="1"/>
    </row>
    <row r="54" spans="1:15" s="223" customFormat="1" ht="67.5" customHeight="1" x14ac:dyDescent="0.25">
      <c r="A54" s="222" t="s">
        <v>61</v>
      </c>
      <c r="B54" s="4" t="s">
        <v>703</v>
      </c>
      <c r="C54" s="4"/>
      <c r="D54" s="4">
        <v>25000</v>
      </c>
      <c r="E54" s="4"/>
      <c r="F54" s="4"/>
      <c r="G54" s="4"/>
      <c r="H54" s="4">
        <v>45000</v>
      </c>
      <c r="I54" s="4"/>
      <c r="J54" s="4"/>
      <c r="K54" s="1"/>
      <c r="L54" s="1"/>
      <c r="M54" s="1"/>
      <c r="N54" s="1"/>
      <c r="O54" s="1"/>
    </row>
    <row r="55" spans="1:15" s="233" customFormat="1" ht="24.95" customHeight="1" x14ac:dyDescent="0.25">
      <c r="A55" s="231">
        <v>2</v>
      </c>
      <c r="B55" s="3" t="s">
        <v>32</v>
      </c>
      <c r="C55" s="3">
        <f>SUM(D55:F55)</f>
        <v>4394149.7740000002</v>
      </c>
      <c r="D55" s="3">
        <f>SUM(D56,D67,D73:D75)</f>
        <v>1150198.774</v>
      </c>
      <c r="E55" s="3">
        <f>SUM(E56,E67)</f>
        <v>3243951</v>
      </c>
      <c r="F55" s="3"/>
      <c r="G55" s="3">
        <f>SUM(H55:J55)</f>
        <v>4962007</v>
      </c>
      <c r="H55" s="3">
        <f>SUM(H56,H67,H73:H75)</f>
        <v>1239884</v>
      </c>
      <c r="I55" s="3">
        <f>SUM(I56,I67)</f>
        <v>3722123</v>
      </c>
      <c r="J55" s="3"/>
      <c r="K55" s="15"/>
      <c r="L55" s="15"/>
      <c r="M55" s="15"/>
      <c r="N55" s="15"/>
      <c r="O55" s="15"/>
    </row>
    <row r="56" spans="1:15" s="223" customFormat="1" ht="24.95" customHeight="1" x14ac:dyDescent="0.25">
      <c r="A56" s="222" t="s">
        <v>61</v>
      </c>
      <c r="B56" s="4" t="s">
        <v>187</v>
      </c>
      <c r="C56" s="4"/>
      <c r="D56" s="4">
        <f>SUM(D58:D66)</f>
        <v>601690</v>
      </c>
      <c r="E56" s="4">
        <v>3199072</v>
      </c>
      <c r="F56" s="4"/>
      <c r="G56" s="4"/>
      <c r="H56" s="4">
        <f>SUM(H58:H66)</f>
        <v>761149</v>
      </c>
      <c r="I56" s="4">
        <v>3673584</v>
      </c>
      <c r="J56" s="4"/>
      <c r="K56" s="1"/>
      <c r="L56" s="1"/>
      <c r="M56" s="1"/>
      <c r="N56" s="1"/>
      <c r="O56" s="1"/>
    </row>
    <row r="57" spans="1:15" s="223" customFormat="1" ht="24.95" customHeight="1" x14ac:dyDescent="0.25">
      <c r="A57" s="222"/>
      <c r="B57" s="237" t="s">
        <v>11</v>
      </c>
      <c r="C57" s="237"/>
      <c r="D57" s="237"/>
      <c r="E57" s="237"/>
      <c r="F57" s="237"/>
      <c r="G57" s="237"/>
      <c r="H57" s="237"/>
      <c r="I57" s="237"/>
      <c r="J57" s="237"/>
      <c r="K57" s="1"/>
      <c r="L57" s="1"/>
      <c r="M57" s="1"/>
      <c r="N57" s="1"/>
      <c r="O57" s="1"/>
    </row>
    <row r="58" spans="1:15" s="223" customFormat="1" ht="24.95" customHeight="1" x14ac:dyDescent="0.25">
      <c r="A58" s="222" t="s">
        <v>178</v>
      </c>
      <c r="B58" s="4" t="s">
        <v>189</v>
      </c>
      <c r="C58" s="4"/>
      <c r="D58" s="4">
        <v>492890</v>
      </c>
      <c r="E58" s="4"/>
      <c r="F58" s="4"/>
      <c r="G58" s="4"/>
      <c r="H58" s="4">
        <v>599899</v>
      </c>
      <c r="I58" s="4"/>
      <c r="J58" s="4"/>
      <c r="K58" s="1"/>
      <c r="L58" s="1"/>
      <c r="M58" s="1"/>
      <c r="N58" s="1"/>
      <c r="O58" s="1"/>
    </row>
    <row r="59" spans="1:15" s="243" customFormat="1" ht="28.5" customHeight="1" x14ac:dyDescent="0.25">
      <c r="A59" s="222" t="s">
        <v>178</v>
      </c>
      <c r="B59" s="241" t="s">
        <v>689</v>
      </c>
      <c r="C59" s="4"/>
      <c r="D59" s="4">
        <v>6500</v>
      </c>
      <c r="E59" s="4"/>
      <c r="F59" s="4"/>
      <c r="G59" s="4"/>
      <c r="H59" s="4">
        <f>9000-1000</f>
        <v>8000</v>
      </c>
      <c r="I59" s="4"/>
      <c r="J59" s="4"/>
      <c r="K59" s="1"/>
      <c r="L59" s="1"/>
      <c r="M59" s="242"/>
      <c r="N59" s="242"/>
      <c r="O59" s="242"/>
    </row>
    <row r="60" spans="1:15" s="223" customFormat="1" ht="24.95" customHeight="1" x14ac:dyDescent="0.25">
      <c r="A60" s="222" t="s">
        <v>178</v>
      </c>
      <c r="B60" s="241" t="s">
        <v>274</v>
      </c>
      <c r="C60" s="4"/>
      <c r="D60" s="4">
        <v>2500</v>
      </c>
      <c r="E60" s="4"/>
      <c r="F60" s="4"/>
      <c r="G60" s="4"/>
      <c r="H60" s="4">
        <v>2500</v>
      </c>
      <c r="I60" s="4"/>
      <c r="J60" s="4"/>
      <c r="K60" s="1"/>
      <c r="L60" s="1"/>
      <c r="M60" s="1"/>
      <c r="N60" s="1"/>
      <c r="O60" s="1"/>
    </row>
    <row r="61" spans="1:15" s="223" customFormat="1" ht="24.95" customHeight="1" x14ac:dyDescent="0.25">
      <c r="A61" s="222" t="s">
        <v>178</v>
      </c>
      <c r="B61" s="241" t="s">
        <v>275</v>
      </c>
      <c r="C61" s="4"/>
      <c r="D61" s="4">
        <v>300</v>
      </c>
      <c r="E61" s="4"/>
      <c r="F61" s="4"/>
      <c r="G61" s="4"/>
      <c r="H61" s="4">
        <v>300</v>
      </c>
      <c r="I61" s="4"/>
      <c r="J61" s="4"/>
      <c r="K61" s="1"/>
      <c r="L61" s="1"/>
      <c r="M61" s="1"/>
      <c r="N61" s="1"/>
      <c r="O61" s="1"/>
    </row>
    <row r="62" spans="1:15" s="243" customFormat="1" ht="54" customHeight="1" x14ac:dyDescent="0.25">
      <c r="A62" s="222" t="s">
        <v>178</v>
      </c>
      <c r="B62" s="241" t="s">
        <v>690</v>
      </c>
      <c r="C62" s="4"/>
      <c r="D62" s="4">
        <v>6000</v>
      </c>
      <c r="E62" s="4"/>
      <c r="F62" s="4"/>
      <c r="G62" s="4"/>
      <c r="H62" s="4">
        <f>10450-2000</f>
        <v>8450</v>
      </c>
      <c r="I62" s="4"/>
      <c r="J62" s="4"/>
      <c r="K62" s="1"/>
      <c r="L62" s="1"/>
      <c r="M62" s="242"/>
      <c r="N62" s="242"/>
      <c r="O62" s="242"/>
    </row>
    <row r="63" spans="1:15" s="223" customFormat="1" ht="36" customHeight="1" x14ac:dyDescent="0.25">
      <c r="A63" s="222" t="s">
        <v>178</v>
      </c>
      <c r="B63" s="4" t="s">
        <v>375</v>
      </c>
      <c r="C63" s="4"/>
      <c r="D63" s="4">
        <v>40000</v>
      </c>
      <c r="E63" s="4"/>
      <c r="F63" s="4"/>
      <c r="G63" s="4"/>
      <c r="H63" s="4">
        <v>65000</v>
      </c>
      <c r="I63" s="4"/>
      <c r="J63" s="4"/>
      <c r="K63" s="1"/>
      <c r="L63" s="1"/>
      <c r="M63" s="1"/>
      <c r="N63" s="1"/>
      <c r="O63" s="1"/>
    </row>
    <row r="64" spans="1:15" s="223" customFormat="1" ht="66.75" customHeight="1" x14ac:dyDescent="0.25">
      <c r="A64" s="222" t="s">
        <v>178</v>
      </c>
      <c r="B64" s="4" t="s">
        <v>474</v>
      </c>
      <c r="C64" s="4"/>
      <c r="D64" s="4">
        <f>10000+12000</f>
        <v>22000</v>
      </c>
      <c r="E64" s="4"/>
      <c r="F64" s="4"/>
      <c r="G64" s="4"/>
      <c r="H64" s="4">
        <v>25000</v>
      </c>
      <c r="I64" s="4"/>
      <c r="J64" s="4"/>
      <c r="K64" s="1"/>
      <c r="L64" s="1"/>
      <c r="M64" s="1"/>
      <c r="N64" s="1"/>
      <c r="O64" s="1"/>
    </row>
    <row r="65" spans="1:15" s="223" customFormat="1" ht="27.75" customHeight="1" x14ac:dyDescent="0.25">
      <c r="A65" s="222" t="s">
        <v>178</v>
      </c>
      <c r="B65" s="4" t="s">
        <v>307</v>
      </c>
      <c r="C65" s="4"/>
      <c r="D65" s="4">
        <v>10000</v>
      </c>
      <c r="E65" s="4"/>
      <c r="F65" s="4"/>
      <c r="G65" s="4"/>
      <c r="H65" s="4">
        <v>10000</v>
      </c>
      <c r="I65" s="4"/>
      <c r="J65" s="4"/>
      <c r="K65" s="1"/>
      <c r="L65" s="1"/>
      <c r="M65" s="1"/>
      <c r="N65" s="1"/>
      <c r="O65" s="1"/>
    </row>
    <row r="66" spans="1:15" s="223" customFormat="1" ht="34.5" customHeight="1" x14ac:dyDescent="0.25">
      <c r="A66" s="222" t="s">
        <v>178</v>
      </c>
      <c r="B66" s="236" t="s">
        <v>188</v>
      </c>
      <c r="C66" s="4"/>
      <c r="D66" s="4">
        <v>21500</v>
      </c>
      <c r="E66" s="4"/>
      <c r="F66" s="4"/>
      <c r="G66" s="4"/>
      <c r="H66" s="4">
        <v>42000</v>
      </c>
      <c r="I66" s="4"/>
      <c r="J66" s="4"/>
      <c r="K66" s="1"/>
      <c r="L66" s="1"/>
      <c r="M66" s="1"/>
      <c r="N66" s="1"/>
      <c r="O66" s="1"/>
    </row>
    <row r="67" spans="1:15" s="223" customFormat="1" ht="24.95" customHeight="1" x14ac:dyDescent="0.25">
      <c r="A67" s="222" t="s">
        <v>61</v>
      </c>
      <c r="B67" s="4" t="s">
        <v>268</v>
      </c>
      <c r="C67" s="4"/>
      <c r="D67" s="4">
        <f>SUM(D68:D72)</f>
        <v>343508.77399999998</v>
      </c>
      <c r="E67" s="4">
        <v>44879</v>
      </c>
      <c r="F67" s="4"/>
      <c r="G67" s="4"/>
      <c r="H67" s="4">
        <f>SUM(H68:H72)</f>
        <v>301735</v>
      </c>
      <c r="I67" s="4">
        <v>48539</v>
      </c>
      <c r="J67" s="4"/>
      <c r="K67" s="1"/>
      <c r="L67" s="1"/>
      <c r="M67" s="1"/>
      <c r="N67" s="1"/>
      <c r="O67" s="1"/>
    </row>
    <row r="68" spans="1:15" s="223" customFormat="1" ht="51" customHeight="1" x14ac:dyDescent="0.25">
      <c r="A68" s="222" t="s">
        <v>178</v>
      </c>
      <c r="B68" s="236" t="s">
        <v>428</v>
      </c>
      <c r="C68" s="4"/>
      <c r="D68" s="4">
        <v>304948.77399999998</v>
      </c>
      <c r="E68" s="4"/>
      <c r="F68" s="4"/>
      <c r="G68" s="4"/>
      <c r="H68" s="4">
        <f>PL04ĐT!J9</f>
        <v>262025</v>
      </c>
      <c r="I68" s="4"/>
      <c r="J68" s="4"/>
      <c r="K68" s="1"/>
      <c r="L68" s="1"/>
      <c r="M68" s="1"/>
      <c r="N68" s="1"/>
      <c r="O68" s="1"/>
    </row>
    <row r="69" spans="1:15" s="223" customFormat="1" ht="36" customHeight="1" x14ac:dyDescent="0.25">
      <c r="A69" s="222" t="s">
        <v>178</v>
      </c>
      <c r="B69" s="4" t="s">
        <v>387</v>
      </c>
      <c r="C69" s="4"/>
      <c r="D69" s="4">
        <v>20000</v>
      </c>
      <c r="E69" s="4"/>
      <c r="F69" s="4"/>
      <c r="G69" s="4"/>
      <c r="H69" s="4">
        <v>20000</v>
      </c>
      <c r="I69" s="4"/>
      <c r="J69" s="4"/>
      <c r="K69" s="1"/>
      <c r="L69" s="1"/>
      <c r="M69" s="1"/>
      <c r="N69" s="1"/>
      <c r="O69" s="1"/>
    </row>
    <row r="70" spans="1:15" s="223" customFormat="1" ht="37.5" customHeight="1" x14ac:dyDescent="0.25">
      <c r="A70" s="222" t="s">
        <v>178</v>
      </c>
      <c r="B70" s="4" t="s">
        <v>392</v>
      </c>
      <c r="C70" s="4"/>
      <c r="D70" s="4">
        <v>12060</v>
      </c>
      <c r="E70" s="4"/>
      <c r="F70" s="4"/>
      <c r="G70" s="4"/>
      <c r="H70" s="4">
        <v>12060</v>
      </c>
      <c r="I70" s="4"/>
      <c r="J70" s="4"/>
      <c r="K70" s="1"/>
      <c r="L70" s="1"/>
      <c r="M70" s="1"/>
      <c r="N70" s="1"/>
      <c r="O70" s="1"/>
    </row>
    <row r="71" spans="1:15" s="223" customFormat="1" ht="24.95" customHeight="1" x14ac:dyDescent="0.25">
      <c r="A71" s="222" t="s">
        <v>178</v>
      </c>
      <c r="B71" s="4" t="s">
        <v>802</v>
      </c>
      <c r="C71" s="4"/>
      <c r="D71" s="4">
        <v>2000</v>
      </c>
      <c r="E71" s="4"/>
      <c r="F71" s="4"/>
      <c r="G71" s="4"/>
      <c r="H71" s="4">
        <v>2450</v>
      </c>
      <c r="I71" s="4"/>
      <c r="J71" s="4"/>
      <c r="K71" s="1"/>
      <c r="L71" s="1"/>
      <c r="M71" s="1"/>
      <c r="N71" s="1"/>
      <c r="O71" s="1"/>
    </row>
    <row r="72" spans="1:15" s="223" customFormat="1" ht="36" customHeight="1" x14ac:dyDescent="0.25">
      <c r="A72" s="222" t="s">
        <v>178</v>
      </c>
      <c r="B72" s="4" t="s">
        <v>424</v>
      </c>
      <c r="C72" s="4"/>
      <c r="D72" s="4">
        <v>4500</v>
      </c>
      <c r="E72" s="4"/>
      <c r="F72" s="4"/>
      <c r="G72" s="4"/>
      <c r="H72" s="4">
        <v>5200</v>
      </c>
      <c r="I72" s="4"/>
      <c r="J72" s="4"/>
      <c r="K72" s="1"/>
      <c r="L72" s="1"/>
      <c r="M72" s="1"/>
      <c r="N72" s="1"/>
      <c r="O72" s="1"/>
    </row>
    <row r="73" spans="1:15" s="223" customFormat="1" ht="25.5" customHeight="1" x14ac:dyDescent="0.25">
      <c r="A73" s="222" t="s">
        <v>61</v>
      </c>
      <c r="B73" s="236" t="s">
        <v>410</v>
      </c>
      <c r="C73" s="4"/>
      <c r="D73" s="4">
        <v>170000</v>
      </c>
      <c r="E73" s="4"/>
      <c r="F73" s="4"/>
      <c r="G73" s="4"/>
      <c r="H73" s="4"/>
      <c r="I73" s="4"/>
      <c r="J73" s="4"/>
      <c r="K73" s="1"/>
      <c r="L73" s="1"/>
      <c r="M73" s="1"/>
      <c r="N73" s="1"/>
      <c r="O73" s="1"/>
    </row>
    <row r="74" spans="1:15" s="223" customFormat="1" ht="30" x14ac:dyDescent="0.25">
      <c r="A74" s="222" t="s">
        <v>61</v>
      </c>
      <c r="B74" s="236" t="s">
        <v>686</v>
      </c>
      <c r="C74" s="4"/>
      <c r="D74" s="4"/>
      <c r="E74" s="4"/>
      <c r="F74" s="4"/>
      <c r="G74" s="4"/>
      <c r="H74" s="4">
        <v>25000</v>
      </c>
      <c r="I74" s="4"/>
      <c r="J74" s="4"/>
      <c r="K74" s="1"/>
      <c r="L74" s="1"/>
      <c r="M74" s="1"/>
      <c r="N74" s="1"/>
      <c r="O74" s="1"/>
    </row>
    <row r="75" spans="1:15" s="223" customFormat="1" ht="52.5" customHeight="1" x14ac:dyDescent="0.25">
      <c r="A75" s="222" t="s">
        <v>61</v>
      </c>
      <c r="B75" s="236" t="s">
        <v>675</v>
      </c>
      <c r="C75" s="4"/>
      <c r="D75" s="4">
        <v>35000</v>
      </c>
      <c r="E75" s="4"/>
      <c r="F75" s="4"/>
      <c r="G75" s="4"/>
      <c r="H75" s="4">
        <v>152000</v>
      </c>
      <c r="I75" s="4"/>
      <c r="J75" s="4"/>
      <c r="K75" s="1"/>
      <c r="L75" s="1"/>
      <c r="M75" s="1"/>
      <c r="N75" s="1"/>
      <c r="O75" s="1"/>
    </row>
    <row r="76" spans="1:15" s="233" customFormat="1" ht="24.95" customHeight="1" x14ac:dyDescent="0.25">
      <c r="A76" s="231">
        <v>3</v>
      </c>
      <c r="B76" s="3" t="s">
        <v>33</v>
      </c>
      <c r="C76" s="3">
        <f>SUM(D76:F76)</f>
        <v>1146403</v>
      </c>
      <c r="D76" s="3">
        <f>SUM(D77:D84)</f>
        <v>737745</v>
      </c>
      <c r="E76" s="3">
        <v>408658</v>
      </c>
      <c r="F76" s="3"/>
      <c r="G76" s="3">
        <f>SUM(H76:J76)</f>
        <v>1314926</v>
      </c>
      <c r="H76" s="3">
        <f>SUM(H77:H84)</f>
        <v>860176</v>
      </c>
      <c r="I76" s="3">
        <v>454750</v>
      </c>
      <c r="J76" s="3"/>
      <c r="K76" s="15"/>
      <c r="L76" s="15"/>
      <c r="M76" s="15"/>
      <c r="N76" s="15"/>
      <c r="O76" s="15"/>
    </row>
    <row r="77" spans="1:15" s="223" customFormat="1" ht="24.95" customHeight="1" x14ac:dyDescent="0.25">
      <c r="A77" s="222" t="s">
        <v>61</v>
      </c>
      <c r="B77" s="4" t="s">
        <v>189</v>
      </c>
      <c r="C77" s="4"/>
      <c r="D77" s="4">
        <v>84445</v>
      </c>
      <c r="E77" s="4"/>
      <c r="F77" s="4"/>
      <c r="G77" s="4"/>
      <c r="H77" s="4">
        <v>69676</v>
      </c>
      <c r="I77" s="4"/>
      <c r="J77" s="4"/>
      <c r="K77" s="1"/>
      <c r="L77" s="1"/>
      <c r="M77" s="1"/>
      <c r="N77" s="1"/>
      <c r="O77" s="1"/>
    </row>
    <row r="78" spans="1:15" s="223" customFormat="1" ht="28.5" customHeight="1" x14ac:dyDescent="0.25">
      <c r="A78" s="222" t="s">
        <v>61</v>
      </c>
      <c r="B78" s="241" t="s">
        <v>443</v>
      </c>
      <c r="C78" s="4"/>
      <c r="D78" s="4">
        <v>5000</v>
      </c>
      <c r="E78" s="4"/>
      <c r="F78" s="4"/>
      <c r="G78" s="4"/>
      <c r="H78" s="4">
        <v>5000</v>
      </c>
      <c r="I78" s="4"/>
      <c r="J78" s="4"/>
      <c r="K78" s="1"/>
      <c r="L78" s="1"/>
      <c r="M78" s="1"/>
      <c r="N78" s="1"/>
      <c r="O78" s="1"/>
    </row>
    <row r="79" spans="1:15" s="223" customFormat="1" ht="37.5" customHeight="1" x14ac:dyDescent="0.25">
      <c r="A79" s="222" t="s">
        <v>61</v>
      </c>
      <c r="B79" s="241" t="s">
        <v>279</v>
      </c>
      <c r="C79" s="4"/>
      <c r="D79" s="4">
        <v>15000</v>
      </c>
      <c r="E79" s="4"/>
      <c r="F79" s="4"/>
      <c r="G79" s="4"/>
      <c r="H79" s="4">
        <v>15000</v>
      </c>
      <c r="I79" s="4"/>
      <c r="J79" s="4"/>
      <c r="K79" s="1"/>
      <c r="L79" s="1"/>
      <c r="M79" s="1"/>
      <c r="N79" s="1"/>
      <c r="O79" s="1"/>
    </row>
    <row r="80" spans="1:15" s="223" customFormat="1" ht="27" customHeight="1" x14ac:dyDescent="0.25">
      <c r="A80" s="222" t="s">
        <v>61</v>
      </c>
      <c r="B80" s="241" t="s">
        <v>364</v>
      </c>
      <c r="C80" s="4"/>
      <c r="D80" s="4">
        <v>5000</v>
      </c>
      <c r="E80" s="4"/>
      <c r="F80" s="4"/>
      <c r="G80" s="4"/>
      <c r="H80" s="4"/>
      <c r="I80" s="4"/>
      <c r="J80" s="4"/>
      <c r="K80" s="1"/>
      <c r="L80" s="1"/>
      <c r="M80" s="1"/>
      <c r="N80" s="1"/>
      <c r="O80" s="1"/>
    </row>
    <row r="81" spans="1:15" s="223" customFormat="1" ht="54" customHeight="1" x14ac:dyDescent="0.25">
      <c r="A81" s="222" t="s">
        <v>61</v>
      </c>
      <c r="B81" s="4" t="s">
        <v>373</v>
      </c>
      <c r="C81" s="4"/>
      <c r="D81" s="4">
        <v>20000</v>
      </c>
      <c r="E81" s="4"/>
      <c r="F81" s="4"/>
      <c r="G81" s="4"/>
      <c r="H81" s="4">
        <v>20000</v>
      </c>
      <c r="I81" s="4"/>
      <c r="J81" s="4"/>
      <c r="K81" s="1"/>
      <c r="L81" s="1"/>
      <c r="M81" s="1"/>
      <c r="N81" s="1"/>
      <c r="O81" s="1"/>
    </row>
    <row r="82" spans="1:15" s="223" customFormat="1" ht="42" customHeight="1" x14ac:dyDescent="0.25">
      <c r="A82" s="222" t="s">
        <v>61</v>
      </c>
      <c r="B82" s="4" t="s">
        <v>413</v>
      </c>
      <c r="C82" s="4"/>
      <c r="D82" s="4">
        <v>5000</v>
      </c>
      <c r="E82" s="4"/>
      <c r="F82" s="4"/>
      <c r="G82" s="4"/>
      <c r="H82" s="4">
        <v>10000</v>
      </c>
      <c r="I82" s="4"/>
      <c r="J82" s="4"/>
      <c r="K82" s="1"/>
      <c r="L82" s="1"/>
      <c r="M82" s="1"/>
      <c r="N82" s="1"/>
      <c r="O82" s="1"/>
    </row>
    <row r="83" spans="1:15" s="223" customFormat="1" ht="46.5" customHeight="1" x14ac:dyDescent="0.25">
      <c r="A83" s="222" t="s">
        <v>61</v>
      </c>
      <c r="B83" s="240" t="s">
        <v>363</v>
      </c>
      <c r="C83" s="4"/>
      <c r="D83" s="4">
        <f>11000+80000+9800</f>
        <v>100800</v>
      </c>
      <c r="E83" s="4"/>
      <c r="F83" s="4"/>
      <c r="G83" s="4"/>
      <c r="H83" s="4">
        <v>102000</v>
      </c>
      <c r="I83" s="4"/>
      <c r="J83" s="4"/>
      <c r="K83" s="1"/>
      <c r="L83" s="1"/>
      <c r="M83" s="1"/>
      <c r="N83" s="1"/>
      <c r="O83" s="1"/>
    </row>
    <row r="84" spans="1:15" s="223" customFormat="1" ht="64.5" customHeight="1" x14ac:dyDescent="0.25">
      <c r="A84" s="222" t="s">
        <v>61</v>
      </c>
      <c r="B84" s="244" t="s">
        <v>691</v>
      </c>
      <c r="C84" s="4"/>
      <c r="D84" s="4">
        <v>502500</v>
      </c>
      <c r="E84" s="4"/>
      <c r="F84" s="4"/>
      <c r="G84" s="4"/>
      <c r="H84" s="4">
        <v>638500</v>
      </c>
      <c r="I84" s="4"/>
      <c r="J84" s="4"/>
      <c r="K84" s="1"/>
      <c r="L84" s="1"/>
      <c r="M84" s="1"/>
      <c r="N84" s="1"/>
      <c r="O84" s="1"/>
    </row>
    <row r="85" spans="1:15" s="223" customFormat="1" ht="30" customHeight="1" x14ac:dyDescent="0.25">
      <c r="A85" s="231">
        <v>4</v>
      </c>
      <c r="B85" s="3" t="s">
        <v>34</v>
      </c>
      <c r="C85" s="3">
        <f>SUM(D85:F85)</f>
        <v>232307</v>
      </c>
      <c r="D85" s="3">
        <f>SUM(D86:D87)</f>
        <v>130613</v>
      </c>
      <c r="E85" s="3">
        <v>59522</v>
      </c>
      <c r="F85" s="3">
        <v>42172</v>
      </c>
      <c r="G85" s="3">
        <f>SUM(H85:J85)</f>
        <v>230239</v>
      </c>
      <c r="H85" s="3">
        <f>SUM(H86:H87)</f>
        <v>132057</v>
      </c>
      <c r="I85" s="3">
        <v>55622</v>
      </c>
      <c r="J85" s="3">
        <v>42560</v>
      </c>
      <c r="K85" s="1"/>
      <c r="L85" s="1"/>
      <c r="M85" s="1"/>
      <c r="N85" s="1"/>
      <c r="O85" s="1"/>
    </row>
    <row r="86" spans="1:15" s="233" customFormat="1" ht="50.25" customHeight="1" x14ac:dyDescent="0.25">
      <c r="A86" s="222" t="s">
        <v>61</v>
      </c>
      <c r="B86" s="4" t="s">
        <v>276</v>
      </c>
      <c r="C86" s="4"/>
      <c r="D86" s="4">
        <v>42913</v>
      </c>
      <c r="E86" s="4"/>
      <c r="F86" s="4"/>
      <c r="G86" s="4"/>
      <c r="H86" s="4">
        <v>44357</v>
      </c>
      <c r="I86" s="4"/>
      <c r="J86" s="4"/>
      <c r="K86" s="15"/>
      <c r="L86" s="15"/>
      <c r="M86" s="15"/>
      <c r="N86" s="15"/>
      <c r="O86" s="15"/>
    </row>
    <row r="87" spans="1:15" s="223" customFormat="1" ht="30.75" customHeight="1" x14ac:dyDescent="0.25">
      <c r="A87" s="222" t="s">
        <v>61</v>
      </c>
      <c r="B87" s="245" t="s">
        <v>374</v>
      </c>
      <c r="C87" s="4"/>
      <c r="D87" s="4">
        <v>87700</v>
      </c>
      <c r="E87" s="4"/>
      <c r="F87" s="4"/>
      <c r="G87" s="4"/>
      <c r="H87" s="4">
        <v>87700</v>
      </c>
      <c r="I87" s="4"/>
      <c r="J87" s="4"/>
      <c r="K87" s="1"/>
      <c r="L87" s="1"/>
      <c r="M87" s="1"/>
      <c r="N87" s="1"/>
      <c r="O87" s="1"/>
    </row>
    <row r="88" spans="1:15" s="223" customFormat="1" ht="24.95" customHeight="1" x14ac:dyDescent="0.25">
      <c r="A88" s="231">
        <v>5</v>
      </c>
      <c r="B88" s="3" t="s">
        <v>35</v>
      </c>
      <c r="C88" s="3">
        <f>SUM(D88:F88)</f>
        <v>39522</v>
      </c>
      <c r="D88" s="3">
        <f>SUM(D89:D91)</f>
        <v>39522</v>
      </c>
      <c r="E88" s="3"/>
      <c r="F88" s="3"/>
      <c r="G88" s="3">
        <f>SUM(H88:J88)</f>
        <v>40852</v>
      </c>
      <c r="H88" s="3">
        <f>SUM(H89:H91)</f>
        <v>40852</v>
      </c>
      <c r="I88" s="3"/>
      <c r="J88" s="3"/>
      <c r="K88" s="1"/>
      <c r="L88" s="1"/>
      <c r="M88" s="1"/>
      <c r="N88" s="1"/>
      <c r="O88" s="1"/>
    </row>
    <row r="89" spans="1:15" s="233" customFormat="1" ht="50.25" customHeight="1" x14ac:dyDescent="0.25">
      <c r="A89" s="222" t="s">
        <v>61</v>
      </c>
      <c r="B89" s="4" t="s">
        <v>277</v>
      </c>
      <c r="C89" s="4"/>
      <c r="D89" s="4">
        <v>32172</v>
      </c>
      <c r="E89" s="4"/>
      <c r="F89" s="4"/>
      <c r="G89" s="4"/>
      <c r="H89" s="4">
        <v>33502</v>
      </c>
      <c r="I89" s="4"/>
      <c r="J89" s="4"/>
      <c r="K89" s="15"/>
      <c r="L89" s="15"/>
      <c r="M89" s="15"/>
      <c r="N89" s="15"/>
      <c r="O89" s="15"/>
    </row>
    <row r="90" spans="1:15" s="233" customFormat="1" ht="36" customHeight="1" x14ac:dyDescent="0.25">
      <c r="A90" s="222" t="s">
        <v>61</v>
      </c>
      <c r="B90" s="4" t="s">
        <v>191</v>
      </c>
      <c r="C90" s="4"/>
      <c r="D90" s="4">
        <v>3150</v>
      </c>
      <c r="E90" s="4"/>
      <c r="F90" s="4"/>
      <c r="G90" s="4"/>
      <c r="H90" s="4">
        <v>3150</v>
      </c>
      <c r="I90" s="4"/>
      <c r="J90" s="4"/>
      <c r="K90" s="15"/>
      <c r="L90" s="15"/>
      <c r="M90" s="15"/>
      <c r="N90" s="15"/>
      <c r="O90" s="15"/>
    </row>
    <row r="91" spans="1:15" s="223" customFormat="1" ht="35.25" customHeight="1" x14ac:dyDescent="0.25">
      <c r="A91" s="222" t="s">
        <v>61</v>
      </c>
      <c r="B91" s="241" t="s">
        <v>671</v>
      </c>
      <c r="C91" s="4"/>
      <c r="D91" s="4">
        <v>4200</v>
      </c>
      <c r="E91" s="4"/>
      <c r="F91" s="4"/>
      <c r="G91" s="4"/>
      <c r="H91" s="4">
        <v>4200</v>
      </c>
      <c r="I91" s="4"/>
      <c r="J91" s="4"/>
      <c r="K91" s="1"/>
      <c r="L91" s="1"/>
      <c r="M91" s="1"/>
      <c r="N91" s="1"/>
      <c r="O91" s="1"/>
    </row>
    <row r="92" spans="1:15" s="223" customFormat="1" ht="24.95" customHeight="1" x14ac:dyDescent="0.25">
      <c r="A92" s="231">
        <v>6</v>
      </c>
      <c r="B92" s="3" t="s">
        <v>264</v>
      </c>
      <c r="C92" s="3">
        <f>SUM(C93:C95)</f>
        <v>30510</v>
      </c>
      <c r="D92" s="3">
        <f>SUM(D93:D95)</f>
        <v>30510</v>
      </c>
      <c r="E92" s="3"/>
      <c r="F92" s="3"/>
      <c r="G92" s="3">
        <f>SUM(G93:G95)</f>
        <v>46760</v>
      </c>
      <c r="H92" s="3">
        <f>SUM(H93:H95)</f>
        <v>46760</v>
      </c>
      <c r="I92" s="3"/>
      <c r="J92" s="3"/>
      <c r="K92" s="1"/>
      <c r="L92" s="1"/>
      <c r="M92" s="1"/>
      <c r="N92" s="1"/>
      <c r="O92" s="1"/>
    </row>
    <row r="93" spans="1:15" s="233" customFormat="1" ht="24.95" customHeight="1" x14ac:dyDescent="0.25">
      <c r="A93" s="222" t="s">
        <v>61</v>
      </c>
      <c r="B93" s="4" t="s">
        <v>190</v>
      </c>
      <c r="C93" s="4">
        <f t="shared" ref="C93:C99" si="3">D93+E93+F93</f>
        <v>4760</v>
      </c>
      <c r="D93" s="4">
        <v>4760</v>
      </c>
      <c r="E93" s="4"/>
      <c r="F93" s="4"/>
      <c r="G93" s="4">
        <f t="shared" ref="G93:G95" si="4">H93+I93+J93</f>
        <v>4760</v>
      </c>
      <c r="H93" s="4">
        <v>4760</v>
      </c>
      <c r="I93" s="4"/>
      <c r="J93" s="4"/>
      <c r="K93" s="15"/>
      <c r="L93" s="15"/>
      <c r="M93" s="15"/>
      <c r="N93" s="15"/>
      <c r="O93" s="15"/>
    </row>
    <row r="94" spans="1:15" s="233" customFormat="1" ht="36" customHeight="1" x14ac:dyDescent="0.25">
      <c r="A94" s="222" t="s">
        <v>61</v>
      </c>
      <c r="B94" s="241" t="s">
        <v>475</v>
      </c>
      <c r="C94" s="4">
        <f t="shared" si="3"/>
        <v>5750</v>
      </c>
      <c r="D94" s="4">
        <v>5750</v>
      </c>
      <c r="E94" s="4"/>
      <c r="F94" s="4"/>
      <c r="G94" s="4">
        <f t="shared" si="4"/>
        <v>7000</v>
      </c>
      <c r="H94" s="4">
        <v>7000</v>
      </c>
      <c r="I94" s="4"/>
      <c r="J94" s="4"/>
      <c r="K94" s="15"/>
      <c r="L94" s="15"/>
      <c r="M94" s="15"/>
      <c r="N94" s="15"/>
      <c r="O94" s="15"/>
    </row>
    <row r="95" spans="1:15" s="233" customFormat="1" ht="65.25" customHeight="1" x14ac:dyDescent="0.25">
      <c r="A95" s="222" t="s">
        <v>61</v>
      </c>
      <c r="B95" s="241" t="s">
        <v>692</v>
      </c>
      <c r="C95" s="4">
        <f t="shared" si="3"/>
        <v>20000</v>
      </c>
      <c r="D95" s="4">
        <v>20000</v>
      </c>
      <c r="E95" s="4"/>
      <c r="F95" s="4"/>
      <c r="G95" s="4">
        <f t="shared" si="4"/>
        <v>35000</v>
      </c>
      <c r="H95" s="4">
        <v>35000</v>
      </c>
      <c r="I95" s="4"/>
      <c r="J95" s="4"/>
      <c r="K95" s="15"/>
      <c r="L95" s="15"/>
      <c r="M95" s="15"/>
      <c r="N95" s="15"/>
      <c r="O95" s="15"/>
    </row>
    <row r="96" spans="1:15" s="223" customFormat="1" ht="24.95" customHeight="1" x14ac:dyDescent="0.25">
      <c r="A96" s="231">
        <v>7</v>
      </c>
      <c r="B96" s="3" t="s">
        <v>36</v>
      </c>
      <c r="C96" s="3">
        <f>SUM(D96:F96)</f>
        <v>55373</v>
      </c>
      <c r="D96" s="3">
        <f>SUM(D97:D99)</f>
        <v>55373</v>
      </c>
      <c r="E96" s="3"/>
      <c r="F96" s="3"/>
      <c r="G96" s="3">
        <f>SUM(H96:J96)</f>
        <v>53620</v>
      </c>
      <c r="H96" s="3">
        <f>SUM(H97:H99)</f>
        <v>53620</v>
      </c>
      <c r="I96" s="3"/>
      <c r="J96" s="3"/>
      <c r="K96" s="1"/>
      <c r="L96" s="1"/>
      <c r="M96" s="1"/>
      <c r="N96" s="1"/>
      <c r="O96" s="1"/>
    </row>
    <row r="97" spans="1:15" s="233" customFormat="1" ht="34.5" customHeight="1" x14ac:dyDescent="0.25">
      <c r="A97" s="222" t="s">
        <v>61</v>
      </c>
      <c r="B97" s="4" t="s">
        <v>414</v>
      </c>
      <c r="C97" s="4">
        <f t="shared" si="3"/>
        <v>37473</v>
      </c>
      <c r="D97" s="4">
        <v>37473</v>
      </c>
      <c r="E97" s="4"/>
      <c r="F97" s="4"/>
      <c r="G97" s="4">
        <f t="shared" ref="G97:G99" si="5">H97+I97+J97</f>
        <v>38110</v>
      </c>
      <c r="H97" s="4">
        <v>38110</v>
      </c>
      <c r="I97" s="4"/>
      <c r="J97" s="4"/>
      <c r="K97" s="15"/>
      <c r="L97" s="15"/>
      <c r="M97" s="15"/>
      <c r="N97" s="15"/>
      <c r="O97" s="15"/>
    </row>
    <row r="98" spans="1:15" s="223" customFormat="1" ht="35.25" customHeight="1" x14ac:dyDescent="0.25">
      <c r="A98" s="222" t="s">
        <v>61</v>
      </c>
      <c r="B98" s="246" t="s">
        <v>192</v>
      </c>
      <c r="C98" s="4">
        <f t="shared" si="3"/>
        <v>2900</v>
      </c>
      <c r="D98" s="4">
        <v>2900</v>
      </c>
      <c r="E98" s="4"/>
      <c r="F98" s="4"/>
      <c r="G98" s="4">
        <f t="shared" si="5"/>
        <v>510</v>
      </c>
      <c r="H98" s="4">
        <v>510</v>
      </c>
      <c r="I98" s="4"/>
      <c r="J98" s="4"/>
      <c r="K98" s="1"/>
      <c r="L98" s="1"/>
      <c r="M98" s="1"/>
      <c r="N98" s="1"/>
      <c r="O98" s="1"/>
    </row>
    <row r="99" spans="1:15" s="223" customFormat="1" ht="24.95" customHeight="1" x14ac:dyDescent="0.25">
      <c r="A99" s="222" t="s">
        <v>61</v>
      </c>
      <c r="B99" s="245" t="s">
        <v>278</v>
      </c>
      <c r="C99" s="4">
        <f t="shared" si="3"/>
        <v>15000</v>
      </c>
      <c r="D99" s="4">
        <v>15000</v>
      </c>
      <c r="E99" s="4"/>
      <c r="F99" s="4"/>
      <c r="G99" s="4">
        <f t="shared" si="5"/>
        <v>15000</v>
      </c>
      <c r="H99" s="4">
        <v>15000</v>
      </c>
      <c r="I99" s="4"/>
      <c r="J99" s="4"/>
      <c r="K99" s="1"/>
      <c r="L99" s="1"/>
      <c r="M99" s="1"/>
      <c r="N99" s="1"/>
      <c r="O99" s="1"/>
    </row>
    <row r="100" spans="1:15" s="223" customFormat="1" ht="24.95" customHeight="1" x14ac:dyDescent="0.25">
      <c r="A100" s="231">
        <v>8</v>
      </c>
      <c r="B100" s="3" t="s">
        <v>37</v>
      </c>
      <c r="C100" s="3">
        <f>SUM(D100:F100)</f>
        <v>673155</v>
      </c>
      <c r="D100" s="3">
        <f>SUM(D101:D102,D107:D117)</f>
        <v>130140</v>
      </c>
      <c r="E100" s="3">
        <v>463283</v>
      </c>
      <c r="F100" s="3">
        <v>79732</v>
      </c>
      <c r="G100" s="3">
        <f>SUM(H100:J100)</f>
        <v>715071</v>
      </c>
      <c r="H100" s="3">
        <f>SUM(H101:H102,H107:H117)</f>
        <v>156122</v>
      </c>
      <c r="I100" s="3">
        <v>474609</v>
      </c>
      <c r="J100" s="3">
        <v>84340</v>
      </c>
      <c r="K100" s="1"/>
      <c r="L100" s="1"/>
      <c r="M100" s="1"/>
      <c r="N100" s="1"/>
      <c r="O100" s="1"/>
    </row>
    <row r="101" spans="1:15" s="233" customFormat="1" ht="24.95" customHeight="1" x14ac:dyDescent="0.25">
      <c r="A101" s="222" t="s">
        <v>61</v>
      </c>
      <c r="B101" s="4" t="s">
        <v>265</v>
      </c>
      <c r="C101" s="4"/>
      <c r="D101" s="4">
        <v>26563</v>
      </c>
      <c r="E101" s="4"/>
      <c r="F101" s="4"/>
      <c r="G101" s="4"/>
      <c r="H101" s="4">
        <v>33222</v>
      </c>
      <c r="I101" s="4"/>
      <c r="J101" s="4"/>
      <c r="K101" s="15"/>
      <c r="L101" s="15"/>
      <c r="M101" s="15"/>
      <c r="N101" s="15"/>
      <c r="O101" s="15"/>
    </row>
    <row r="102" spans="1:15" s="223" customFormat="1" ht="24.95" customHeight="1" x14ac:dyDescent="0.25">
      <c r="A102" s="222" t="s">
        <v>61</v>
      </c>
      <c r="B102" s="4" t="s">
        <v>446</v>
      </c>
      <c r="C102" s="4"/>
      <c r="D102" s="4">
        <v>3238</v>
      </c>
      <c r="E102" s="4"/>
      <c r="F102" s="4"/>
      <c r="G102" s="4"/>
      <c r="H102" s="4">
        <v>1200</v>
      </c>
      <c r="I102" s="4"/>
      <c r="J102" s="4"/>
      <c r="K102" s="1"/>
      <c r="L102" s="1"/>
      <c r="M102" s="1"/>
      <c r="N102" s="1"/>
      <c r="O102" s="1"/>
    </row>
    <row r="103" spans="1:15" s="223" customFormat="1" ht="24.95" customHeight="1" x14ac:dyDescent="0.25">
      <c r="A103" s="222"/>
      <c r="B103" s="4" t="s">
        <v>11</v>
      </c>
      <c r="C103" s="4"/>
      <c r="D103" s="4"/>
      <c r="E103" s="4"/>
      <c r="F103" s="4"/>
      <c r="G103" s="4"/>
      <c r="H103" s="4"/>
      <c r="I103" s="4"/>
      <c r="J103" s="4"/>
      <c r="K103" s="1"/>
      <c r="L103" s="1"/>
      <c r="M103" s="1"/>
      <c r="N103" s="1"/>
      <c r="O103" s="1"/>
    </row>
    <row r="104" spans="1:15" s="223" customFormat="1" ht="24.95" customHeight="1" x14ac:dyDescent="0.25">
      <c r="A104" s="247" t="s">
        <v>178</v>
      </c>
      <c r="B104" s="237" t="s">
        <v>196</v>
      </c>
      <c r="C104" s="237"/>
      <c r="D104" s="237">
        <v>600</v>
      </c>
      <c r="E104" s="237"/>
      <c r="F104" s="237"/>
      <c r="G104" s="237"/>
      <c r="H104" s="237">
        <v>600</v>
      </c>
      <c r="I104" s="237"/>
      <c r="J104" s="237"/>
      <c r="K104" s="1"/>
      <c r="L104" s="1"/>
      <c r="M104" s="1"/>
      <c r="N104" s="1"/>
      <c r="O104" s="1"/>
    </row>
    <row r="105" spans="1:15" s="239" customFormat="1" ht="24.95" customHeight="1" x14ac:dyDescent="0.25">
      <c r="A105" s="247" t="s">
        <v>178</v>
      </c>
      <c r="B105" s="237" t="s">
        <v>195</v>
      </c>
      <c r="C105" s="237"/>
      <c r="D105" s="237">
        <v>600</v>
      </c>
      <c r="E105" s="237"/>
      <c r="F105" s="237"/>
      <c r="G105" s="237"/>
      <c r="H105" s="237">
        <v>600</v>
      </c>
      <c r="I105" s="237"/>
      <c r="J105" s="237"/>
      <c r="K105" s="238"/>
      <c r="L105" s="238"/>
      <c r="M105" s="238"/>
      <c r="N105" s="238"/>
      <c r="O105" s="238"/>
    </row>
    <row r="106" spans="1:15" s="223" customFormat="1" ht="24.95" customHeight="1" x14ac:dyDescent="0.25">
      <c r="A106" s="222" t="s">
        <v>61</v>
      </c>
      <c r="B106" s="4" t="s">
        <v>194</v>
      </c>
      <c r="C106" s="4"/>
      <c r="D106" s="4">
        <v>2050</v>
      </c>
      <c r="E106" s="4"/>
      <c r="F106" s="4"/>
      <c r="G106" s="4"/>
      <c r="H106" s="4">
        <v>2050</v>
      </c>
      <c r="I106" s="4"/>
      <c r="J106" s="4"/>
      <c r="K106" s="1"/>
      <c r="L106" s="1"/>
      <c r="M106" s="1"/>
      <c r="N106" s="1"/>
      <c r="O106" s="1"/>
    </row>
    <row r="107" spans="1:15" s="239" customFormat="1" ht="52.5" customHeight="1" x14ac:dyDescent="0.25">
      <c r="A107" s="247" t="s">
        <v>178</v>
      </c>
      <c r="B107" s="237" t="s">
        <v>193</v>
      </c>
      <c r="C107" s="237"/>
      <c r="D107" s="237">
        <v>1300</v>
      </c>
      <c r="E107" s="237"/>
      <c r="F107" s="237"/>
      <c r="G107" s="237"/>
      <c r="H107" s="237">
        <v>1300</v>
      </c>
      <c r="I107" s="237"/>
      <c r="J107" s="237"/>
      <c r="K107" s="238"/>
      <c r="L107" s="238"/>
      <c r="M107" s="238"/>
      <c r="N107" s="238"/>
      <c r="O107" s="238"/>
    </row>
    <row r="108" spans="1:15" s="239" customFormat="1" ht="35.25" customHeight="1" x14ac:dyDescent="0.25">
      <c r="A108" s="247" t="s">
        <v>178</v>
      </c>
      <c r="B108" s="237" t="s">
        <v>454</v>
      </c>
      <c r="C108" s="237"/>
      <c r="D108" s="237">
        <v>750</v>
      </c>
      <c r="E108" s="237"/>
      <c r="F108" s="237"/>
      <c r="G108" s="237"/>
      <c r="H108" s="237">
        <v>750</v>
      </c>
      <c r="I108" s="237"/>
      <c r="J108" s="237"/>
      <c r="K108" s="238"/>
      <c r="L108" s="238"/>
      <c r="M108" s="238"/>
      <c r="N108" s="238"/>
      <c r="O108" s="238"/>
    </row>
    <row r="109" spans="1:15" s="223" customFormat="1" ht="51.75" customHeight="1" x14ac:dyDescent="0.25">
      <c r="A109" s="222" t="s">
        <v>61</v>
      </c>
      <c r="B109" s="248" t="s">
        <v>455</v>
      </c>
      <c r="C109" s="4"/>
      <c r="D109" s="4">
        <v>1300</v>
      </c>
      <c r="E109" s="4"/>
      <c r="F109" s="4"/>
      <c r="G109" s="4"/>
      <c r="H109" s="4">
        <v>300</v>
      </c>
      <c r="I109" s="4"/>
      <c r="J109" s="4"/>
      <c r="K109" s="1"/>
      <c r="L109" s="1"/>
      <c r="M109" s="1"/>
      <c r="N109" s="1"/>
      <c r="O109" s="1"/>
    </row>
    <row r="110" spans="1:15" s="223" customFormat="1" ht="40.5" customHeight="1" x14ac:dyDescent="0.25">
      <c r="A110" s="222" t="s">
        <v>61</v>
      </c>
      <c r="B110" s="248" t="s">
        <v>415</v>
      </c>
      <c r="C110" s="4"/>
      <c r="D110" s="4"/>
      <c r="E110" s="4">
        <v>23343</v>
      </c>
      <c r="F110" s="4"/>
      <c r="G110" s="4"/>
      <c r="H110" s="4"/>
      <c r="I110" s="4"/>
      <c r="J110" s="4"/>
      <c r="K110" s="1"/>
      <c r="L110" s="1"/>
      <c r="M110" s="1"/>
      <c r="N110" s="1"/>
      <c r="O110" s="1"/>
    </row>
    <row r="111" spans="1:15" s="223" customFormat="1" ht="40.5" customHeight="1" x14ac:dyDescent="0.25">
      <c r="A111" s="222" t="s">
        <v>61</v>
      </c>
      <c r="B111" s="248" t="s">
        <v>309</v>
      </c>
      <c r="C111" s="4"/>
      <c r="D111" s="4">
        <v>1289</v>
      </c>
      <c r="E111" s="4"/>
      <c r="F111" s="4"/>
      <c r="G111" s="4"/>
      <c r="H111" s="4">
        <v>1650</v>
      </c>
      <c r="I111" s="4"/>
      <c r="J111" s="4"/>
      <c r="K111" s="1"/>
      <c r="L111" s="1"/>
      <c r="M111" s="1"/>
      <c r="N111" s="1"/>
      <c r="O111" s="1"/>
    </row>
    <row r="112" spans="1:15" s="223" customFormat="1" ht="42" customHeight="1" x14ac:dyDescent="0.25">
      <c r="A112" s="222" t="s">
        <v>61</v>
      </c>
      <c r="B112" s="4" t="s">
        <v>418</v>
      </c>
      <c r="C112" s="4"/>
      <c r="D112" s="4">
        <v>50900</v>
      </c>
      <c r="E112" s="4"/>
      <c r="F112" s="4"/>
      <c r="G112" s="4"/>
      <c r="H112" s="4">
        <v>42000</v>
      </c>
      <c r="I112" s="4"/>
      <c r="J112" s="4"/>
      <c r="K112" s="1"/>
      <c r="L112" s="1"/>
      <c r="M112" s="1"/>
      <c r="N112" s="1"/>
      <c r="O112" s="1"/>
    </row>
    <row r="113" spans="1:15" s="223" customFormat="1" ht="41.25" customHeight="1" x14ac:dyDescent="0.25">
      <c r="A113" s="222" t="s">
        <v>61</v>
      </c>
      <c r="B113" s="4" t="s">
        <v>417</v>
      </c>
      <c r="C113" s="4"/>
      <c r="D113" s="4">
        <v>7750</v>
      </c>
      <c r="E113" s="4"/>
      <c r="F113" s="4"/>
      <c r="G113" s="4"/>
      <c r="H113" s="4">
        <v>10000</v>
      </c>
      <c r="I113" s="4"/>
      <c r="J113" s="4"/>
      <c r="K113" s="1"/>
      <c r="L113" s="1"/>
      <c r="M113" s="1"/>
      <c r="N113" s="1"/>
      <c r="O113" s="1"/>
    </row>
    <row r="114" spans="1:15" s="223" customFormat="1" ht="64.5" customHeight="1" x14ac:dyDescent="0.25">
      <c r="A114" s="222" t="s">
        <v>61</v>
      </c>
      <c r="B114" s="4" t="s">
        <v>800</v>
      </c>
      <c r="C114" s="4"/>
      <c r="D114" s="4"/>
      <c r="E114" s="4"/>
      <c r="F114" s="4"/>
      <c r="G114" s="4"/>
      <c r="H114" s="4">
        <v>11200</v>
      </c>
      <c r="I114" s="4"/>
      <c r="J114" s="4"/>
      <c r="K114" s="1"/>
      <c r="L114" s="1"/>
      <c r="M114" s="1"/>
      <c r="N114" s="1"/>
      <c r="O114" s="1"/>
    </row>
    <row r="115" spans="1:15" s="223" customFormat="1" ht="67.5" customHeight="1" x14ac:dyDescent="0.25">
      <c r="A115" s="222" t="s">
        <v>61</v>
      </c>
      <c r="B115" s="4" t="s">
        <v>476</v>
      </c>
      <c r="C115" s="4"/>
      <c r="D115" s="4"/>
      <c r="E115" s="4"/>
      <c r="F115" s="4"/>
      <c r="G115" s="4"/>
      <c r="H115" s="4">
        <v>12000</v>
      </c>
      <c r="I115" s="4"/>
      <c r="J115" s="4"/>
      <c r="K115" s="1"/>
      <c r="L115" s="1"/>
      <c r="M115" s="1"/>
      <c r="N115" s="1"/>
      <c r="O115" s="1"/>
    </row>
    <row r="116" spans="1:15" s="223" customFormat="1" ht="52.5" customHeight="1" x14ac:dyDescent="0.25">
      <c r="A116" s="222" t="s">
        <v>61</v>
      </c>
      <c r="B116" s="248" t="s">
        <v>672</v>
      </c>
      <c r="C116" s="4"/>
      <c r="D116" s="4"/>
      <c r="E116" s="4"/>
      <c r="F116" s="4"/>
      <c r="G116" s="4"/>
      <c r="H116" s="4">
        <v>2500</v>
      </c>
      <c r="I116" s="4"/>
      <c r="J116" s="4"/>
      <c r="K116" s="1"/>
      <c r="L116" s="1"/>
      <c r="M116" s="1"/>
      <c r="N116" s="1"/>
      <c r="O116" s="1"/>
    </row>
    <row r="117" spans="1:15" s="223" customFormat="1" ht="47.25" customHeight="1" x14ac:dyDescent="0.25">
      <c r="A117" s="222" t="s">
        <v>61</v>
      </c>
      <c r="B117" s="4" t="s">
        <v>416</v>
      </c>
      <c r="C117" s="4"/>
      <c r="D117" s="4">
        <v>37050</v>
      </c>
      <c r="E117" s="4"/>
      <c r="F117" s="4"/>
      <c r="G117" s="4"/>
      <c r="H117" s="4">
        <f>40000</f>
        <v>40000</v>
      </c>
      <c r="I117" s="4"/>
      <c r="J117" s="4"/>
      <c r="K117" s="1"/>
      <c r="L117" s="1"/>
      <c r="M117" s="1"/>
      <c r="N117" s="1"/>
      <c r="O117" s="1"/>
    </row>
    <row r="118" spans="1:15" s="233" customFormat="1" ht="24.95" customHeight="1" x14ac:dyDescent="0.25">
      <c r="A118" s="231">
        <v>9</v>
      </c>
      <c r="B118" s="3" t="s">
        <v>748</v>
      </c>
      <c r="C118" s="3">
        <f>SUM(D118:F118)</f>
        <v>261962</v>
      </c>
      <c r="D118" s="3">
        <f>SUM(D119,D136,D137)</f>
        <v>170430</v>
      </c>
      <c r="E118" s="3">
        <v>23261</v>
      </c>
      <c r="F118" s="3">
        <v>68271</v>
      </c>
      <c r="G118" s="3">
        <f>SUM(H118:J118)</f>
        <v>235281</v>
      </c>
      <c r="H118" s="3">
        <f>SUM(H119,H136,H137)</f>
        <v>140400</v>
      </c>
      <c r="I118" s="3">
        <v>25363</v>
      </c>
      <c r="J118" s="3">
        <v>69518</v>
      </c>
      <c r="K118" s="15"/>
      <c r="L118" s="15"/>
      <c r="M118" s="15"/>
      <c r="N118" s="15"/>
      <c r="O118" s="15"/>
    </row>
    <row r="119" spans="1:15" s="223" customFormat="1" ht="24.95" customHeight="1" x14ac:dyDescent="0.25">
      <c r="A119" s="222" t="s">
        <v>61</v>
      </c>
      <c r="B119" s="4" t="s">
        <v>411</v>
      </c>
      <c r="C119" s="4"/>
      <c r="D119" s="4">
        <f>SUM(D120:D135)</f>
        <v>134430</v>
      </c>
      <c r="E119" s="4"/>
      <c r="F119" s="4"/>
      <c r="G119" s="4"/>
      <c r="H119" s="4">
        <f>SUM(H120:H135)</f>
        <v>79400</v>
      </c>
      <c r="I119" s="4"/>
      <c r="J119" s="4"/>
      <c r="K119" s="1"/>
      <c r="L119" s="1"/>
      <c r="M119" s="1"/>
      <c r="N119" s="1"/>
      <c r="O119" s="1"/>
    </row>
    <row r="120" spans="1:15" s="223" customFormat="1" ht="24.95" customHeight="1" x14ac:dyDescent="0.25">
      <c r="A120" s="222" t="s">
        <v>178</v>
      </c>
      <c r="B120" s="4" t="s">
        <v>399</v>
      </c>
      <c r="C120" s="4"/>
      <c r="D120" s="4">
        <v>16000</v>
      </c>
      <c r="E120" s="4"/>
      <c r="F120" s="4"/>
      <c r="G120" s="4"/>
      <c r="H120" s="4">
        <v>14000</v>
      </c>
      <c r="I120" s="4"/>
      <c r="J120" s="4"/>
      <c r="K120" s="1"/>
      <c r="L120" s="1"/>
      <c r="M120" s="1"/>
      <c r="N120" s="1"/>
      <c r="O120" s="1"/>
    </row>
    <row r="121" spans="1:15" s="223" customFormat="1" ht="36" customHeight="1" x14ac:dyDescent="0.25">
      <c r="A121" s="222" t="s">
        <v>178</v>
      </c>
      <c r="B121" s="4" t="s">
        <v>684</v>
      </c>
      <c r="C121" s="4"/>
      <c r="D121" s="4">
        <v>22230</v>
      </c>
      <c r="E121" s="4"/>
      <c r="F121" s="4"/>
      <c r="G121" s="4"/>
      <c r="H121" s="4">
        <v>18000</v>
      </c>
      <c r="I121" s="4"/>
      <c r="J121" s="4"/>
      <c r="K121" s="1"/>
      <c r="L121" s="1"/>
      <c r="M121" s="1"/>
      <c r="N121" s="1"/>
      <c r="O121" s="1"/>
    </row>
    <row r="122" spans="1:15" s="223" customFormat="1" ht="27" customHeight="1" x14ac:dyDescent="0.25">
      <c r="A122" s="222" t="s">
        <v>178</v>
      </c>
      <c r="B122" s="4" t="s">
        <v>400</v>
      </c>
      <c r="C122" s="4"/>
      <c r="D122" s="4">
        <v>1000</v>
      </c>
      <c r="E122" s="4"/>
      <c r="F122" s="4"/>
      <c r="G122" s="4"/>
      <c r="H122" s="4">
        <v>1000</v>
      </c>
      <c r="I122" s="4"/>
      <c r="J122" s="4"/>
      <c r="K122" s="1"/>
      <c r="L122" s="1"/>
      <c r="M122" s="1"/>
      <c r="N122" s="1"/>
      <c r="O122" s="1"/>
    </row>
    <row r="123" spans="1:15" s="223" customFormat="1" ht="66.75" customHeight="1" x14ac:dyDescent="0.25">
      <c r="A123" s="222" t="s">
        <v>178</v>
      </c>
      <c r="B123" s="4" t="s">
        <v>412</v>
      </c>
      <c r="C123" s="4"/>
      <c r="D123" s="4">
        <f>5500+1300</f>
        <v>6800</v>
      </c>
      <c r="E123" s="4"/>
      <c r="F123" s="4"/>
      <c r="G123" s="4"/>
      <c r="H123" s="4">
        <v>6000</v>
      </c>
      <c r="I123" s="4"/>
      <c r="J123" s="4"/>
      <c r="K123" s="1"/>
      <c r="L123" s="1"/>
      <c r="M123" s="1"/>
      <c r="N123" s="1"/>
      <c r="O123" s="1"/>
    </row>
    <row r="124" spans="1:15" s="223" customFormat="1" ht="22.5" customHeight="1" x14ac:dyDescent="0.25">
      <c r="A124" s="222" t="s">
        <v>178</v>
      </c>
      <c r="B124" s="4" t="s">
        <v>365</v>
      </c>
      <c r="C124" s="4"/>
      <c r="D124" s="4">
        <v>600</v>
      </c>
      <c r="E124" s="4"/>
      <c r="F124" s="4"/>
      <c r="G124" s="4"/>
      <c r="H124" s="4">
        <v>600</v>
      </c>
      <c r="I124" s="4"/>
      <c r="J124" s="4"/>
      <c r="K124" s="1"/>
      <c r="L124" s="1"/>
      <c r="M124" s="1"/>
      <c r="N124" s="1"/>
      <c r="O124" s="1"/>
    </row>
    <row r="125" spans="1:15" s="223" customFormat="1" ht="24.95" customHeight="1" x14ac:dyDescent="0.25">
      <c r="A125" s="222" t="s">
        <v>178</v>
      </c>
      <c r="B125" s="4" t="s">
        <v>214</v>
      </c>
      <c r="C125" s="4"/>
      <c r="D125" s="4">
        <v>400</v>
      </c>
      <c r="E125" s="4"/>
      <c r="F125" s="4"/>
      <c r="G125" s="4"/>
      <c r="H125" s="4">
        <v>400</v>
      </c>
      <c r="I125" s="4"/>
      <c r="J125" s="4"/>
      <c r="K125" s="1"/>
      <c r="L125" s="1"/>
      <c r="M125" s="1"/>
      <c r="N125" s="1"/>
      <c r="O125" s="1"/>
    </row>
    <row r="126" spans="1:15" s="223" customFormat="1" ht="39" customHeight="1" x14ac:dyDescent="0.25">
      <c r="A126" s="222" t="s">
        <v>178</v>
      </c>
      <c r="B126" s="4" t="s">
        <v>401</v>
      </c>
      <c r="C126" s="4"/>
      <c r="D126" s="4">
        <v>1000</v>
      </c>
      <c r="E126" s="4"/>
      <c r="F126" s="4"/>
      <c r="G126" s="4"/>
      <c r="H126" s="4">
        <v>1000</v>
      </c>
      <c r="I126" s="4"/>
      <c r="J126" s="4"/>
      <c r="K126" s="1"/>
      <c r="L126" s="1"/>
      <c r="M126" s="1"/>
      <c r="N126" s="1"/>
      <c r="O126" s="1"/>
    </row>
    <row r="127" spans="1:15" s="223" customFormat="1" ht="80.25" customHeight="1" x14ac:dyDescent="0.25">
      <c r="A127" s="222" t="s">
        <v>178</v>
      </c>
      <c r="B127" s="4" t="s">
        <v>429</v>
      </c>
      <c r="C127" s="4"/>
      <c r="D127" s="4">
        <v>350</v>
      </c>
      <c r="E127" s="4"/>
      <c r="F127" s="4"/>
      <c r="G127" s="4"/>
      <c r="H127" s="4">
        <v>350</v>
      </c>
      <c r="I127" s="4"/>
      <c r="J127" s="4"/>
      <c r="K127" s="1"/>
      <c r="L127" s="1"/>
      <c r="M127" s="1"/>
      <c r="N127" s="1"/>
      <c r="O127" s="1"/>
    </row>
    <row r="128" spans="1:15" s="223" customFormat="1" ht="42" customHeight="1" x14ac:dyDescent="0.25">
      <c r="A128" s="222" t="s">
        <v>178</v>
      </c>
      <c r="B128" s="4" t="s">
        <v>430</v>
      </c>
      <c r="C128" s="4"/>
      <c r="D128" s="4">
        <v>1000</v>
      </c>
      <c r="E128" s="4"/>
      <c r="F128" s="4"/>
      <c r="G128" s="4"/>
      <c r="H128" s="4">
        <v>1000</v>
      </c>
      <c r="I128" s="4"/>
      <c r="J128" s="4"/>
      <c r="K128" s="1"/>
      <c r="L128" s="1"/>
      <c r="M128" s="1"/>
      <c r="N128" s="1"/>
      <c r="O128" s="1"/>
    </row>
    <row r="129" spans="1:15" s="223" customFormat="1" ht="70.5" customHeight="1" x14ac:dyDescent="0.25">
      <c r="A129" s="222" t="s">
        <v>178</v>
      </c>
      <c r="B129" s="236" t="s">
        <v>402</v>
      </c>
      <c r="C129" s="4"/>
      <c r="D129" s="4">
        <v>3000</v>
      </c>
      <c r="E129" s="4"/>
      <c r="F129" s="4"/>
      <c r="G129" s="4"/>
      <c r="H129" s="4">
        <v>3000</v>
      </c>
      <c r="I129" s="4"/>
      <c r="J129" s="4"/>
      <c r="K129" s="1"/>
      <c r="L129" s="1"/>
      <c r="M129" s="1"/>
      <c r="N129" s="1"/>
      <c r="O129" s="1"/>
    </row>
    <row r="130" spans="1:15" s="223" customFormat="1" ht="34.5" customHeight="1" x14ac:dyDescent="0.25">
      <c r="A130" s="222" t="s">
        <v>178</v>
      </c>
      <c r="B130" s="4" t="s">
        <v>447</v>
      </c>
      <c r="C130" s="4"/>
      <c r="D130" s="4">
        <v>13000</v>
      </c>
      <c r="E130" s="4"/>
      <c r="F130" s="4"/>
      <c r="G130" s="4"/>
      <c r="H130" s="4">
        <v>4000</v>
      </c>
      <c r="I130" s="4"/>
      <c r="J130" s="4"/>
      <c r="K130" s="1"/>
      <c r="L130" s="1"/>
      <c r="M130" s="1"/>
      <c r="N130" s="1"/>
      <c r="O130" s="1"/>
    </row>
    <row r="131" spans="1:15" s="223" customFormat="1" ht="40.5" customHeight="1" x14ac:dyDescent="0.25">
      <c r="A131" s="222" t="s">
        <v>178</v>
      </c>
      <c r="B131" s="4" t="s">
        <v>403</v>
      </c>
      <c r="C131" s="4"/>
      <c r="D131" s="4">
        <v>5000</v>
      </c>
      <c r="E131" s="4"/>
      <c r="F131" s="4"/>
      <c r="G131" s="4"/>
      <c r="H131" s="4">
        <v>5000</v>
      </c>
      <c r="I131" s="4"/>
      <c r="J131" s="4"/>
      <c r="K131" s="1"/>
      <c r="L131" s="1"/>
      <c r="M131" s="1"/>
      <c r="N131" s="1"/>
      <c r="O131" s="1"/>
    </row>
    <row r="132" spans="1:15" s="223" customFormat="1" ht="50.25" customHeight="1" x14ac:dyDescent="0.25">
      <c r="A132" s="222" t="s">
        <v>178</v>
      </c>
      <c r="B132" s="4" t="s">
        <v>404</v>
      </c>
      <c r="C132" s="4"/>
      <c r="D132" s="4">
        <v>3050</v>
      </c>
      <c r="E132" s="4"/>
      <c r="F132" s="4"/>
      <c r="G132" s="4"/>
      <c r="H132" s="4">
        <v>3050</v>
      </c>
      <c r="I132" s="4"/>
      <c r="J132" s="4"/>
      <c r="K132" s="1"/>
      <c r="L132" s="1"/>
      <c r="M132" s="1"/>
      <c r="N132" s="1"/>
      <c r="O132" s="1"/>
    </row>
    <row r="133" spans="1:15" s="223" customFormat="1" ht="36" customHeight="1" x14ac:dyDescent="0.25">
      <c r="A133" s="222" t="s">
        <v>178</v>
      </c>
      <c r="B133" s="249" t="s">
        <v>405</v>
      </c>
      <c r="C133" s="4"/>
      <c r="D133" s="4">
        <v>16000</v>
      </c>
      <c r="E133" s="4"/>
      <c r="F133" s="4"/>
      <c r="G133" s="4"/>
      <c r="H133" s="4"/>
      <c r="I133" s="4"/>
      <c r="J133" s="4"/>
      <c r="K133" s="1"/>
      <c r="L133" s="1"/>
      <c r="M133" s="1"/>
      <c r="N133" s="1"/>
      <c r="O133" s="1"/>
    </row>
    <row r="134" spans="1:15" s="223" customFormat="1" ht="24.95" customHeight="1" x14ac:dyDescent="0.25">
      <c r="A134" s="222" t="s">
        <v>178</v>
      </c>
      <c r="B134" s="4" t="s">
        <v>406</v>
      </c>
      <c r="C134" s="4"/>
      <c r="D134" s="4">
        <v>20000</v>
      </c>
      <c r="E134" s="4"/>
      <c r="F134" s="4"/>
      <c r="G134" s="4"/>
      <c r="H134" s="4"/>
      <c r="I134" s="4"/>
      <c r="J134" s="4"/>
      <c r="K134" s="1"/>
      <c r="L134" s="1"/>
      <c r="M134" s="1"/>
      <c r="N134" s="1"/>
      <c r="O134" s="1"/>
    </row>
    <row r="135" spans="1:15" s="223" customFormat="1" ht="67.5" customHeight="1" x14ac:dyDescent="0.25">
      <c r="A135" s="222" t="s">
        <v>178</v>
      </c>
      <c r="B135" s="4" t="s">
        <v>407</v>
      </c>
      <c r="C135" s="4"/>
      <c r="D135" s="4">
        <v>25000</v>
      </c>
      <c r="E135" s="4"/>
      <c r="F135" s="4"/>
      <c r="G135" s="4"/>
      <c r="H135" s="4">
        <v>22000</v>
      </c>
      <c r="I135" s="4"/>
      <c r="J135" s="4"/>
      <c r="K135" s="1"/>
      <c r="L135" s="1"/>
      <c r="M135" s="1"/>
      <c r="N135" s="1"/>
      <c r="O135" s="1"/>
    </row>
    <row r="136" spans="1:15" s="223" customFormat="1" ht="38.25" customHeight="1" x14ac:dyDescent="0.25">
      <c r="A136" s="222" t="s">
        <v>61</v>
      </c>
      <c r="B136" s="4" t="s">
        <v>442</v>
      </c>
      <c r="C136" s="4"/>
      <c r="D136" s="4">
        <v>26000</v>
      </c>
      <c r="E136" s="4"/>
      <c r="F136" s="4"/>
      <c r="G136" s="4"/>
      <c r="H136" s="4">
        <v>26000</v>
      </c>
      <c r="I136" s="4"/>
      <c r="J136" s="4"/>
      <c r="K136" s="1"/>
      <c r="L136" s="1"/>
      <c r="M136" s="1"/>
      <c r="N136" s="1"/>
      <c r="O136" s="1"/>
    </row>
    <row r="137" spans="1:15" s="223" customFormat="1" ht="34.5" customHeight="1" x14ac:dyDescent="0.25">
      <c r="A137" s="222" t="s">
        <v>61</v>
      </c>
      <c r="B137" s="4" t="s">
        <v>749</v>
      </c>
      <c r="C137" s="4"/>
      <c r="D137" s="4">
        <v>10000</v>
      </c>
      <c r="E137" s="4"/>
      <c r="F137" s="4"/>
      <c r="G137" s="4"/>
      <c r="H137" s="4">
        <v>35000</v>
      </c>
      <c r="I137" s="4"/>
      <c r="J137" s="4"/>
      <c r="K137" s="1"/>
      <c r="L137" s="1"/>
      <c r="M137" s="1"/>
      <c r="N137" s="1"/>
      <c r="O137" s="1"/>
    </row>
    <row r="138" spans="1:15" s="233" customFormat="1" ht="24.95" customHeight="1" x14ac:dyDescent="0.25">
      <c r="A138" s="231">
        <v>10</v>
      </c>
      <c r="B138" s="3" t="s">
        <v>38</v>
      </c>
      <c r="C138" s="3">
        <f>SUM(D138:F138)</f>
        <v>130090</v>
      </c>
      <c r="D138" s="3">
        <f>SUM(D139:D147)</f>
        <v>95900</v>
      </c>
      <c r="E138" s="3">
        <v>19850</v>
      </c>
      <c r="F138" s="3">
        <v>14340</v>
      </c>
      <c r="G138" s="3">
        <f>SUM(H138:J138)</f>
        <v>139970</v>
      </c>
      <c r="H138" s="3">
        <f>SUM(H139:H147)</f>
        <v>104000</v>
      </c>
      <c r="I138" s="3">
        <v>21500</v>
      </c>
      <c r="J138" s="3">
        <v>14470</v>
      </c>
      <c r="K138" s="15"/>
      <c r="L138" s="15"/>
      <c r="M138" s="15"/>
      <c r="N138" s="15"/>
      <c r="O138" s="15"/>
    </row>
    <row r="139" spans="1:15" s="223" customFormat="1" ht="68.25" customHeight="1" x14ac:dyDescent="0.25">
      <c r="A139" s="222" t="s">
        <v>61</v>
      </c>
      <c r="B139" s="250" t="s">
        <v>419</v>
      </c>
      <c r="C139" s="4"/>
      <c r="D139" s="4">
        <v>37000</v>
      </c>
      <c r="E139" s="4"/>
      <c r="F139" s="4"/>
      <c r="G139" s="4"/>
      <c r="H139" s="4">
        <v>55000</v>
      </c>
      <c r="I139" s="4"/>
      <c r="J139" s="4"/>
      <c r="K139" s="1"/>
      <c r="L139" s="1"/>
      <c r="M139" s="1"/>
      <c r="N139" s="1"/>
      <c r="O139" s="1"/>
    </row>
    <row r="140" spans="1:15" s="223" customFormat="1" ht="37.5" customHeight="1" x14ac:dyDescent="0.25">
      <c r="A140" s="222" t="s">
        <v>61</v>
      </c>
      <c r="B140" s="250" t="s">
        <v>300</v>
      </c>
      <c r="C140" s="4"/>
      <c r="D140" s="4">
        <v>4000</v>
      </c>
      <c r="E140" s="4"/>
      <c r="F140" s="4"/>
      <c r="G140" s="4"/>
      <c r="H140" s="4">
        <v>4000</v>
      </c>
      <c r="I140" s="4"/>
      <c r="J140" s="4"/>
      <c r="K140" s="1"/>
      <c r="L140" s="1"/>
      <c r="M140" s="1"/>
      <c r="N140" s="1"/>
      <c r="O140" s="1"/>
    </row>
    <row r="141" spans="1:15" s="223" customFormat="1" ht="34.5" customHeight="1" x14ac:dyDescent="0.25">
      <c r="A141" s="222" t="s">
        <v>61</v>
      </c>
      <c r="B141" s="250" t="s">
        <v>301</v>
      </c>
      <c r="C141" s="4"/>
      <c r="D141" s="4">
        <v>2000</v>
      </c>
      <c r="E141" s="4"/>
      <c r="F141" s="4"/>
      <c r="G141" s="4"/>
      <c r="H141" s="4">
        <v>2000</v>
      </c>
      <c r="I141" s="4"/>
      <c r="J141" s="4"/>
      <c r="K141" s="1"/>
      <c r="L141" s="1"/>
      <c r="M141" s="1"/>
      <c r="N141" s="1"/>
      <c r="O141" s="1"/>
    </row>
    <row r="142" spans="1:15" s="223" customFormat="1" ht="53.25" customHeight="1" x14ac:dyDescent="0.25">
      <c r="A142" s="222" t="s">
        <v>61</v>
      </c>
      <c r="B142" s="250" t="s">
        <v>435</v>
      </c>
      <c r="C142" s="4"/>
      <c r="D142" s="4">
        <v>500</v>
      </c>
      <c r="E142" s="4"/>
      <c r="F142" s="4"/>
      <c r="G142" s="4"/>
      <c r="H142" s="4">
        <v>1000</v>
      </c>
      <c r="I142" s="4"/>
      <c r="J142" s="4"/>
      <c r="K142" s="1"/>
      <c r="L142" s="1"/>
      <c r="M142" s="1"/>
      <c r="N142" s="1"/>
      <c r="O142" s="1"/>
    </row>
    <row r="143" spans="1:15" s="223" customFormat="1" ht="42" customHeight="1" x14ac:dyDescent="0.25">
      <c r="A143" s="222" t="s">
        <v>61</v>
      </c>
      <c r="B143" s="250" t="s">
        <v>436</v>
      </c>
      <c r="C143" s="4"/>
      <c r="D143" s="4">
        <v>2500</v>
      </c>
      <c r="E143" s="4"/>
      <c r="F143" s="4"/>
      <c r="G143" s="4"/>
      <c r="H143" s="4"/>
      <c r="I143" s="4"/>
      <c r="J143" s="4"/>
      <c r="K143" s="1"/>
      <c r="L143" s="1"/>
      <c r="M143" s="1"/>
      <c r="N143" s="1"/>
      <c r="O143" s="1"/>
    </row>
    <row r="144" spans="1:15" s="223" customFormat="1" ht="41.25" customHeight="1" x14ac:dyDescent="0.25">
      <c r="A144" s="222" t="s">
        <v>61</v>
      </c>
      <c r="B144" s="250" t="s">
        <v>437</v>
      </c>
      <c r="C144" s="4"/>
      <c r="D144" s="4">
        <v>29900</v>
      </c>
      <c r="E144" s="4"/>
      <c r="F144" s="4"/>
      <c r="G144" s="4"/>
      <c r="H144" s="4">
        <v>12000</v>
      </c>
      <c r="I144" s="4"/>
      <c r="J144" s="4"/>
      <c r="K144" s="1"/>
      <c r="L144" s="1"/>
      <c r="M144" s="1"/>
      <c r="N144" s="1"/>
      <c r="O144" s="1"/>
    </row>
    <row r="145" spans="1:15" s="223" customFormat="1" ht="49.5" customHeight="1" x14ac:dyDescent="0.25">
      <c r="A145" s="222" t="s">
        <v>61</v>
      </c>
      <c r="B145" s="250" t="s">
        <v>302</v>
      </c>
      <c r="C145" s="4"/>
      <c r="D145" s="4">
        <v>2500</v>
      </c>
      <c r="E145" s="4"/>
      <c r="F145" s="4"/>
      <c r="G145" s="4"/>
      <c r="H145" s="4">
        <v>2500</v>
      </c>
      <c r="I145" s="4"/>
      <c r="J145" s="4"/>
      <c r="K145" s="1"/>
      <c r="L145" s="1"/>
      <c r="M145" s="1"/>
      <c r="N145" s="1"/>
      <c r="O145" s="1"/>
    </row>
    <row r="146" spans="1:15" s="223" customFormat="1" ht="49.5" customHeight="1" x14ac:dyDescent="0.25">
      <c r="A146" s="222" t="s">
        <v>61</v>
      </c>
      <c r="B146" s="250" t="s">
        <v>303</v>
      </c>
      <c r="C146" s="4"/>
      <c r="D146" s="4">
        <v>2500</v>
      </c>
      <c r="E146" s="4"/>
      <c r="F146" s="4"/>
      <c r="G146" s="4"/>
      <c r="H146" s="4">
        <v>2500</v>
      </c>
      <c r="I146" s="4"/>
      <c r="J146" s="4"/>
      <c r="K146" s="1"/>
      <c r="L146" s="1"/>
      <c r="M146" s="1"/>
      <c r="N146" s="1"/>
      <c r="O146" s="1"/>
    </row>
    <row r="147" spans="1:15" s="223" customFormat="1" ht="35.25" customHeight="1" x14ac:dyDescent="0.25">
      <c r="A147" s="222" t="s">
        <v>61</v>
      </c>
      <c r="B147" s="4" t="s">
        <v>358</v>
      </c>
      <c r="C147" s="4"/>
      <c r="D147" s="4">
        <v>15000</v>
      </c>
      <c r="E147" s="4"/>
      <c r="F147" s="4"/>
      <c r="G147" s="4"/>
      <c r="H147" s="4">
        <v>25000</v>
      </c>
      <c r="I147" s="4"/>
      <c r="J147" s="4"/>
      <c r="K147" s="1"/>
      <c r="L147" s="1"/>
      <c r="M147" s="1"/>
      <c r="N147" s="1"/>
      <c r="O147" s="1"/>
    </row>
    <row r="148" spans="1:15" s="223" customFormat="1" ht="24.95" customHeight="1" x14ac:dyDescent="0.25">
      <c r="A148" s="231">
        <v>11</v>
      </c>
      <c r="B148" s="3" t="s">
        <v>39</v>
      </c>
      <c r="C148" s="3">
        <f>SUM(D148:F148)</f>
        <v>2162401</v>
      </c>
      <c r="D148" s="3">
        <f>SUM(D149:D155,D158:D175)</f>
        <v>763448</v>
      </c>
      <c r="E148" s="3">
        <f>1376181-50000</f>
        <v>1326181</v>
      </c>
      <c r="F148" s="3">
        <v>72772</v>
      </c>
      <c r="G148" s="3">
        <f>SUM(H148:J148)</f>
        <v>2242380</v>
      </c>
      <c r="H148" s="3">
        <f>SUM(H149:H155,H158:H175)</f>
        <v>848170</v>
      </c>
      <c r="I148" s="3">
        <f>1365438-50000</f>
        <v>1315438</v>
      </c>
      <c r="J148" s="3">
        <v>78772</v>
      </c>
      <c r="K148" s="1"/>
      <c r="L148" s="1"/>
      <c r="M148" s="1"/>
      <c r="N148" s="1"/>
      <c r="O148" s="1"/>
    </row>
    <row r="149" spans="1:15" s="223" customFormat="1" ht="24.95" customHeight="1" x14ac:dyDescent="0.25">
      <c r="A149" s="222" t="s">
        <v>61</v>
      </c>
      <c r="B149" s="236" t="s">
        <v>291</v>
      </c>
      <c r="C149" s="4"/>
      <c r="D149" s="4">
        <v>66052</v>
      </c>
      <c r="E149" s="4"/>
      <c r="F149" s="4"/>
      <c r="G149" s="4"/>
      <c r="H149" s="4">
        <v>70945</v>
      </c>
      <c r="I149" s="4"/>
      <c r="J149" s="4"/>
      <c r="K149" s="1"/>
      <c r="L149" s="1"/>
      <c r="M149" s="1"/>
      <c r="N149" s="1"/>
      <c r="O149" s="1"/>
    </row>
    <row r="150" spans="1:15" s="223" customFormat="1" ht="27.75" customHeight="1" x14ac:dyDescent="0.25">
      <c r="A150" s="222" t="s">
        <v>61</v>
      </c>
      <c r="B150" s="4" t="s">
        <v>367</v>
      </c>
      <c r="C150" s="4"/>
      <c r="D150" s="4">
        <v>16000</v>
      </c>
      <c r="E150" s="4"/>
      <c r="F150" s="4"/>
      <c r="G150" s="4"/>
      <c r="H150" s="4">
        <v>15423</v>
      </c>
      <c r="I150" s="4"/>
      <c r="J150" s="4"/>
      <c r="K150" s="1"/>
      <c r="L150" s="1"/>
      <c r="M150" s="1"/>
      <c r="N150" s="1"/>
      <c r="O150" s="1"/>
    </row>
    <row r="151" spans="1:15" s="223" customFormat="1" ht="34.5" customHeight="1" x14ac:dyDescent="0.25">
      <c r="A151" s="222" t="s">
        <v>61</v>
      </c>
      <c r="B151" s="4" t="s">
        <v>438</v>
      </c>
      <c r="C151" s="4"/>
      <c r="D151" s="4">
        <v>9000</v>
      </c>
      <c r="E151" s="4"/>
      <c r="F151" s="4"/>
      <c r="G151" s="4"/>
      <c r="H151" s="4">
        <v>10014</v>
      </c>
      <c r="I151" s="4"/>
      <c r="J151" s="4"/>
      <c r="K151" s="1"/>
      <c r="L151" s="1"/>
      <c r="M151" s="1"/>
      <c r="N151" s="1"/>
      <c r="O151" s="1"/>
    </row>
    <row r="152" spans="1:15" s="223" customFormat="1" ht="24.95" customHeight="1" x14ac:dyDescent="0.25">
      <c r="A152" s="222" t="s">
        <v>61</v>
      </c>
      <c r="B152" s="4" t="s">
        <v>40</v>
      </c>
      <c r="C152" s="4"/>
      <c r="D152" s="4">
        <v>3000</v>
      </c>
      <c r="E152" s="4"/>
      <c r="F152" s="4"/>
      <c r="G152" s="4"/>
      <c r="H152" s="4">
        <v>3000</v>
      </c>
      <c r="I152" s="4"/>
      <c r="J152" s="4"/>
      <c r="K152" s="1"/>
      <c r="L152" s="1"/>
      <c r="M152" s="1"/>
      <c r="N152" s="1"/>
      <c r="O152" s="1"/>
    </row>
    <row r="153" spans="1:15" s="223" customFormat="1" ht="24.95" customHeight="1" x14ac:dyDescent="0.25">
      <c r="A153" s="222" t="s">
        <v>61</v>
      </c>
      <c r="B153" s="4" t="s">
        <v>41</v>
      </c>
      <c r="C153" s="4"/>
      <c r="D153" s="4">
        <v>1000</v>
      </c>
      <c r="E153" s="4"/>
      <c r="F153" s="4"/>
      <c r="G153" s="4"/>
      <c r="H153" s="4">
        <v>1200</v>
      </c>
      <c r="I153" s="4"/>
      <c r="J153" s="4"/>
      <c r="K153" s="1"/>
      <c r="L153" s="1"/>
      <c r="M153" s="1"/>
      <c r="N153" s="1"/>
      <c r="O153" s="1"/>
    </row>
    <row r="154" spans="1:15" s="223" customFormat="1" ht="39" customHeight="1" x14ac:dyDescent="0.25">
      <c r="A154" s="222" t="s">
        <v>61</v>
      </c>
      <c r="B154" s="4" t="s">
        <v>439</v>
      </c>
      <c r="C154" s="4"/>
      <c r="D154" s="4">
        <v>500</v>
      </c>
      <c r="E154" s="4"/>
      <c r="F154" s="4"/>
      <c r="G154" s="4"/>
      <c r="H154" s="4">
        <v>450</v>
      </c>
      <c r="I154" s="4"/>
      <c r="J154" s="4"/>
      <c r="K154" s="1"/>
      <c r="L154" s="1"/>
      <c r="M154" s="1"/>
      <c r="N154" s="1"/>
      <c r="O154" s="1"/>
    </row>
    <row r="155" spans="1:15" s="223" customFormat="1" ht="30.75" customHeight="1" x14ac:dyDescent="0.25">
      <c r="A155" s="222" t="s">
        <v>61</v>
      </c>
      <c r="B155" s="4" t="s">
        <v>369</v>
      </c>
      <c r="C155" s="4"/>
      <c r="D155" s="4">
        <f>SUM(D156:D157)</f>
        <v>15000</v>
      </c>
      <c r="E155" s="4"/>
      <c r="F155" s="4"/>
      <c r="G155" s="4"/>
      <c r="H155" s="4">
        <f>SUM(H156:H157)</f>
        <v>15372</v>
      </c>
      <c r="I155" s="4"/>
      <c r="J155" s="4"/>
      <c r="K155" s="1"/>
      <c r="L155" s="1"/>
      <c r="M155" s="1"/>
      <c r="N155" s="1"/>
      <c r="O155" s="1"/>
    </row>
    <row r="156" spans="1:15" s="239" customFormat="1" ht="26.25" customHeight="1" x14ac:dyDescent="0.25">
      <c r="A156" s="247" t="s">
        <v>178</v>
      </c>
      <c r="B156" s="237" t="s">
        <v>370</v>
      </c>
      <c r="C156" s="237"/>
      <c r="D156" s="237">
        <v>5000</v>
      </c>
      <c r="E156" s="237"/>
      <c r="F156" s="237"/>
      <c r="G156" s="237"/>
      <c r="H156" s="237">
        <v>5372</v>
      </c>
      <c r="I156" s="237"/>
      <c r="J156" s="237"/>
      <c r="K156" s="238"/>
      <c r="L156" s="238"/>
      <c r="M156" s="238"/>
      <c r="N156" s="238"/>
      <c r="O156" s="238"/>
    </row>
    <row r="157" spans="1:15" s="239" customFormat="1" ht="39.75" customHeight="1" x14ac:dyDescent="0.25">
      <c r="A157" s="247" t="s">
        <v>178</v>
      </c>
      <c r="B157" s="237" t="s">
        <v>397</v>
      </c>
      <c r="C157" s="237"/>
      <c r="D157" s="237">
        <v>10000</v>
      </c>
      <c r="E157" s="237"/>
      <c r="F157" s="237"/>
      <c r="G157" s="237"/>
      <c r="H157" s="237">
        <v>10000</v>
      </c>
      <c r="I157" s="237"/>
      <c r="J157" s="237"/>
      <c r="K157" s="238"/>
      <c r="L157" s="238"/>
      <c r="M157" s="238"/>
      <c r="N157" s="238"/>
      <c r="O157" s="238"/>
    </row>
    <row r="158" spans="1:15" s="223" customFormat="1" ht="24.95" customHeight="1" x14ac:dyDescent="0.25">
      <c r="A158" s="222" t="s">
        <v>61</v>
      </c>
      <c r="B158" s="4" t="s">
        <v>42</v>
      </c>
      <c r="C158" s="4"/>
      <c r="D158" s="4">
        <v>2000</v>
      </c>
      <c r="E158" s="4"/>
      <c r="F158" s="4"/>
      <c r="G158" s="4"/>
      <c r="H158" s="4">
        <v>2000</v>
      </c>
      <c r="I158" s="4"/>
      <c r="J158" s="4"/>
      <c r="K158" s="1"/>
      <c r="L158" s="1"/>
      <c r="M158" s="1"/>
      <c r="N158" s="1"/>
      <c r="O158" s="1"/>
    </row>
    <row r="159" spans="1:15" s="223" customFormat="1" ht="30" customHeight="1" x14ac:dyDescent="0.25">
      <c r="A159" s="222" t="s">
        <v>61</v>
      </c>
      <c r="B159" s="4" t="s">
        <v>384</v>
      </c>
      <c r="C159" s="4"/>
      <c r="D159" s="4">
        <v>3200</v>
      </c>
      <c r="E159" s="4"/>
      <c r="F159" s="4"/>
      <c r="G159" s="4"/>
      <c r="H159" s="4">
        <v>3500</v>
      </c>
      <c r="I159" s="4"/>
      <c r="J159" s="4"/>
      <c r="K159" s="1"/>
      <c r="L159" s="1"/>
      <c r="M159" s="1"/>
      <c r="N159" s="1"/>
      <c r="O159" s="1"/>
    </row>
    <row r="160" spans="1:15" s="223" customFormat="1" ht="69.75" customHeight="1" x14ac:dyDescent="0.25">
      <c r="A160" s="222" t="s">
        <v>61</v>
      </c>
      <c r="B160" s="4" t="s">
        <v>456</v>
      </c>
      <c r="C160" s="4"/>
      <c r="D160" s="4">
        <v>8533</v>
      </c>
      <c r="E160" s="4"/>
      <c r="F160" s="4"/>
      <c r="G160" s="4"/>
      <c r="H160" s="4">
        <v>7088</v>
      </c>
      <c r="I160" s="4"/>
      <c r="J160" s="4"/>
      <c r="K160" s="1"/>
      <c r="L160" s="1"/>
      <c r="M160" s="1"/>
      <c r="N160" s="1"/>
      <c r="O160" s="1"/>
    </row>
    <row r="161" spans="1:15" s="223" customFormat="1" ht="41.25" customHeight="1" x14ac:dyDescent="0.25">
      <c r="A161" s="222" t="s">
        <v>61</v>
      </c>
      <c r="B161" s="4" t="s">
        <v>292</v>
      </c>
      <c r="C161" s="4"/>
      <c r="D161" s="4">
        <v>35000</v>
      </c>
      <c r="E161" s="4"/>
      <c r="F161" s="4"/>
      <c r="G161" s="4"/>
      <c r="H161" s="4">
        <v>35000</v>
      </c>
      <c r="I161" s="4"/>
      <c r="J161" s="4"/>
      <c r="K161" s="1"/>
      <c r="L161" s="1"/>
      <c r="M161" s="1"/>
      <c r="N161" s="1"/>
      <c r="O161" s="1"/>
    </row>
    <row r="162" spans="1:15" s="223" customFormat="1" ht="36" customHeight="1" x14ac:dyDescent="0.25">
      <c r="A162" s="222" t="s">
        <v>61</v>
      </c>
      <c r="B162" s="4" t="s">
        <v>448</v>
      </c>
      <c r="C162" s="4"/>
      <c r="D162" s="4">
        <v>4000</v>
      </c>
      <c r="E162" s="4"/>
      <c r="F162" s="4"/>
      <c r="G162" s="4"/>
      <c r="H162" s="4">
        <v>4000</v>
      </c>
      <c r="I162" s="4"/>
      <c r="J162" s="4"/>
      <c r="K162" s="1"/>
      <c r="L162" s="1"/>
      <c r="M162" s="1"/>
      <c r="N162" s="1"/>
      <c r="O162" s="1"/>
    </row>
    <row r="163" spans="1:15" s="223" customFormat="1" ht="24.95" customHeight="1" x14ac:dyDescent="0.25">
      <c r="A163" s="222" t="s">
        <v>61</v>
      </c>
      <c r="B163" s="4" t="s">
        <v>371</v>
      </c>
      <c r="C163" s="4">
        <v>141667</v>
      </c>
      <c r="D163" s="4">
        <v>93163</v>
      </c>
      <c r="E163" s="4">
        <v>48504</v>
      </c>
      <c r="F163" s="4"/>
      <c r="G163" s="4">
        <v>141667</v>
      </c>
      <c r="H163" s="4">
        <v>93478</v>
      </c>
      <c r="I163" s="4">
        <v>48189</v>
      </c>
      <c r="J163" s="4"/>
      <c r="K163" s="1"/>
      <c r="L163" s="1"/>
      <c r="M163" s="1"/>
      <c r="N163" s="1"/>
      <c r="O163" s="1"/>
    </row>
    <row r="164" spans="1:15" s="223" customFormat="1" ht="24.95" customHeight="1" x14ac:dyDescent="0.25">
      <c r="A164" s="222" t="s">
        <v>61</v>
      </c>
      <c r="B164" s="4" t="s">
        <v>372</v>
      </c>
      <c r="C164" s="4"/>
      <c r="D164" s="4"/>
      <c r="E164" s="4">
        <v>63464</v>
      </c>
      <c r="F164" s="4"/>
      <c r="G164" s="4"/>
      <c r="H164" s="4">
        <v>37500</v>
      </c>
      <c r="I164" s="4">
        <v>63464</v>
      </c>
      <c r="J164" s="4"/>
      <c r="K164" s="1"/>
      <c r="L164" s="1"/>
      <c r="M164" s="1"/>
      <c r="N164" s="1"/>
      <c r="O164" s="1"/>
    </row>
    <row r="165" spans="1:15" s="223" customFormat="1" ht="32.25" customHeight="1" x14ac:dyDescent="0.25">
      <c r="A165" s="222" t="s">
        <v>61</v>
      </c>
      <c r="B165" s="4" t="s">
        <v>440</v>
      </c>
      <c r="C165" s="4"/>
      <c r="D165" s="4">
        <v>10000</v>
      </c>
      <c r="E165" s="4"/>
      <c r="F165" s="4"/>
      <c r="G165" s="4"/>
      <c r="H165" s="4">
        <v>10000</v>
      </c>
      <c r="I165" s="4"/>
      <c r="J165" s="4"/>
      <c r="K165" s="1"/>
      <c r="L165" s="1"/>
      <c r="M165" s="1"/>
      <c r="N165" s="1"/>
      <c r="O165" s="1"/>
    </row>
    <row r="166" spans="1:15" s="223" customFormat="1" ht="24.95" customHeight="1" x14ac:dyDescent="0.25">
      <c r="A166" s="222" t="s">
        <v>61</v>
      </c>
      <c r="B166" s="236" t="s">
        <v>293</v>
      </c>
      <c r="C166" s="4"/>
      <c r="D166" s="4">
        <v>117000</v>
      </c>
      <c r="E166" s="4"/>
      <c r="F166" s="4"/>
      <c r="G166" s="4"/>
      <c r="H166" s="4">
        <v>114000</v>
      </c>
      <c r="I166" s="4"/>
      <c r="J166" s="4"/>
      <c r="K166" s="1"/>
      <c r="L166" s="1"/>
      <c r="M166" s="1"/>
      <c r="N166" s="1"/>
      <c r="O166" s="1"/>
    </row>
    <row r="167" spans="1:15" s="223" customFormat="1" ht="48.75" customHeight="1" x14ac:dyDescent="0.25">
      <c r="A167" s="222" t="s">
        <v>61</v>
      </c>
      <c r="B167" s="236" t="s">
        <v>385</v>
      </c>
      <c r="C167" s="4"/>
      <c r="D167" s="4">
        <v>222000</v>
      </c>
      <c r="E167" s="4"/>
      <c r="F167" s="4"/>
      <c r="G167" s="4"/>
      <c r="H167" s="4">
        <v>222000</v>
      </c>
      <c r="I167" s="4"/>
      <c r="J167" s="4"/>
      <c r="K167" s="1"/>
      <c r="L167" s="1"/>
      <c r="M167" s="1"/>
      <c r="N167" s="1"/>
      <c r="O167" s="1"/>
    </row>
    <row r="168" spans="1:15" s="223" customFormat="1" ht="42.75" customHeight="1" x14ac:dyDescent="0.25">
      <c r="A168" s="222" t="s">
        <v>61</v>
      </c>
      <c r="B168" s="236" t="s">
        <v>702</v>
      </c>
      <c r="C168" s="4"/>
      <c r="D168" s="4"/>
      <c r="E168" s="4"/>
      <c r="F168" s="4"/>
      <c r="G168" s="4"/>
      <c r="H168" s="4">
        <v>5200</v>
      </c>
      <c r="I168" s="4"/>
      <c r="J168" s="4"/>
      <c r="K168" s="1"/>
      <c r="L168" s="1"/>
      <c r="M168" s="1"/>
      <c r="N168" s="1"/>
      <c r="O168" s="1"/>
    </row>
    <row r="169" spans="1:15" s="223" customFormat="1" ht="33" customHeight="1" x14ac:dyDescent="0.25">
      <c r="A169" s="222" t="s">
        <v>61</v>
      </c>
      <c r="B169" s="4" t="s">
        <v>386</v>
      </c>
      <c r="C169" s="4"/>
      <c r="D169" s="4">
        <v>70000</v>
      </c>
      <c r="E169" s="4"/>
      <c r="F169" s="4"/>
      <c r="G169" s="4"/>
      <c r="H169" s="4">
        <v>70000</v>
      </c>
      <c r="I169" s="4"/>
      <c r="J169" s="4"/>
      <c r="K169" s="1"/>
      <c r="L169" s="1"/>
      <c r="M169" s="1"/>
      <c r="N169" s="1"/>
      <c r="O169" s="1"/>
    </row>
    <row r="170" spans="1:15" s="223" customFormat="1" ht="33" customHeight="1" x14ac:dyDescent="0.25">
      <c r="A170" s="222" t="s">
        <v>61</v>
      </c>
      <c r="B170" s="4" t="s">
        <v>420</v>
      </c>
      <c r="C170" s="4"/>
      <c r="D170" s="4">
        <v>16500</v>
      </c>
      <c r="E170" s="4"/>
      <c r="F170" s="4"/>
      <c r="G170" s="4"/>
      <c r="H170" s="4">
        <v>16500</v>
      </c>
      <c r="I170" s="4"/>
      <c r="J170" s="4"/>
      <c r="K170" s="1"/>
      <c r="L170" s="1"/>
      <c r="M170" s="1"/>
      <c r="N170" s="1"/>
      <c r="O170" s="1"/>
    </row>
    <row r="171" spans="1:15" s="223" customFormat="1" ht="48" customHeight="1" x14ac:dyDescent="0.25">
      <c r="A171" s="222" t="s">
        <v>61</v>
      </c>
      <c r="B171" s="240" t="s">
        <v>421</v>
      </c>
      <c r="C171" s="4"/>
      <c r="D171" s="4">
        <v>3000</v>
      </c>
      <c r="E171" s="4"/>
      <c r="F171" s="4"/>
      <c r="G171" s="4"/>
      <c r="H171" s="4">
        <v>3000</v>
      </c>
      <c r="I171" s="4"/>
      <c r="J171" s="4"/>
      <c r="K171" s="1"/>
      <c r="L171" s="1"/>
      <c r="M171" s="1"/>
      <c r="N171" s="1"/>
      <c r="O171" s="1"/>
    </row>
    <row r="172" spans="1:15" s="223" customFormat="1" ht="61.5" customHeight="1" x14ac:dyDescent="0.25">
      <c r="A172" s="222" t="s">
        <v>61</v>
      </c>
      <c r="B172" s="240" t="s">
        <v>422</v>
      </c>
      <c r="C172" s="4"/>
      <c r="D172" s="4">
        <v>20000</v>
      </c>
      <c r="E172" s="4"/>
      <c r="F172" s="4"/>
      <c r="G172" s="4"/>
      <c r="H172" s="4">
        <v>15000</v>
      </c>
      <c r="I172" s="4"/>
      <c r="J172" s="4"/>
      <c r="K172" s="1"/>
      <c r="L172" s="1"/>
      <c r="M172" s="1"/>
      <c r="N172" s="1"/>
      <c r="O172" s="1"/>
    </row>
    <row r="173" spans="1:15" s="223" customFormat="1" ht="54.75" customHeight="1" x14ac:dyDescent="0.25">
      <c r="A173" s="222" t="s">
        <v>61</v>
      </c>
      <c r="B173" s="240" t="s">
        <v>423</v>
      </c>
      <c r="C173" s="4"/>
      <c r="D173" s="4">
        <v>3500</v>
      </c>
      <c r="E173" s="4"/>
      <c r="F173" s="4"/>
      <c r="G173" s="4"/>
      <c r="H173" s="4">
        <v>3500</v>
      </c>
      <c r="I173" s="4"/>
      <c r="J173" s="4"/>
      <c r="K173" s="1"/>
      <c r="L173" s="1"/>
      <c r="M173" s="1"/>
      <c r="N173" s="1"/>
      <c r="O173" s="1"/>
    </row>
    <row r="174" spans="1:15" s="223" customFormat="1" ht="36.75" customHeight="1" x14ac:dyDescent="0.25">
      <c r="A174" s="222" t="s">
        <v>61</v>
      </c>
      <c r="B174" s="4" t="s">
        <v>449</v>
      </c>
      <c r="C174" s="4"/>
      <c r="D174" s="4">
        <v>35000</v>
      </c>
      <c r="E174" s="4"/>
      <c r="F174" s="4"/>
      <c r="G174" s="4"/>
      <c r="H174" s="4">
        <v>80000</v>
      </c>
      <c r="I174" s="4"/>
      <c r="J174" s="4"/>
      <c r="K174" s="1"/>
      <c r="L174" s="1"/>
      <c r="M174" s="1"/>
      <c r="N174" s="1"/>
      <c r="O174" s="1"/>
    </row>
    <row r="175" spans="1:15" s="223" customFormat="1" ht="24.95" customHeight="1" x14ac:dyDescent="0.25">
      <c r="A175" s="222" t="s">
        <v>61</v>
      </c>
      <c r="B175" s="4" t="s">
        <v>676</v>
      </c>
      <c r="C175" s="4"/>
      <c r="D175" s="4">
        <v>10000</v>
      </c>
      <c r="E175" s="4"/>
      <c r="F175" s="4"/>
      <c r="G175" s="4"/>
      <c r="H175" s="4">
        <v>10000</v>
      </c>
      <c r="I175" s="4"/>
      <c r="J175" s="4"/>
      <c r="K175" s="1"/>
      <c r="L175" s="1"/>
      <c r="M175" s="1"/>
      <c r="N175" s="1"/>
      <c r="O175" s="1"/>
    </row>
    <row r="176" spans="1:15" s="223" customFormat="1" ht="24.95" customHeight="1" x14ac:dyDescent="0.25">
      <c r="A176" s="231">
        <v>12</v>
      </c>
      <c r="B176" s="3" t="s">
        <v>43</v>
      </c>
      <c r="C176" s="3">
        <f>SUM(D176:F176)</f>
        <v>187860</v>
      </c>
      <c r="D176" s="3">
        <f>SUM(D177:D181)</f>
        <v>84750</v>
      </c>
      <c r="E176" s="3">
        <v>87637</v>
      </c>
      <c r="F176" s="3">
        <v>15473</v>
      </c>
      <c r="G176" s="3">
        <f>SUM(H176:J176)</f>
        <v>190518</v>
      </c>
      <c r="H176" s="3">
        <f>SUM(H177:H181)</f>
        <v>89750</v>
      </c>
      <c r="I176" s="3">
        <v>84350</v>
      </c>
      <c r="J176" s="3">
        <v>16418</v>
      </c>
      <c r="K176" s="1"/>
      <c r="L176" s="1"/>
      <c r="M176" s="1"/>
      <c r="N176" s="1"/>
      <c r="O176" s="1"/>
    </row>
    <row r="177" spans="1:15" s="223" customFormat="1" ht="32.25" customHeight="1" x14ac:dyDescent="0.25">
      <c r="A177" s="222" t="s">
        <v>61</v>
      </c>
      <c r="B177" s="4" t="s">
        <v>190</v>
      </c>
      <c r="C177" s="4"/>
      <c r="D177" s="4">
        <v>11750</v>
      </c>
      <c r="E177" s="4"/>
      <c r="F177" s="4"/>
      <c r="G177" s="4"/>
      <c r="H177" s="4">
        <v>11750</v>
      </c>
      <c r="I177" s="4"/>
      <c r="J177" s="4"/>
      <c r="K177" s="1"/>
      <c r="L177" s="1"/>
      <c r="M177" s="1"/>
      <c r="N177" s="1"/>
      <c r="O177" s="1"/>
    </row>
    <row r="178" spans="1:15" s="223" customFormat="1" ht="46.5" customHeight="1" x14ac:dyDescent="0.25">
      <c r="A178" s="222" t="s">
        <v>61</v>
      </c>
      <c r="B178" s="251" t="s">
        <v>197</v>
      </c>
      <c r="C178" s="4"/>
      <c r="D178" s="4">
        <v>2000</v>
      </c>
      <c r="E178" s="4"/>
      <c r="F178" s="4"/>
      <c r="G178" s="4"/>
      <c r="H178" s="4">
        <v>2000</v>
      </c>
      <c r="I178" s="4"/>
      <c r="J178" s="4"/>
      <c r="K178" s="1"/>
      <c r="L178" s="1"/>
      <c r="M178" s="1"/>
      <c r="N178" s="1"/>
      <c r="O178" s="1"/>
    </row>
    <row r="179" spans="1:15" s="223" customFormat="1" ht="24.95" customHeight="1" x14ac:dyDescent="0.25">
      <c r="A179" s="222" t="s">
        <v>61</v>
      </c>
      <c r="B179" s="4" t="s">
        <v>677</v>
      </c>
      <c r="C179" s="4"/>
      <c r="D179" s="4">
        <v>5000</v>
      </c>
      <c r="E179" s="4"/>
      <c r="F179" s="4"/>
      <c r="G179" s="4"/>
      <c r="H179" s="4">
        <v>5000</v>
      </c>
      <c r="I179" s="4"/>
      <c r="J179" s="4"/>
      <c r="K179" s="1"/>
      <c r="L179" s="1"/>
      <c r="M179" s="1"/>
      <c r="N179" s="1"/>
      <c r="O179" s="1"/>
    </row>
    <row r="180" spans="1:15" s="223" customFormat="1" ht="30" customHeight="1" x14ac:dyDescent="0.25">
      <c r="A180" s="222" t="s">
        <v>61</v>
      </c>
      <c r="B180" s="4" t="s">
        <v>388</v>
      </c>
      <c r="C180" s="4"/>
      <c r="D180" s="4">
        <v>36000</v>
      </c>
      <c r="E180" s="4"/>
      <c r="F180" s="4"/>
      <c r="G180" s="4"/>
      <c r="H180" s="4">
        <v>36000</v>
      </c>
      <c r="I180" s="4"/>
      <c r="J180" s="4"/>
      <c r="K180" s="1"/>
      <c r="L180" s="1"/>
      <c r="M180" s="1"/>
      <c r="N180" s="1"/>
      <c r="O180" s="1"/>
    </row>
    <row r="181" spans="1:15" s="223" customFormat="1" ht="24.95" customHeight="1" x14ac:dyDescent="0.25">
      <c r="A181" s="222" t="s">
        <v>61</v>
      </c>
      <c r="B181" s="4" t="s">
        <v>389</v>
      </c>
      <c r="C181" s="4"/>
      <c r="D181" s="4">
        <v>30000</v>
      </c>
      <c r="E181" s="4"/>
      <c r="F181" s="4"/>
      <c r="G181" s="4"/>
      <c r="H181" s="4">
        <v>35000</v>
      </c>
      <c r="I181" s="4"/>
      <c r="J181" s="4"/>
      <c r="K181" s="1"/>
      <c r="L181" s="1"/>
      <c r="M181" s="1"/>
      <c r="N181" s="1"/>
      <c r="O181" s="1"/>
    </row>
    <row r="182" spans="1:15" s="233" customFormat="1" ht="40.5" customHeight="1" x14ac:dyDescent="0.25">
      <c r="A182" s="231">
        <v>13</v>
      </c>
      <c r="B182" s="3" t="s">
        <v>289</v>
      </c>
      <c r="C182" s="3">
        <f>SUM(D182:F182)</f>
        <v>80000</v>
      </c>
      <c r="D182" s="3">
        <v>30000</v>
      </c>
      <c r="E182" s="3">
        <v>50000</v>
      </c>
      <c r="F182" s="3"/>
      <c r="G182" s="3">
        <f>SUM(H182:J182)</f>
        <v>100000</v>
      </c>
      <c r="H182" s="3">
        <v>50000</v>
      </c>
      <c r="I182" s="3">
        <v>50000</v>
      </c>
      <c r="J182" s="3"/>
      <c r="K182" s="15"/>
      <c r="L182" s="15"/>
      <c r="M182" s="15"/>
      <c r="N182" s="15"/>
      <c r="O182" s="15"/>
    </row>
    <row r="183" spans="1:15" s="233" customFormat="1" ht="24.95" customHeight="1" x14ac:dyDescent="0.25">
      <c r="A183" s="231">
        <v>14</v>
      </c>
      <c r="B183" s="3" t="s">
        <v>266</v>
      </c>
      <c r="C183" s="3">
        <f>SUM(D183:F183)</f>
        <v>20000</v>
      </c>
      <c r="D183" s="3">
        <v>20000</v>
      </c>
      <c r="E183" s="3"/>
      <c r="F183" s="3"/>
      <c r="G183" s="3">
        <f>SUM(H183:J183)</f>
        <v>40000</v>
      </c>
      <c r="H183" s="3">
        <v>40000</v>
      </c>
      <c r="I183" s="3"/>
      <c r="J183" s="3"/>
      <c r="K183" s="15"/>
      <c r="L183" s="15"/>
      <c r="M183" s="15"/>
      <c r="N183" s="15"/>
      <c r="O183" s="15"/>
    </row>
    <row r="184" spans="1:15" s="233" customFormat="1" ht="35.25" customHeight="1" x14ac:dyDescent="0.25">
      <c r="A184" s="231">
        <v>15</v>
      </c>
      <c r="B184" s="3" t="s">
        <v>359</v>
      </c>
      <c r="C184" s="3">
        <f t="shared" ref="C184:C190" si="6">SUM(D184:F184)</f>
        <v>10000</v>
      </c>
      <c r="D184" s="3">
        <v>10000</v>
      </c>
      <c r="E184" s="3"/>
      <c r="F184" s="3"/>
      <c r="G184" s="3">
        <f t="shared" ref="G184:G190" si="7">SUM(H184:J184)</f>
        <v>10000</v>
      </c>
      <c r="H184" s="3">
        <v>10000</v>
      </c>
      <c r="I184" s="3"/>
      <c r="J184" s="3"/>
      <c r="K184" s="15"/>
      <c r="L184" s="15"/>
      <c r="M184" s="15"/>
      <c r="N184" s="15"/>
      <c r="O184" s="15"/>
    </row>
    <row r="185" spans="1:15" s="233" customFormat="1" ht="78.75" customHeight="1" x14ac:dyDescent="0.25">
      <c r="A185" s="231">
        <v>16</v>
      </c>
      <c r="B185" s="3" t="s">
        <v>678</v>
      </c>
      <c r="C185" s="3">
        <f t="shared" si="6"/>
        <v>3200</v>
      </c>
      <c r="D185" s="3">
        <f>800*3+200+600</f>
        <v>3200</v>
      </c>
      <c r="E185" s="3"/>
      <c r="F185" s="3"/>
      <c r="G185" s="3">
        <f t="shared" si="7"/>
        <v>3300</v>
      </c>
      <c r="H185" s="3">
        <f>800*3+200+700</f>
        <v>3300</v>
      </c>
      <c r="I185" s="3"/>
      <c r="J185" s="3"/>
      <c r="K185" s="15"/>
      <c r="L185" s="15"/>
      <c r="M185" s="15"/>
      <c r="N185" s="15"/>
      <c r="O185" s="15"/>
    </row>
    <row r="186" spans="1:15" s="233" customFormat="1" ht="38.25" customHeight="1" x14ac:dyDescent="0.25">
      <c r="A186" s="231">
        <v>17</v>
      </c>
      <c r="B186" s="3" t="s">
        <v>360</v>
      </c>
      <c r="C186" s="3">
        <f t="shared" si="6"/>
        <v>5000</v>
      </c>
      <c r="D186" s="3">
        <v>5000</v>
      </c>
      <c r="E186" s="3"/>
      <c r="F186" s="3"/>
      <c r="G186" s="3">
        <f t="shared" si="7"/>
        <v>5000</v>
      </c>
      <c r="H186" s="3">
        <v>5000</v>
      </c>
      <c r="I186" s="3"/>
      <c r="J186" s="3"/>
      <c r="K186" s="15"/>
      <c r="L186" s="15"/>
      <c r="M186" s="15"/>
      <c r="N186" s="15"/>
      <c r="O186" s="15"/>
    </row>
    <row r="187" spans="1:15" s="233" customFormat="1" ht="37.5" customHeight="1" x14ac:dyDescent="0.25">
      <c r="A187" s="231">
        <v>18</v>
      </c>
      <c r="B187" s="3" t="s">
        <v>701</v>
      </c>
      <c r="C187" s="3">
        <f t="shared" si="6"/>
        <v>25000</v>
      </c>
      <c r="D187" s="3">
        <v>25000</v>
      </c>
      <c r="E187" s="3"/>
      <c r="F187" s="3"/>
      <c r="G187" s="3">
        <f t="shared" si="7"/>
        <v>35000</v>
      </c>
      <c r="H187" s="3">
        <v>35000</v>
      </c>
      <c r="I187" s="3"/>
      <c r="J187" s="3"/>
      <c r="K187" s="15"/>
      <c r="L187" s="15"/>
      <c r="M187" s="15"/>
      <c r="N187" s="15"/>
      <c r="O187" s="15"/>
    </row>
    <row r="188" spans="1:15" s="233" customFormat="1" ht="52.5" customHeight="1" x14ac:dyDescent="0.25">
      <c r="A188" s="231" t="s">
        <v>431</v>
      </c>
      <c r="B188" s="3" t="s">
        <v>693</v>
      </c>
      <c r="C188" s="3">
        <f t="shared" si="6"/>
        <v>40000</v>
      </c>
      <c r="D188" s="3">
        <v>40000</v>
      </c>
      <c r="E188" s="3"/>
      <c r="F188" s="3"/>
      <c r="G188" s="3">
        <f t="shared" si="7"/>
        <v>60000</v>
      </c>
      <c r="H188" s="3">
        <v>60000</v>
      </c>
      <c r="I188" s="3"/>
      <c r="J188" s="3"/>
      <c r="K188" s="15"/>
      <c r="L188" s="15"/>
      <c r="M188" s="15"/>
      <c r="N188" s="15"/>
      <c r="O188" s="15"/>
    </row>
    <row r="189" spans="1:15" s="233" customFormat="1" ht="24.95" customHeight="1" x14ac:dyDescent="0.25">
      <c r="A189" s="231" t="s">
        <v>432</v>
      </c>
      <c r="B189" s="3" t="s">
        <v>45</v>
      </c>
      <c r="C189" s="3">
        <f t="shared" si="6"/>
        <v>153621</v>
      </c>
      <c r="D189" s="3">
        <v>33218</v>
      </c>
      <c r="E189" s="3">
        <v>101386</v>
      </c>
      <c r="F189" s="3">
        <v>19017</v>
      </c>
      <c r="G189" s="3">
        <f t="shared" si="7"/>
        <v>152519</v>
      </c>
      <c r="H189" s="3">
        <v>57760</v>
      </c>
      <c r="I189" s="3">
        <v>74034</v>
      </c>
      <c r="J189" s="3">
        <v>20725</v>
      </c>
      <c r="K189" s="15"/>
      <c r="L189" s="15"/>
      <c r="M189" s="15"/>
      <c r="N189" s="15"/>
      <c r="O189" s="15"/>
    </row>
    <row r="190" spans="1:15" s="233" customFormat="1" ht="36" customHeight="1" x14ac:dyDescent="0.25">
      <c r="A190" s="231" t="s">
        <v>433</v>
      </c>
      <c r="B190" s="3" t="s">
        <v>426</v>
      </c>
      <c r="C190" s="3">
        <f t="shared" si="6"/>
        <v>62310</v>
      </c>
      <c r="D190" s="3">
        <f>SUM(D191:D194)</f>
        <v>62310</v>
      </c>
      <c r="E190" s="3"/>
      <c r="F190" s="3"/>
      <c r="G190" s="3">
        <f t="shared" si="7"/>
        <v>74400</v>
      </c>
      <c r="H190" s="3">
        <f>SUM(H191:H194)</f>
        <v>74400</v>
      </c>
      <c r="I190" s="3"/>
      <c r="J190" s="3"/>
      <c r="K190" s="15"/>
      <c r="L190" s="15"/>
      <c r="M190" s="15"/>
      <c r="N190" s="15"/>
      <c r="O190" s="15"/>
    </row>
    <row r="191" spans="1:15" s="233" customFormat="1" ht="48.75" customHeight="1" x14ac:dyDescent="0.25">
      <c r="A191" s="231" t="s">
        <v>61</v>
      </c>
      <c r="B191" s="4" t="s">
        <v>441</v>
      </c>
      <c r="C191" s="3"/>
      <c r="D191" s="4">
        <v>20000</v>
      </c>
      <c r="E191" s="3"/>
      <c r="F191" s="3"/>
      <c r="G191" s="3"/>
      <c r="H191" s="4">
        <v>21000</v>
      </c>
      <c r="I191" s="3"/>
      <c r="J191" s="3"/>
      <c r="K191" s="15"/>
      <c r="L191" s="15"/>
      <c r="M191" s="15"/>
      <c r="N191" s="15"/>
      <c r="O191" s="15"/>
    </row>
    <row r="192" spans="1:15" s="233" customFormat="1" ht="24.95" customHeight="1" x14ac:dyDescent="0.25">
      <c r="A192" s="231" t="s">
        <v>61</v>
      </c>
      <c r="B192" s="4" t="s">
        <v>427</v>
      </c>
      <c r="C192" s="3"/>
      <c r="D192" s="4">
        <v>22310</v>
      </c>
      <c r="E192" s="3"/>
      <c r="F192" s="3"/>
      <c r="G192" s="3"/>
      <c r="H192" s="4">
        <v>26100</v>
      </c>
      <c r="I192" s="3"/>
      <c r="J192" s="3"/>
      <c r="K192" s="15"/>
      <c r="L192" s="15"/>
      <c r="M192" s="15"/>
      <c r="N192" s="15"/>
      <c r="O192" s="15"/>
    </row>
    <row r="193" spans="1:15" s="223" customFormat="1" ht="24.95" customHeight="1" x14ac:dyDescent="0.25">
      <c r="A193" s="231" t="s">
        <v>61</v>
      </c>
      <c r="B193" s="4" t="s">
        <v>366</v>
      </c>
      <c r="C193" s="4"/>
      <c r="D193" s="4">
        <v>10000</v>
      </c>
      <c r="E193" s="4"/>
      <c r="F193" s="4"/>
      <c r="G193" s="4"/>
      <c r="H193" s="4">
        <v>16300</v>
      </c>
      <c r="I193" s="4"/>
      <c r="J193" s="4"/>
      <c r="K193" s="1"/>
      <c r="L193" s="1"/>
      <c r="M193" s="1"/>
      <c r="N193" s="1"/>
      <c r="O193" s="1"/>
    </row>
    <row r="194" spans="1:15" s="223" customFormat="1" ht="24.95" customHeight="1" x14ac:dyDescent="0.25">
      <c r="A194" s="231" t="s">
        <v>61</v>
      </c>
      <c r="B194" s="4" t="s">
        <v>216</v>
      </c>
      <c r="C194" s="4"/>
      <c r="D194" s="4">
        <v>10000</v>
      </c>
      <c r="E194" s="4"/>
      <c r="F194" s="4"/>
      <c r="G194" s="4"/>
      <c r="H194" s="4">
        <v>11000</v>
      </c>
      <c r="I194" s="4"/>
      <c r="J194" s="4"/>
      <c r="K194" s="1"/>
      <c r="L194" s="1"/>
      <c r="M194" s="1"/>
      <c r="N194" s="1"/>
      <c r="O194" s="1"/>
    </row>
    <row r="195" spans="1:15" s="233" customFormat="1" ht="36.75" customHeight="1" x14ac:dyDescent="0.25">
      <c r="A195" s="231" t="s">
        <v>434</v>
      </c>
      <c r="B195" s="252" t="s">
        <v>46</v>
      </c>
      <c r="C195" s="3">
        <f t="shared" ref="C195" si="8">SUM(D195:F195)</f>
        <v>243449</v>
      </c>
      <c r="D195" s="232">
        <f>SUM(D196:D206)</f>
        <v>243449</v>
      </c>
      <c r="E195" s="3"/>
      <c r="F195" s="3"/>
      <c r="G195" s="3">
        <f>H195</f>
        <v>269460</v>
      </c>
      <c r="H195" s="232">
        <f>SUM(H196:H202,H206)</f>
        <v>269460</v>
      </c>
      <c r="I195" s="3"/>
      <c r="J195" s="3"/>
      <c r="K195" s="15"/>
      <c r="L195" s="15"/>
      <c r="M195" s="15"/>
      <c r="N195" s="15"/>
      <c r="O195" s="15"/>
    </row>
    <row r="196" spans="1:15" s="223" customFormat="1" ht="34.5" customHeight="1" x14ac:dyDescent="0.25">
      <c r="A196" s="222" t="s">
        <v>61</v>
      </c>
      <c r="B196" s="248" t="s">
        <v>213</v>
      </c>
      <c r="C196" s="4"/>
      <c r="D196" s="4">
        <v>3000</v>
      </c>
      <c r="E196" s="4"/>
      <c r="F196" s="4"/>
      <c r="G196" s="4"/>
      <c r="H196" s="4"/>
      <c r="I196" s="4"/>
      <c r="J196" s="4"/>
      <c r="K196" s="1"/>
      <c r="L196" s="1"/>
      <c r="M196" s="1"/>
      <c r="N196" s="1"/>
      <c r="O196" s="1"/>
    </row>
    <row r="197" spans="1:15" s="223" customFormat="1" ht="34.5" customHeight="1" x14ac:dyDescent="0.25">
      <c r="A197" s="222" t="s">
        <v>61</v>
      </c>
      <c r="B197" s="253" t="s">
        <v>382</v>
      </c>
      <c r="C197" s="4"/>
      <c r="D197" s="4">
        <v>460</v>
      </c>
      <c r="E197" s="4"/>
      <c r="F197" s="4"/>
      <c r="G197" s="4"/>
      <c r="H197" s="4"/>
      <c r="I197" s="4"/>
      <c r="J197" s="4"/>
      <c r="K197" s="1"/>
      <c r="L197" s="1"/>
      <c r="M197" s="1"/>
      <c r="N197" s="1"/>
      <c r="O197" s="1"/>
    </row>
    <row r="198" spans="1:15" s="223" customFormat="1" ht="34.5" customHeight="1" x14ac:dyDescent="0.25">
      <c r="A198" s="222" t="s">
        <v>61</v>
      </c>
      <c r="B198" s="253" t="s">
        <v>383</v>
      </c>
      <c r="C198" s="4"/>
      <c r="D198" s="4">
        <v>200</v>
      </c>
      <c r="E198" s="4"/>
      <c r="F198" s="4"/>
      <c r="G198" s="4"/>
      <c r="H198" s="4"/>
      <c r="I198" s="4"/>
      <c r="J198" s="4"/>
      <c r="K198" s="1"/>
      <c r="L198" s="1"/>
      <c r="M198" s="1"/>
      <c r="N198" s="1"/>
      <c r="O198" s="1"/>
    </row>
    <row r="199" spans="1:15" s="223" customFormat="1" ht="51.75" customHeight="1" x14ac:dyDescent="0.25">
      <c r="A199" s="222" t="s">
        <v>61</v>
      </c>
      <c r="B199" s="248" t="s">
        <v>378</v>
      </c>
      <c r="C199" s="4"/>
      <c r="D199" s="4">
        <v>200</v>
      </c>
      <c r="E199" s="4"/>
      <c r="F199" s="4"/>
      <c r="G199" s="4"/>
      <c r="H199" s="4"/>
      <c r="I199" s="4"/>
      <c r="J199" s="4"/>
      <c r="K199" s="1"/>
      <c r="L199" s="1"/>
      <c r="M199" s="1"/>
      <c r="N199" s="1"/>
      <c r="O199" s="1"/>
    </row>
    <row r="200" spans="1:15" s="223" customFormat="1" ht="24.95" customHeight="1" x14ac:dyDescent="0.25">
      <c r="A200" s="222" t="s">
        <v>61</v>
      </c>
      <c r="B200" s="248" t="s">
        <v>697</v>
      </c>
      <c r="C200" s="4"/>
      <c r="D200" s="4">
        <v>7000</v>
      </c>
      <c r="E200" s="4"/>
      <c r="F200" s="4"/>
      <c r="G200" s="4"/>
      <c r="H200" s="4">
        <v>25000</v>
      </c>
      <c r="I200" s="4"/>
      <c r="J200" s="4"/>
      <c r="K200" s="1"/>
      <c r="L200" s="1"/>
      <c r="M200" s="1"/>
      <c r="N200" s="1"/>
      <c r="O200" s="1"/>
    </row>
    <row r="201" spans="1:15" s="223" customFormat="1" ht="24.95" customHeight="1" x14ac:dyDescent="0.25">
      <c r="A201" s="222" t="s">
        <v>61</v>
      </c>
      <c r="B201" s="4" t="s">
        <v>295</v>
      </c>
      <c r="C201" s="4"/>
      <c r="D201" s="4">
        <v>39803</v>
      </c>
      <c r="E201" s="4"/>
      <c r="F201" s="4"/>
      <c r="G201" s="4"/>
      <c r="H201" s="4">
        <v>43555</v>
      </c>
      <c r="I201" s="4"/>
      <c r="J201" s="4"/>
      <c r="K201" s="1"/>
      <c r="L201" s="1"/>
      <c r="M201" s="1"/>
      <c r="N201" s="1"/>
      <c r="O201" s="1"/>
    </row>
    <row r="202" spans="1:15" s="223" customFormat="1" ht="24.95" customHeight="1" x14ac:dyDescent="0.25">
      <c r="A202" s="222" t="s">
        <v>61</v>
      </c>
      <c r="B202" s="4" t="s">
        <v>376</v>
      </c>
      <c r="C202" s="4"/>
      <c r="D202" s="4">
        <v>137385</v>
      </c>
      <c r="E202" s="4"/>
      <c r="F202" s="4"/>
      <c r="G202" s="4"/>
      <c r="H202" s="4">
        <v>142271</v>
      </c>
      <c r="I202" s="4"/>
      <c r="J202" s="4"/>
      <c r="K202" s="1"/>
      <c r="L202" s="1"/>
      <c r="M202" s="1"/>
      <c r="N202" s="1"/>
      <c r="O202" s="1"/>
    </row>
    <row r="203" spans="1:15" s="239" customFormat="1" ht="35.25" customHeight="1" x14ac:dyDescent="0.25">
      <c r="A203" s="247" t="s">
        <v>178</v>
      </c>
      <c r="B203" s="237" t="s">
        <v>698</v>
      </c>
      <c r="C203" s="237"/>
      <c r="D203" s="237"/>
      <c r="E203" s="237"/>
      <c r="F203" s="237"/>
      <c r="G203" s="237"/>
      <c r="H203" s="237">
        <v>2775</v>
      </c>
      <c r="I203" s="237"/>
      <c r="J203" s="237"/>
      <c r="K203" s="238"/>
      <c r="L203" s="238"/>
      <c r="M203" s="238"/>
      <c r="N203" s="238"/>
      <c r="O203" s="238"/>
    </row>
    <row r="204" spans="1:15" s="239" customFormat="1" ht="24.95" customHeight="1" x14ac:dyDescent="0.25">
      <c r="A204" s="247" t="s">
        <v>178</v>
      </c>
      <c r="B204" s="237" t="s">
        <v>699</v>
      </c>
      <c r="C204" s="237"/>
      <c r="D204" s="237"/>
      <c r="E204" s="237"/>
      <c r="F204" s="237"/>
      <c r="G204" s="237"/>
      <c r="H204" s="237">
        <v>86274</v>
      </c>
      <c r="I204" s="237"/>
      <c r="J204" s="237"/>
      <c r="K204" s="238"/>
      <c r="L204" s="238"/>
      <c r="M204" s="238"/>
      <c r="N204" s="238"/>
      <c r="O204" s="238"/>
    </row>
    <row r="205" spans="1:15" s="239" customFormat="1" ht="24.95" customHeight="1" x14ac:dyDescent="0.25">
      <c r="A205" s="247" t="s">
        <v>178</v>
      </c>
      <c r="B205" s="237" t="s">
        <v>700</v>
      </c>
      <c r="C205" s="237"/>
      <c r="D205" s="237"/>
      <c r="E205" s="237"/>
      <c r="F205" s="237"/>
      <c r="G205" s="237"/>
      <c r="H205" s="237">
        <v>53222</v>
      </c>
      <c r="I205" s="237"/>
      <c r="J205" s="237"/>
      <c r="K205" s="238"/>
      <c r="L205" s="238"/>
      <c r="M205" s="238"/>
      <c r="N205" s="238"/>
      <c r="O205" s="238"/>
    </row>
    <row r="206" spans="1:15" s="223" customFormat="1" ht="26.25" customHeight="1" x14ac:dyDescent="0.25">
      <c r="A206" s="222" t="s">
        <v>61</v>
      </c>
      <c r="B206" s="248" t="s">
        <v>377</v>
      </c>
      <c r="C206" s="4"/>
      <c r="D206" s="4">
        <v>55401</v>
      </c>
      <c r="E206" s="4"/>
      <c r="F206" s="4"/>
      <c r="G206" s="4"/>
      <c r="H206" s="4">
        <v>58634</v>
      </c>
      <c r="I206" s="4"/>
      <c r="J206" s="4"/>
      <c r="K206" s="1"/>
      <c r="L206" s="1"/>
      <c r="M206" s="1"/>
      <c r="N206" s="1"/>
      <c r="O206" s="1"/>
    </row>
    <row r="207" spans="1:15" s="233" customFormat="1" ht="42" customHeight="1" x14ac:dyDescent="0.25">
      <c r="A207" s="231" t="s">
        <v>47</v>
      </c>
      <c r="B207" s="3" t="s">
        <v>294</v>
      </c>
      <c r="C207" s="3">
        <f t="shared" ref="C207:C220" si="9">SUM(D207:F207)</f>
        <v>260000</v>
      </c>
      <c r="D207" s="3"/>
      <c r="E207" s="3">
        <v>260000</v>
      </c>
      <c r="F207" s="3"/>
      <c r="G207" s="3">
        <f t="shared" ref="G207:G220" si="10">SUM(H207:J207)</f>
        <v>260000</v>
      </c>
      <c r="H207" s="3"/>
      <c r="I207" s="3">
        <v>260000</v>
      </c>
      <c r="J207" s="3"/>
      <c r="K207" s="15"/>
      <c r="L207" s="15"/>
      <c r="M207" s="15"/>
      <c r="N207" s="15"/>
      <c r="O207" s="15"/>
    </row>
    <row r="208" spans="1:15" s="233" customFormat="1" ht="43.5" customHeight="1" x14ac:dyDescent="0.25">
      <c r="A208" s="231" t="s">
        <v>48</v>
      </c>
      <c r="B208" s="3" t="s">
        <v>694</v>
      </c>
      <c r="C208" s="3">
        <f t="shared" si="9"/>
        <v>140000</v>
      </c>
      <c r="D208" s="3">
        <v>140000</v>
      </c>
      <c r="E208" s="3"/>
      <c r="F208" s="3"/>
      <c r="G208" s="3">
        <f t="shared" si="10"/>
        <v>140000</v>
      </c>
      <c r="H208" s="3">
        <v>140000</v>
      </c>
      <c r="I208" s="3"/>
      <c r="J208" s="3"/>
      <c r="K208" s="15"/>
      <c r="L208" s="15"/>
      <c r="M208" s="15"/>
      <c r="N208" s="15"/>
      <c r="O208" s="15"/>
    </row>
    <row r="209" spans="1:15" s="233" customFormat="1" ht="27" customHeight="1" x14ac:dyDescent="0.25">
      <c r="A209" s="231" t="s">
        <v>50</v>
      </c>
      <c r="B209" s="3" t="s">
        <v>49</v>
      </c>
      <c r="C209" s="3">
        <f t="shared" si="9"/>
        <v>353842</v>
      </c>
      <c r="D209" s="3">
        <v>212934</v>
      </c>
      <c r="E209" s="3">
        <v>108016</v>
      </c>
      <c r="F209" s="3">
        <v>32892</v>
      </c>
      <c r="G209" s="3">
        <f t="shared" si="10"/>
        <v>354742</v>
      </c>
      <c r="H209" s="3">
        <v>214372</v>
      </c>
      <c r="I209" s="3">
        <v>107278</v>
      </c>
      <c r="J209" s="3">
        <v>33092</v>
      </c>
      <c r="K209" s="15"/>
      <c r="L209" s="15"/>
      <c r="M209" s="15"/>
      <c r="N209" s="15"/>
      <c r="O209" s="15"/>
    </row>
    <row r="210" spans="1:15" s="233" customFormat="1" ht="27" customHeight="1" x14ac:dyDescent="0.25">
      <c r="A210" s="231" t="s">
        <v>52</v>
      </c>
      <c r="B210" s="3" t="s">
        <v>51</v>
      </c>
      <c r="C210" s="3">
        <f t="shared" si="9"/>
        <v>1340</v>
      </c>
      <c r="D210" s="3">
        <v>1340</v>
      </c>
      <c r="E210" s="3"/>
      <c r="F210" s="3"/>
      <c r="G210" s="3">
        <f t="shared" si="10"/>
        <v>1340</v>
      </c>
      <c r="H210" s="3">
        <v>1340</v>
      </c>
      <c r="I210" s="3"/>
      <c r="J210" s="3"/>
      <c r="K210" s="15"/>
      <c r="L210" s="15"/>
      <c r="M210" s="15"/>
      <c r="N210" s="15"/>
      <c r="O210" s="15"/>
    </row>
    <row r="211" spans="1:15" s="233" customFormat="1" ht="36" customHeight="1" x14ac:dyDescent="0.25">
      <c r="A211" s="231" t="s">
        <v>53</v>
      </c>
      <c r="B211" s="3" t="s">
        <v>408</v>
      </c>
      <c r="C211" s="3">
        <f t="shared" si="9"/>
        <v>20000</v>
      </c>
      <c r="D211" s="3">
        <v>20000</v>
      </c>
      <c r="E211" s="3"/>
      <c r="F211" s="3"/>
      <c r="G211" s="3">
        <f t="shared" si="10"/>
        <v>65000</v>
      </c>
      <c r="H211" s="3">
        <v>65000</v>
      </c>
      <c r="I211" s="3"/>
      <c r="J211" s="3"/>
      <c r="K211" s="15"/>
      <c r="L211" s="15"/>
      <c r="M211" s="15"/>
      <c r="N211" s="15"/>
      <c r="O211" s="15"/>
    </row>
    <row r="212" spans="1:15" s="233" customFormat="1" ht="51.75" customHeight="1" x14ac:dyDescent="0.25">
      <c r="A212" s="231" t="s">
        <v>54</v>
      </c>
      <c r="B212" s="3" t="s">
        <v>361</v>
      </c>
      <c r="C212" s="3">
        <f t="shared" si="9"/>
        <v>100000</v>
      </c>
      <c r="D212" s="3">
        <v>100000</v>
      </c>
      <c r="E212" s="3"/>
      <c r="F212" s="3"/>
      <c r="G212" s="3">
        <f t="shared" si="10"/>
        <v>180000</v>
      </c>
      <c r="H212" s="3">
        <v>180000</v>
      </c>
      <c r="I212" s="3"/>
      <c r="J212" s="3"/>
      <c r="K212" s="15"/>
      <c r="L212" s="15"/>
      <c r="M212" s="15"/>
      <c r="N212" s="15"/>
      <c r="O212" s="15"/>
    </row>
    <row r="213" spans="1:15" s="233" customFormat="1" ht="51.75" customHeight="1" x14ac:dyDescent="0.25">
      <c r="A213" s="231" t="s">
        <v>55</v>
      </c>
      <c r="B213" s="3" t="s">
        <v>687</v>
      </c>
      <c r="C213" s="3"/>
      <c r="D213" s="3"/>
      <c r="E213" s="3"/>
      <c r="F213" s="3"/>
      <c r="G213" s="3">
        <f t="shared" si="10"/>
        <v>50000</v>
      </c>
      <c r="H213" s="3">
        <v>50000</v>
      </c>
      <c r="I213" s="3"/>
      <c r="J213" s="3"/>
      <c r="K213" s="15"/>
      <c r="L213" s="15"/>
      <c r="M213" s="15"/>
      <c r="N213" s="15"/>
      <c r="O213" s="15"/>
    </row>
    <row r="214" spans="1:15" s="233" customFormat="1" ht="40.5" customHeight="1" x14ac:dyDescent="0.25">
      <c r="A214" s="231" t="s">
        <v>57</v>
      </c>
      <c r="B214" s="3" t="s">
        <v>751</v>
      </c>
      <c r="C214" s="3"/>
      <c r="D214" s="3"/>
      <c r="E214" s="3"/>
      <c r="F214" s="3"/>
      <c r="G214" s="3">
        <f t="shared" si="10"/>
        <v>30000</v>
      </c>
      <c r="H214" s="3">
        <v>30000</v>
      </c>
      <c r="I214" s="3"/>
      <c r="J214" s="3"/>
      <c r="K214" s="15"/>
      <c r="L214" s="15"/>
      <c r="M214" s="15"/>
      <c r="N214" s="15"/>
      <c r="O214" s="15"/>
    </row>
    <row r="215" spans="1:15" s="233" customFormat="1" ht="67.5" customHeight="1" x14ac:dyDescent="0.25">
      <c r="A215" s="231" t="s">
        <v>58</v>
      </c>
      <c r="B215" s="254" t="s">
        <v>685</v>
      </c>
      <c r="C215" s="3">
        <f t="shared" si="9"/>
        <v>80000</v>
      </c>
      <c r="D215" s="3">
        <v>80000</v>
      </c>
      <c r="E215" s="3"/>
      <c r="F215" s="3"/>
      <c r="G215" s="3">
        <f t="shared" si="10"/>
        <v>347385</v>
      </c>
      <c r="H215" s="3">
        <f>997672-580743-69544</f>
        <v>347385</v>
      </c>
      <c r="I215" s="3"/>
      <c r="J215" s="3"/>
      <c r="K215" s="15"/>
      <c r="L215" s="15"/>
      <c r="M215" s="15"/>
      <c r="N215" s="15"/>
      <c r="O215" s="15"/>
    </row>
    <row r="216" spans="1:15" s="233" customFormat="1" ht="27" customHeight="1" x14ac:dyDescent="0.25">
      <c r="A216" s="231" t="s">
        <v>59</v>
      </c>
      <c r="B216" s="254" t="s">
        <v>444</v>
      </c>
      <c r="C216" s="3">
        <f t="shared" si="9"/>
        <v>150000</v>
      </c>
      <c r="D216" s="3">
        <v>150000</v>
      </c>
      <c r="E216" s="3"/>
      <c r="F216" s="3"/>
      <c r="G216" s="3">
        <f t="shared" si="10"/>
        <v>180000</v>
      </c>
      <c r="H216" s="3">
        <v>180000</v>
      </c>
      <c r="I216" s="3"/>
      <c r="J216" s="3"/>
      <c r="K216" s="15"/>
      <c r="L216" s="15"/>
      <c r="M216" s="15"/>
      <c r="N216" s="15"/>
      <c r="O216" s="15"/>
    </row>
    <row r="217" spans="1:15" s="233" customFormat="1" ht="27" customHeight="1" x14ac:dyDescent="0.25">
      <c r="A217" s="231" t="s">
        <v>288</v>
      </c>
      <c r="B217" s="254" t="s">
        <v>56</v>
      </c>
      <c r="C217" s="3">
        <f t="shared" si="9"/>
        <v>5000</v>
      </c>
      <c r="D217" s="3">
        <v>5000</v>
      </c>
      <c r="E217" s="3"/>
      <c r="F217" s="3"/>
      <c r="G217" s="3">
        <f t="shared" si="10"/>
        <v>5000</v>
      </c>
      <c r="H217" s="3">
        <v>5000</v>
      </c>
      <c r="I217" s="3"/>
      <c r="J217" s="3"/>
      <c r="K217" s="15"/>
      <c r="L217" s="15"/>
      <c r="M217" s="15"/>
      <c r="N217" s="15"/>
      <c r="O217" s="15"/>
    </row>
    <row r="218" spans="1:15" s="233" customFormat="1" ht="51" customHeight="1" x14ac:dyDescent="0.25">
      <c r="A218" s="231" t="s">
        <v>368</v>
      </c>
      <c r="B218" s="254" t="s">
        <v>379</v>
      </c>
      <c r="C218" s="3">
        <f t="shared" si="9"/>
        <v>60000</v>
      </c>
      <c r="D218" s="3">
        <v>60000</v>
      </c>
      <c r="E218" s="3"/>
      <c r="F218" s="3"/>
      <c r="G218" s="3">
        <f t="shared" si="10"/>
        <v>50000</v>
      </c>
      <c r="H218" s="3">
        <v>50000</v>
      </c>
      <c r="I218" s="3"/>
      <c r="J218" s="3"/>
      <c r="K218" s="15"/>
      <c r="L218" s="15"/>
      <c r="M218" s="15"/>
      <c r="N218" s="15"/>
      <c r="O218" s="15"/>
    </row>
    <row r="219" spans="1:15" s="233" customFormat="1" ht="50.25" customHeight="1" x14ac:dyDescent="0.25">
      <c r="A219" s="231" t="s">
        <v>674</v>
      </c>
      <c r="B219" s="254" t="s">
        <v>683</v>
      </c>
      <c r="C219" s="3">
        <f t="shared" si="9"/>
        <v>31500</v>
      </c>
      <c r="D219" s="3">
        <v>31500</v>
      </c>
      <c r="E219" s="3"/>
      <c r="F219" s="3"/>
      <c r="G219" s="3">
        <f t="shared" si="10"/>
        <v>30400</v>
      </c>
      <c r="H219" s="3">
        <v>30400</v>
      </c>
      <c r="I219" s="3"/>
      <c r="J219" s="3"/>
      <c r="K219" s="15"/>
      <c r="L219" s="15"/>
      <c r="M219" s="15"/>
      <c r="N219" s="15"/>
      <c r="O219" s="15"/>
    </row>
    <row r="220" spans="1:15" s="233" customFormat="1" ht="37.5" customHeight="1" x14ac:dyDescent="0.25">
      <c r="A220" s="231" t="s">
        <v>688</v>
      </c>
      <c r="B220" s="254" t="s">
        <v>60</v>
      </c>
      <c r="C220" s="3">
        <f t="shared" si="9"/>
        <v>560000</v>
      </c>
      <c r="D220" s="3">
        <v>560000</v>
      </c>
      <c r="E220" s="3"/>
      <c r="F220" s="3"/>
      <c r="G220" s="3">
        <f t="shared" si="10"/>
        <v>550000</v>
      </c>
      <c r="H220" s="3">
        <v>550000</v>
      </c>
      <c r="I220" s="3"/>
      <c r="J220" s="3"/>
      <c r="K220" s="15"/>
      <c r="L220" s="15"/>
      <c r="M220" s="15"/>
      <c r="N220" s="15"/>
      <c r="O220" s="15"/>
    </row>
    <row r="221" spans="1:15" s="256" customFormat="1" ht="33.75" customHeight="1" x14ac:dyDescent="0.25">
      <c r="A221" s="255"/>
      <c r="C221" s="690"/>
      <c r="D221" s="690"/>
      <c r="E221" s="690"/>
      <c r="F221" s="690"/>
      <c r="G221" s="690" t="s">
        <v>704</v>
      </c>
      <c r="H221" s="690"/>
      <c r="I221" s="690"/>
      <c r="J221" s="690"/>
      <c r="K221" s="257"/>
      <c r="L221" s="257"/>
      <c r="M221" s="257"/>
      <c r="N221" s="257"/>
      <c r="O221" s="257"/>
    </row>
    <row r="222" spans="1:15" s="259" customFormat="1" ht="11.25" customHeight="1" x14ac:dyDescent="0.25">
      <c r="A222" s="258"/>
      <c r="K222" s="260"/>
      <c r="L222" s="260"/>
      <c r="M222" s="260"/>
      <c r="N222" s="260"/>
      <c r="O222" s="260"/>
    </row>
    <row r="223" spans="1:15" s="259" customFormat="1" ht="15" x14ac:dyDescent="0.25">
      <c r="A223" s="258"/>
      <c r="K223" s="260"/>
      <c r="L223" s="260"/>
      <c r="M223" s="260"/>
      <c r="N223" s="260"/>
      <c r="O223" s="260"/>
    </row>
    <row r="224" spans="1:15" s="259" customFormat="1" ht="15" x14ac:dyDescent="0.25">
      <c r="A224" s="258"/>
      <c r="K224" s="260"/>
      <c r="L224" s="260"/>
      <c r="M224" s="260"/>
      <c r="N224" s="260"/>
      <c r="O224" s="260"/>
    </row>
  </sheetData>
  <mergeCells count="21">
    <mergeCell ref="A1:J1"/>
    <mergeCell ref="H5:J5"/>
    <mergeCell ref="G6:J6"/>
    <mergeCell ref="G7:G9"/>
    <mergeCell ref="H7:J7"/>
    <mergeCell ref="H8:H9"/>
    <mergeCell ref="I8:I9"/>
    <mergeCell ref="J8:J9"/>
    <mergeCell ref="A2:J2"/>
    <mergeCell ref="A3:J3"/>
    <mergeCell ref="D5:F5"/>
    <mergeCell ref="G221:J221"/>
    <mergeCell ref="C221:F221"/>
    <mergeCell ref="F8:F9"/>
    <mergeCell ref="A6:A9"/>
    <mergeCell ref="B6:B9"/>
    <mergeCell ref="C6:F6"/>
    <mergeCell ref="C7:C9"/>
    <mergeCell ref="D7:F7"/>
    <mergeCell ref="D8:D9"/>
    <mergeCell ref="E8:E9"/>
  </mergeCells>
  <printOptions horizontalCentered="1"/>
  <pageMargins left="0.31496062992125984" right="0.31496062992125984" top="0.31496062992125984" bottom="0.51" header="0.31496062992125984" footer="0.31496062992125984"/>
  <pageSetup paperSize="9" scale="91" fitToHeight="0" orientation="landscape" r:id="rId1"/>
  <headerFooter>
    <oddFooter>&amp;C&amp;P</oddFooter>
  </headerFooter>
  <ignoredErrors>
    <ignoredError sqref="D12 H119 D100:H100 C18:C19 H12 D176:H176 D148:H155" formulaRange="1"/>
    <ignoredError sqref="A16:A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9"/>
  <sheetViews>
    <sheetView topLeftCell="A7" zoomScale="120" zoomScaleNormal="120" workbookViewId="0">
      <selection activeCell="D5" sqref="D5"/>
    </sheetView>
  </sheetViews>
  <sheetFormatPr defaultColWidth="9.140625" defaultRowHeight="12.75" x14ac:dyDescent="0.25"/>
  <cols>
    <col min="1" max="1" width="5.140625" style="23" customWidth="1"/>
    <col min="2" max="2" width="36.140625" style="24" customWidth="1"/>
    <col min="3" max="3" width="9.28515625" style="24" customWidth="1"/>
    <col min="4" max="4" width="10" style="24" customWidth="1"/>
    <col min="5" max="5" width="10.7109375" style="24" customWidth="1"/>
    <col min="6" max="6" width="11" style="24" customWidth="1"/>
    <col min="7" max="7" width="10.140625" style="24" customWidth="1"/>
    <col min="8" max="8" width="10.7109375" style="24" customWidth="1"/>
    <col min="9" max="9" width="10.85546875" style="24" customWidth="1"/>
    <col min="10" max="10" width="12.140625" style="24" customWidth="1"/>
    <col min="11" max="11" width="10.7109375" style="24" customWidth="1"/>
    <col min="12" max="16384" width="9.140625" style="24"/>
  </cols>
  <sheetData>
    <row r="1" spans="1:11" ht="16.5" x14ac:dyDescent="0.25">
      <c r="A1" s="700" t="s">
        <v>75</v>
      </c>
      <c r="B1" s="700"/>
      <c r="C1" s="700"/>
      <c r="D1" s="700"/>
      <c r="E1" s="700"/>
      <c r="F1" s="700"/>
      <c r="G1" s="700"/>
      <c r="H1" s="700"/>
      <c r="I1" s="700"/>
      <c r="J1" s="700"/>
      <c r="K1" s="700"/>
    </row>
    <row r="2" spans="1:11" ht="16.5" x14ac:dyDescent="0.25">
      <c r="A2" s="700" t="s">
        <v>664</v>
      </c>
      <c r="B2" s="700"/>
      <c r="C2" s="700"/>
      <c r="D2" s="700"/>
      <c r="E2" s="700"/>
      <c r="F2" s="700"/>
      <c r="G2" s="700"/>
      <c r="H2" s="700"/>
      <c r="I2" s="700"/>
      <c r="J2" s="700"/>
      <c r="K2" s="700"/>
    </row>
    <row r="3" spans="1:11" ht="16.5" x14ac:dyDescent="0.25">
      <c r="A3" s="701" t="str">
        <f>PL02.ChiNS2024!A3</f>
        <v>(Ban hành kèm theo Báo cáo số         /BC-UBND ngày      /12/2023 của Uỷ ban nhân dân tỉnh)</v>
      </c>
      <c r="B3" s="701"/>
      <c r="C3" s="701"/>
      <c r="D3" s="701"/>
      <c r="E3" s="701"/>
      <c r="F3" s="701"/>
      <c r="G3" s="701"/>
      <c r="H3" s="701"/>
      <c r="I3" s="701"/>
      <c r="J3" s="701"/>
      <c r="K3" s="701"/>
    </row>
    <row r="4" spans="1:11" ht="15" x14ac:dyDescent="0.25">
      <c r="J4" s="702" t="s">
        <v>1</v>
      </c>
      <c r="K4" s="702"/>
    </row>
    <row r="5" spans="1:11" s="39" customFormat="1" ht="52.5" customHeight="1" x14ac:dyDescent="0.25">
      <c r="A5" s="25" t="s">
        <v>76</v>
      </c>
      <c r="B5" s="26" t="s">
        <v>77</v>
      </c>
      <c r="C5" s="26" t="s">
        <v>482</v>
      </c>
      <c r="D5" s="26" t="s">
        <v>483</v>
      </c>
      <c r="E5" s="26" t="s">
        <v>484</v>
      </c>
      <c r="F5" s="26" t="s">
        <v>78</v>
      </c>
      <c r="G5" s="26" t="s">
        <v>79</v>
      </c>
      <c r="H5" s="26" t="s">
        <v>485</v>
      </c>
      <c r="I5" s="26" t="s">
        <v>486</v>
      </c>
      <c r="J5" s="26" t="s">
        <v>673</v>
      </c>
      <c r="K5" s="26" t="s">
        <v>487</v>
      </c>
    </row>
    <row r="6" spans="1:11" s="39" customFormat="1" ht="21" customHeight="1" x14ac:dyDescent="0.25">
      <c r="A6" s="25"/>
      <c r="B6" s="26" t="s">
        <v>310</v>
      </c>
      <c r="C6" s="26">
        <f>C7+C8</f>
        <v>2064</v>
      </c>
      <c r="D6" s="26">
        <f t="shared" ref="D6:K6" si="0">D7+D8</f>
        <v>1917</v>
      </c>
      <c r="E6" s="26">
        <f t="shared" si="0"/>
        <v>286751.23423</v>
      </c>
      <c r="F6" s="26">
        <f t="shared" si="0"/>
        <v>93553.807106000007</v>
      </c>
      <c r="G6" s="26">
        <f t="shared" si="0"/>
        <v>776</v>
      </c>
      <c r="H6" s="26">
        <f t="shared" si="0"/>
        <v>22197.936440000001</v>
      </c>
      <c r="I6" s="26">
        <f t="shared" si="0"/>
        <v>229835.25125</v>
      </c>
      <c r="J6" s="26">
        <f t="shared" si="0"/>
        <v>633114.22902600002</v>
      </c>
      <c r="K6" s="26">
        <f t="shared" si="0"/>
        <v>36773</v>
      </c>
    </row>
    <row r="7" spans="1:11" s="52" customFormat="1" ht="15.75" customHeight="1" x14ac:dyDescent="0.25">
      <c r="A7" s="50"/>
      <c r="B7" s="53" t="s">
        <v>611</v>
      </c>
      <c r="C7" s="51">
        <f t="shared" ref="C7:J7" si="1">C10+C173+C244+C326+C344+C266</f>
        <v>2064</v>
      </c>
      <c r="D7" s="51">
        <f t="shared" si="1"/>
        <v>1917</v>
      </c>
      <c r="E7" s="51">
        <f t="shared" si="1"/>
        <v>286009.23423</v>
      </c>
      <c r="F7" s="51">
        <f t="shared" si="1"/>
        <v>93553.807106000007</v>
      </c>
      <c r="G7" s="51">
        <f t="shared" si="1"/>
        <v>776</v>
      </c>
      <c r="H7" s="51">
        <f t="shared" si="1"/>
        <v>22197.936440000001</v>
      </c>
      <c r="I7" s="51">
        <f t="shared" si="1"/>
        <v>229835.25125</v>
      </c>
      <c r="J7" s="51">
        <f t="shared" si="1"/>
        <v>632372.22902600002</v>
      </c>
      <c r="K7" s="51">
        <f>K9+K173+K244+K326+K344+K266</f>
        <v>36773</v>
      </c>
    </row>
    <row r="8" spans="1:11" s="52" customFormat="1" ht="15.75" customHeight="1" x14ac:dyDescent="0.25">
      <c r="A8" s="50"/>
      <c r="B8" s="53" t="s">
        <v>670</v>
      </c>
      <c r="C8" s="51"/>
      <c r="D8" s="51"/>
      <c r="E8" s="51">
        <f t="shared" ref="E8:J8" si="2">E11+E174</f>
        <v>742</v>
      </c>
      <c r="F8" s="51">
        <f t="shared" si="2"/>
        <v>0</v>
      </c>
      <c r="G8" s="51">
        <f t="shared" si="2"/>
        <v>0</v>
      </c>
      <c r="H8" s="51">
        <f t="shared" si="2"/>
        <v>0</v>
      </c>
      <c r="I8" s="51">
        <f t="shared" si="2"/>
        <v>0</v>
      </c>
      <c r="J8" s="51">
        <f t="shared" si="2"/>
        <v>742</v>
      </c>
      <c r="K8" s="51"/>
    </row>
    <row r="9" spans="1:11" s="39" customFormat="1" ht="15.75" customHeight="1" x14ac:dyDescent="0.25">
      <c r="A9" s="25" t="s">
        <v>488</v>
      </c>
      <c r="B9" s="29" t="s">
        <v>489</v>
      </c>
      <c r="C9" s="28">
        <f t="shared" ref="C9:K9" si="3">C12+C105+C158</f>
        <v>1626</v>
      </c>
      <c r="D9" s="28">
        <f t="shared" si="3"/>
        <v>1520</v>
      </c>
      <c r="E9" s="28">
        <f t="shared" si="3"/>
        <v>231766.23423</v>
      </c>
      <c r="F9" s="28">
        <f t="shared" si="3"/>
        <v>75805.807106000007</v>
      </c>
      <c r="G9" s="28">
        <f t="shared" si="3"/>
        <v>744</v>
      </c>
      <c r="H9" s="28">
        <f t="shared" si="3"/>
        <v>17280.936440000001</v>
      </c>
      <c r="I9" s="28">
        <f t="shared" si="3"/>
        <v>174627.25125</v>
      </c>
      <c r="J9" s="28">
        <f t="shared" si="3"/>
        <v>500224.22902600002</v>
      </c>
      <c r="K9" s="28">
        <f t="shared" si="3"/>
        <v>34033</v>
      </c>
    </row>
    <row r="10" spans="1:11" s="52" customFormat="1" ht="15.75" customHeight="1" x14ac:dyDescent="0.25">
      <c r="A10" s="50"/>
      <c r="B10" s="53" t="s">
        <v>611</v>
      </c>
      <c r="C10" s="51">
        <f>C12+C105+C159</f>
        <v>1626</v>
      </c>
      <c r="D10" s="51">
        <f>D12+D105+D159</f>
        <v>1520</v>
      </c>
      <c r="E10" s="51">
        <f>E12+E105+E159</f>
        <v>231266.23423</v>
      </c>
      <c r="F10" s="51">
        <f t="shared" ref="F10:J10" si="4">F12+F105+F159</f>
        <v>75805.807106000007</v>
      </c>
      <c r="G10" s="51">
        <f t="shared" si="4"/>
        <v>744</v>
      </c>
      <c r="H10" s="51">
        <f t="shared" si="4"/>
        <v>17280.936440000001</v>
      </c>
      <c r="I10" s="51">
        <f t="shared" si="4"/>
        <v>174627.25125</v>
      </c>
      <c r="J10" s="51">
        <f t="shared" si="4"/>
        <v>499724.22902600002</v>
      </c>
      <c r="K10" s="51"/>
    </row>
    <row r="11" spans="1:11" s="52" customFormat="1" ht="15.75" customHeight="1" x14ac:dyDescent="0.25">
      <c r="A11" s="50"/>
      <c r="B11" s="53" t="s">
        <v>670</v>
      </c>
      <c r="C11" s="51"/>
      <c r="D11" s="51"/>
      <c r="E11" s="51">
        <f>E160</f>
        <v>500</v>
      </c>
      <c r="F11" s="51"/>
      <c r="G11" s="51"/>
      <c r="H11" s="51"/>
      <c r="I11" s="51"/>
      <c r="J11" s="51">
        <f>J160</f>
        <v>500</v>
      </c>
      <c r="K11" s="51"/>
    </row>
    <row r="12" spans="1:11" s="39" customFormat="1" ht="15.75" customHeight="1" x14ac:dyDescent="0.25">
      <c r="A12" s="25" t="s">
        <v>490</v>
      </c>
      <c r="B12" s="29" t="s">
        <v>80</v>
      </c>
      <c r="C12" s="28">
        <f t="shared" ref="C12:K12" si="5">C13+C17+C21+C25+C29+C33+C38+C42+C46+C50+C54+C58+C62+C66+C70+C74+C78+C82+C87+C91+C95+C99+C103+C104</f>
        <v>907</v>
      </c>
      <c r="D12" s="28">
        <f t="shared" si="5"/>
        <v>825</v>
      </c>
      <c r="E12" s="28">
        <f t="shared" si="5"/>
        <v>126962</v>
      </c>
      <c r="F12" s="28">
        <f t="shared" si="5"/>
        <v>42037</v>
      </c>
      <c r="G12" s="28">
        <f t="shared" si="5"/>
        <v>246</v>
      </c>
      <c r="H12" s="28">
        <f t="shared" si="5"/>
        <v>8710</v>
      </c>
      <c r="I12" s="28">
        <f t="shared" si="5"/>
        <v>58060</v>
      </c>
      <c r="J12" s="28">
        <f t="shared" si="5"/>
        <v>236015</v>
      </c>
      <c r="K12" s="28">
        <f t="shared" si="5"/>
        <v>34033</v>
      </c>
    </row>
    <row r="13" spans="1:11" x14ac:dyDescent="0.25">
      <c r="A13" s="27">
        <v>1</v>
      </c>
      <c r="B13" s="30" t="s">
        <v>491</v>
      </c>
      <c r="C13" s="21">
        <v>53</v>
      </c>
      <c r="D13" s="21">
        <v>51</v>
      </c>
      <c r="E13" s="21">
        <f>SUM(E14:E16)</f>
        <v>8670</v>
      </c>
      <c r="F13" s="21">
        <f t="shared" ref="F13:J13" si="6">SUM(F14:F16)</f>
        <v>2890</v>
      </c>
      <c r="G13" s="21">
        <f t="shared" si="6"/>
        <v>10</v>
      </c>
      <c r="H13" s="21">
        <f t="shared" si="6"/>
        <v>111</v>
      </c>
      <c r="I13" s="21">
        <f t="shared" si="6"/>
        <v>0</v>
      </c>
      <c r="J13" s="21">
        <f t="shared" si="6"/>
        <v>11681</v>
      </c>
      <c r="K13" s="21">
        <f t="shared" ref="K13" si="7">SUM(K14:K15)</f>
        <v>0</v>
      </c>
    </row>
    <row r="14" spans="1:11" x14ac:dyDescent="0.25">
      <c r="A14" s="27"/>
      <c r="B14" s="30" t="s">
        <v>81</v>
      </c>
      <c r="C14" s="21">
        <v>53</v>
      </c>
      <c r="D14" s="21">
        <v>51</v>
      </c>
      <c r="E14" s="21">
        <v>8521</v>
      </c>
      <c r="F14" s="21">
        <v>2890</v>
      </c>
      <c r="G14" s="21">
        <f>5*2</f>
        <v>10</v>
      </c>
      <c r="H14" s="21"/>
      <c r="I14" s="21">
        <v>0</v>
      </c>
      <c r="J14" s="21">
        <f>SUM(E14:I14)</f>
        <v>11421</v>
      </c>
      <c r="K14" s="21"/>
    </row>
    <row r="15" spans="1:11" x14ac:dyDescent="0.25">
      <c r="A15" s="27"/>
      <c r="B15" s="30" t="s">
        <v>82</v>
      </c>
      <c r="C15" s="21"/>
      <c r="D15" s="21"/>
      <c r="E15" s="21">
        <v>149</v>
      </c>
      <c r="F15" s="21"/>
      <c r="G15" s="21"/>
      <c r="H15" s="21"/>
      <c r="I15" s="21"/>
      <c r="J15" s="21">
        <f>SUM(E15:I15)</f>
        <v>149</v>
      </c>
      <c r="K15" s="21"/>
    </row>
    <row r="16" spans="1:11" x14ac:dyDescent="0.25">
      <c r="A16" s="27"/>
      <c r="B16" s="30" t="s">
        <v>492</v>
      </c>
      <c r="C16" s="21"/>
      <c r="D16" s="21"/>
      <c r="E16" s="21"/>
      <c r="F16" s="21"/>
      <c r="G16" s="21"/>
      <c r="H16" s="21">
        <v>111</v>
      </c>
      <c r="I16" s="21"/>
      <c r="J16" s="21">
        <f>SUM(E16:I16)</f>
        <v>111</v>
      </c>
      <c r="K16" s="21"/>
    </row>
    <row r="17" spans="1:11" x14ac:dyDescent="0.25">
      <c r="A17" s="27" t="s">
        <v>296</v>
      </c>
      <c r="B17" s="30" t="s">
        <v>493</v>
      </c>
      <c r="C17" s="21">
        <v>38</v>
      </c>
      <c r="D17" s="21">
        <v>31</v>
      </c>
      <c r="E17" s="21">
        <f>SUM(E18:E20)</f>
        <v>5198</v>
      </c>
      <c r="F17" s="21">
        <f t="shared" ref="F17:I17" si="8">SUM(F18:F20)</f>
        <v>1733</v>
      </c>
      <c r="G17" s="21">
        <f t="shared" si="8"/>
        <v>12</v>
      </c>
      <c r="H17" s="21">
        <f t="shared" si="8"/>
        <v>217</v>
      </c>
      <c r="I17" s="21">
        <f t="shared" si="8"/>
        <v>250</v>
      </c>
      <c r="J17" s="21">
        <f>SUM(J18:J20)</f>
        <v>7410</v>
      </c>
      <c r="K17" s="21">
        <v>1750</v>
      </c>
    </row>
    <row r="18" spans="1:11" x14ac:dyDescent="0.25">
      <c r="A18" s="27"/>
      <c r="B18" s="30" t="s">
        <v>81</v>
      </c>
      <c r="C18" s="21">
        <v>38</v>
      </c>
      <c r="D18" s="21">
        <v>31</v>
      </c>
      <c r="E18" s="21">
        <v>4676</v>
      </c>
      <c r="F18" s="21">
        <v>1733</v>
      </c>
      <c r="G18" s="21">
        <f>6*2</f>
        <v>12</v>
      </c>
      <c r="H18" s="21"/>
      <c r="I18" s="21">
        <v>250</v>
      </c>
      <c r="J18" s="21">
        <f>SUM(E18:I18)</f>
        <v>6671</v>
      </c>
      <c r="K18" s="21"/>
    </row>
    <row r="19" spans="1:11" x14ac:dyDescent="0.25">
      <c r="A19" s="27"/>
      <c r="B19" s="30" t="s">
        <v>82</v>
      </c>
      <c r="C19" s="21"/>
      <c r="D19" s="21"/>
      <c r="E19" s="21">
        <v>522</v>
      </c>
      <c r="F19" s="21"/>
      <c r="G19" s="21"/>
      <c r="H19" s="21"/>
      <c r="I19" s="21"/>
      <c r="J19" s="21">
        <f t="shared" ref="J19:J37" si="9">SUM(E19:I19)</f>
        <v>522</v>
      </c>
      <c r="K19" s="21"/>
    </row>
    <row r="20" spans="1:11" x14ac:dyDescent="0.25">
      <c r="A20" s="27"/>
      <c r="B20" s="30" t="s">
        <v>494</v>
      </c>
      <c r="C20" s="21"/>
      <c r="D20" s="21"/>
      <c r="E20" s="21"/>
      <c r="F20" s="21"/>
      <c r="G20" s="21"/>
      <c r="H20" s="21">
        <v>217</v>
      </c>
      <c r="I20" s="21"/>
      <c r="J20" s="21">
        <f t="shared" si="9"/>
        <v>217</v>
      </c>
      <c r="K20" s="21"/>
    </row>
    <row r="21" spans="1:11" x14ac:dyDescent="0.25">
      <c r="A21" s="27">
        <v>3</v>
      </c>
      <c r="B21" s="30" t="s">
        <v>83</v>
      </c>
      <c r="C21" s="21">
        <f>C22+C23+C24</f>
        <v>38</v>
      </c>
      <c r="D21" s="21">
        <f t="shared" ref="D21" si="10">D22+D23+D24</f>
        <v>31</v>
      </c>
      <c r="E21" s="21">
        <v>5236</v>
      </c>
      <c r="F21" s="21">
        <v>1745</v>
      </c>
      <c r="G21" s="21">
        <v>8</v>
      </c>
      <c r="H21" s="21">
        <v>305</v>
      </c>
      <c r="I21" s="21">
        <v>600</v>
      </c>
      <c r="J21" s="21">
        <f t="shared" si="9"/>
        <v>7894</v>
      </c>
      <c r="K21" s="21">
        <v>1200</v>
      </c>
    </row>
    <row r="22" spans="1:11" x14ac:dyDescent="0.25">
      <c r="A22" s="27"/>
      <c r="B22" s="30" t="s">
        <v>81</v>
      </c>
      <c r="C22" s="21">
        <v>35</v>
      </c>
      <c r="D22" s="21">
        <v>31</v>
      </c>
      <c r="E22" s="21">
        <v>4938</v>
      </c>
      <c r="F22" s="21">
        <v>1745</v>
      </c>
      <c r="G22" s="21">
        <v>8</v>
      </c>
      <c r="H22" s="21">
        <v>0</v>
      </c>
      <c r="I22" s="21">
        <v>600</v>
      </c>
      <c r="J22" s="21">
        <f t="shared" si="9"/>
        <v>7291</v>
      </c>
      <c r="K22" s="21">
        <v>1200</v>
      </c>
    </row>
    <row r="23" spans="1:11" x14ac:dyDescent="0.25">
      <c r="A23" s="27"/>
      <c r="B23" s="30" t="s">
        <v>82</v>
      </c>
      <c r="C23" s="21"/>
      <c r="D23" s="21"/>
      <c r="E23" s="21">
        <v>298</v>
      </c>
      <c r="F23" s="21">
        <v>0</v>
      </c>
      <c r="G23" s="21">
        <v>0</v>
      </c>
      <c r="H23" s="21">
        <v>0</v>
      </c>
      <c r="I23" s="21">
        <v>0</v>
      </c>
      <c r="J23" s="21">
        <f t="shared" si="9"/>
        <v>298</v>
      </c>
      <c r="K23" s="21">
        <v>0</v>
      </c>
    </row>
    <row r="24" spans="1:11" x14ac:dyDescent="0.25">
      <c r="A24" s="27"/>
      <c r="B24" s="30" t="s">
        <v>495</v>
      </c>
      <c r="C24" s="21">
        <v>3</v>
      </c>
      <c r="D24" s="21"/>
      <c r="E24" s="21">
        <v>0</v>
      </c>
      <c r="F24" s="21">
        <v>0</v>
      </c>
      <c r="G24" s="21">
        <v>0</v>
      </c>
      <c r="H24" s="21">
        <v>305</v>
      </c>
      <c r="I24" s="21">
        <v>0</v>
      </c>
      <c r="J24" s="21">
        <f t="shared" si="9"/>
        <v>305</v>
      </c>
      <c r="K24" s="21">
        <v>0</v>
      </c>
    </row>
    <row r="25" spans="1:11" x14ac:dyDescent="0.25">
      <c r="A25" s="27">
        <v>4</v>
      </c>
      <c r="B25" s="30" t="s">
        <v>84</v>
      </c>
      <c r="C25" s="21">
        <f>SUM(C26:C28)</f>
        <v>49</v>
      </c>
      <c r="D25" s="21">
        <f t="shared" ref="D25" si="11">SUM(D26:D28)</f>
        <v>32</v>
      </c>
      <c r="E25" s="21">
        <v>5458</v>
      </c>
      <c r="F25" s="21">
        <v>1819</v>
      </c>
      <c r="G25" s="21">
        <v>0</v>
      </c>
      <c r="H25" s="21">
        <v>1342</v>
      </c>
      <c r="I25" s="21">
        <v>3100</v>
      </c>
      <c r="J25" s="21">
        <f t="shared" si="9"/>
        <v>11719</v>
      </c>
      <c r="K25" s="21">
        <v>0</v>
      </c>
    </row>
    <row r="26" spans="1:11" x14ac:dyDescent="0.25">
      <c r="A26" s="27"/>
      <c r="B26" s="30" t="s">
        <v>81</v>
      </c>
      <c r="C26" s="21">
        <v>36</v>
      </c>
      <c r="D26" s="21">
        <v>32</v>
      </c>
      <c r="E26" s="21">
        <v>5160</v>
      </c>
      <c r="F26" s="21">
        <v>1819</v>
      </c>
      <c r="G26" s="21">
        <v>0</v>
      </c>
      <c r="H26" s="21">
        <v>0</v>
      </c>
      <c r="I26" s="21">
        <v>3100</v>
      </c>
      <c r="J26" s="21">
        <f t="shared" si="9"/>
        <v>10079</v>
      </c>
      <c r="K26" s="21">
        <v>0</v>
      </c>
    </row>
    <row r="27" spans="1:11" x14ac:dyDescent="0.25">
      <c r="A27" s="27"/>
      <c r="B27" s="30" t="s">
        <v>82</v>
      </c>
      <c r="C27" s="21"/>
      <c r="D27" s="21"/>
      <c r="E27" s="21">
        <v>298</v>
      </c>
      <c r="F27" s="21">
        <v>0</v>
      </c>
      <c r="G27" s="21">
        <v>0</v>
      </c>
      <c r="H27" s="21">
        <v>0</v>
      </c>
      <c r="I27" s="21">
        <v>0</v>
      </c>
      <c r="J27" s="21">
        <f t="shared" si="9"/>
        <v>298</v>
      </c>
      <c r="K27" s="21">
        <v>0</v>
      </c>
    </row>
    <row r="28" spans="1:11" x14ac:dyDescent="0.25">
      <c r="A28" s="27"/>
      <c r="B28" s="30" t="s">
        <v>496</v>
      </c>
      <c r="C28" s="21">
        <v>13</v>
      </c>
      <c r="D28" s="21"/>
      <c r="E28" s="21">
        <v>0</v>
      </c>
      <c r="F28" s="21">
        <v>0</v>
      </c>
      <c r="G28" s="21">
        <v>0</v>
      </c>
      <c r="H28" s="21">
        <v>1342</v>
      </c>
      <c r="I28" s="21">
        <v>0</v>
      </c>
      <c r="J28" s="21">
        <f t="shared" si="9"/>
        <v>1342</v>
      </c>
      <c r="K28" s="21">
        <v>0</v>
      </c>
    </row>
    <row r="29" spans="1:11" x14ac:dyDescent="0.25">
      <c r="A29" s="27">
        <v>5</v>
      </c>
      <c r="B29" s="30" t="s">
        <v>85</v>
      </c>
      <c r="C29" s="21">
        <f>SUM(C30:C32)</f>
        <v>65</v>
      </c>
      <c r="D29" s="21">
        <f t="shared" ref="D29" si="12">SUM(D30:D32)</f>
        <v>56</v>
      </c>
      <c r="E29" s="21">
        <v>8836</v>
      </c>
      <c r="F29" s="21">
        <v>2945</v>
      </c>
      <c r="G29" s="21">
        <v>0</v>
      </c>
      <c r="H29" s="21">
        <v>1016</v>
      </c>
      <c r="I29" s="21">
        <v>17600</v>
      </c>
      <c r="J29" s="21">
        <f t="shared" si="9"/>
        <v>30397</v>
      </c>
      <c r="K29" s="21">
        <v>0</v>
      </c>
    </row>
    <row r="30" spans="1:11" x14ac:dyDescent="0.25">
      <c r="A30" s="27"/>
      <c r="B30" s="30" t="s">
        <v>81</v>
      </c>
      <c r="C30" s="21">
        <v>56</v>
      </c>
      <c r="D30" s="21">
        <v>51</v>
      </c>
      <c r="E30" s="21">
        <v>8463</v>
      </c>
      <c r="F30" s="21">
        <v>2945</v>
      </c>
      <c r="G30" s="21">
        <v>0</v>
      </c>
      <c r="H30" s="21">
        <v>0</v>
      </c>
      <c r="I30" s="21">
        <v>17600</v>
      </c>
      <c r="J30" s="21">
        <f t="shared" si="9"/>
        <v>29008</v>
      </c>
      <c r="K30" s="21">
        <v>0</v>
      </c>
    </row>
    <row r="31" spans="1:11" x14ac:dyDescent="0.25">
      <c r="A31" s="27"/>
      <c r="B31" s="30" t="s">
        <v>497</v>
      </c>
      <c r="C31" s="21"/>
      <c r="D31" s="21">
        <v>5</v>
      </c>
      <c r="E31" s="21">
        <v>373</v>
      </c>
      <c r="F31" s="21">
        <v>0</v>
      </c>
      <c r="G31" s="21">
        <v>0</v>
      </c>
      <c r="H31" s="21">
        <v>0</v>
      </c>
      <c r="I31" s="21">
        <v>0</v>
      </c>
      <c r="J31" s="21">
        <f t="shared" si="9"/>
        <v>373</v>
      </c>
      <c r="K31" s="21">
        <v>0</v>
      </c>
    </row>
    <row r="32" spans="1:11" x14ac:dyDescent="0.25">
      <c r="A32" s="27"/>
      <c r="B32" s="30" t="s">
        <v>498</v>
      </c>
      <c r="C32" s="21">
        <v>9</v>
      </c>
      <c r="D32" s="21"/>
      <c r="E32" s="21">
        <v>0</v>
      </c>
      <c r="F32" s="21">
        <v>0</v>
      </c>
      <c r="G32" s="21">
        <v>0</v>
      </c>
      <c r="H32" s="21">
        <v>1016</v>
      </c>
      <c r="I32" s="21">
        <v>0</v>
      </c>
      <c r="J32" s="21">
        <f t="shared" si="9"/>
        <v>1016</v>
      </c>
      <c r="K32" s="21">
        <v>0</v>
      </c>
    </row>
    <row r="33" spans="1:11" x14ac:dyDescent="0.25">
      <c r="A33" s="27" t="s">
        <v>499</v>
      </c>
      <c r="B33" s="30" t="s">
        <v>500</v>
      </c>
      <c r="C33" s="21">
        <f>SUM(C34:C37)-C35</f>
        <v>39</v>
      </c>
      <c r="D33" s="21">
        <f t="shared" ref="D33:K33" si="13">SUM(D34:D37)-D35</f>
        <v>39</v>
      </c>
      <c r="E33" s="21">
        <f t="shared" si="13"/>
        <v>6491</v>
      </c>
      <c r="F33" s="21">
        <f t="shared" si="13"/>
        <v>2164</v>
      </c>
      <c r="G33" s="21">
        <f t="shared" si="13"/>
        <v>78</v>
      </c>
      <c r="H33" s="21">
        <f t="shared" si="13"/>
        <v>230</v>
      </c>
      <c r="I33" s="21">
        <f t="shared" si="13"/>
        <v>3250</v>
      </c>
      <c r="J33" s="21">
        <f t="shared" si="9"/>
        <v>12213</v>
      </c>
      <c r="K33" s="21">
        <f t="shared" si="13"/>
        <v>0</v>
      </c>
    </row>
    <row r="34" spans="1:11" x14ac:dyDescent="0.25">
      <c r="A34" s="27"/>
      <c r="B34" s="30" t="s">
        <v>81</v>
      </c>
      <c r="C34" s="21">
        <v>39</v>
      </c>
      <c r="D34" s="21">
        <v>39</v>
      </c>
      <c r="E34" s="21">
        <v>6491</v>
      </c>
      <c r="F34" s="21">
        <v>2164</v>
      </c>
      <c r="G34" s="21">
        <f>39*2</f>
        <v>78</v>
      </c>
      <c r="H34" s="21"/>
      <c r="I34" s="21">
        <v>3250</v>
      </c>
      <c r="J34" s="21">
        <f t="shared" si="9"/>
        <v>11983</v>
      </c>
      <c r="K34" s="21"/>
    </row>
    <row r="35" spans="1:11" ht="15.75" customHeight="1" x14ac:dyDescent="0.25">
      <c r="A35" s="27"/>
      <c r="B35" s="30" t="s">
        <v>86</v>
      </c>
      <c r="C35" s="21"/>
      <c r="D35" s="21"/>
      <c r="E35" s="21"/>
      <c r="F35" s="21"/>
      <c r="G35" s="21"/>
      <c r="H35" s="21"/>
      <c r="I35" s="21">
        <v>3000</v>
      </c>
      <c r="J35" s="21">
        <f t="shared" si="9"/>
        <v>3000</v>
      </c>
      <c r="K35" s="21"/>
    </row>
    <row r="36" spans="1:11" x14ac:dyDescent="0.25">
      <c r="A36" s="27"/>
      <c r="B36" s="30" t="s">
        <v>82</v>
      </c>
      <c r="C36" s="21"/>
      <c r="D36" s="21"/>
      <c r="E36" s="21"/>
      <c r="F36" s="21"/>
      <c r="G36" s="21"/>
      <c r="H36" s="21"/>
      <c r="I36" s="21"/>
      <c r="J36" s="21">
        <f t="shared" si="9"/>
        <v>0</v>
      </c>
      <c r="K36" s="21"/>
    </row>
    <row r="37" spans="1:11" x14ac:dyDescent="0.25">
      <c r="A37" s="27"/>
      <c r="B37" s="30" t="s">
        <v>495</v>
      </c>
      <c r="C37" s="21"/>
      <c r="D37" s="21"/>
      <c r="E37" s="21"/>
      <c r="F37" s="21"/>
      <c r="G37" s="21"/>
      <c r="H37" s="21">
        <v>230</v>
      </c>
      <c r="I37" s="21"/>
      <c r="J37" s="21">
        <f t="shared" si="9"/>
        <v>230</v>
      </c>
      <c r="K37" s="21"/>
    </row>
    <row r="38" spans="1:11" x14ac:dyDescent="0.25">
      <c r="A38" s="27">
        <v>7</v>
      </c>
      <c r="B38" s="30" t="s">
        <v>87</v>
      </c>
      <c r="C38" s="21">
        <f>SUM(C39:C41)</f>
        <v>51</v>
      </c>
      <c r="D38" s="21">
        <f>SUM(D39:D41)</f>
        <v>48</v>
      </c>
      <c r="E38" s="21">
        <f>SUM(E39:E41)</f>
        <v>7015</v>
      </c>
      <c r="F38" s="21">
        <f t="shared" ref="F38:J38" si="14">SUM(F39:F41)</f>
        <v>2438</v>
      </c>
      <c r="G38" s="21">
        <f t="shared" si="14"/>
        <v>10</v>
      </c>
      <c r="H38" s="21">
        <f t="shared" si="14"/>
        <v>331</v>
      </c>
      <c r="I38" s="21">
        <f t="shared" si="14"/>
        <v>2100</v>
      </c>
      <c r="J38" s="21">
        <f t="shared" si="14"/>
        <v>11894</v>
      </c>
      <c r="K38" s="21">
        <v>40</v>
      </c>
    </row>
    <row r="39" spans="1:11" x14ac:dyDescent="0.25">
      <c r="A39" s="27"/>
      <c r="B39" s="30" t="s">
        <v>81</v>
      </c>
      <c r="C39" s="21">
        <v>48</v>
      </c>
      <c r="D39" s="21">
        <v>48</v>
      </c>
      <c r="E39" s="21">
        <v>7015</v>
      </c>
      <c r="F39" s="21">
        <v>2438</v>
      </c>
      <c r="G39" s="21">
        <v>10</v>
      </c>
      <c r="H39" s="21">
        <v>0</v>
      </c>
      <c r="I39" s="21">
        <v>2100</v>
      </c>
      <c r="J39" s="21">
        <f t="shared" ref="J39:J53" si="15">SUM(E39:I39)</f>
        <v>11563</v>
      </c>
      <c r="K39" s="21">
        <v>40</v>
      </c>
    </row>
    <row r="40" spans="1:11" x14ac:dyDescent="0.25">
      <c r="A40" s="27"/>
      <c r="B40" s="30" t="s">
        <v>82</v>
      </c>
      <c r="C40" s="21"/>
      <c r="D40" s="21">
        <v>0</v>
      </c>
      <c r="E40" s="21">
        <v>0</v>
      </c>
      <c r="F40" s="21">
        <v>0</v>
      </c>
      <c r="G40" s="21">
        <v>0</v>
      </c>
      <c r="H40" s="21">
        <v>0</v>
      </c>
      <c r="I40" s="21">
        <v>0</v>
      </c>
      <c r="J40" s="21">
        <f t="shared" si="15"/>
        <v>0</v>
      </c>
      <c r="K40" s="21">
        <v>0</v>
      </c>
    </row>
    <row r="41" spans="1:11" x14ac:dyDescent="0.25">
      <c r="A41" s="27"/>
      <c r="B41" s="30" t="s">
        <v>495</v>
      </c>
      <c r="C41" s="21">
        <v>3</v>
      </c>
      <c r="D41" s="21"/>
      <c r="E41" s="21">
        <v>0</v>
      </c>
      <c r="F41" s="21">
        <v>0</v>
      </c>
      <c r="G41" s="21">
        <v>0</v>
      </c>
      <c r="H41" s="21">
        <v>331</v>
      </c>
      <c r="I41" s="21">
        <v>0</v>
      </c>
      <c r="J41" s="21">
        <f t="shared" si="15"/>
        <v>331</v>
      </c>
      <c r="K41" s="21">
        <v>0</v>
      </c>
    </row>
    <row r="42" spans="1:11" x14ac:dyDescent="0.25">
      <c r="A42" s="27" t="s">
        <v>314</v>
      </c>
      <c r="B42" s="30" t="s">
        <v>501</v>
      </c>
      <c r="C42" s="21">
        <v>64</v>
      </c>
      <c r="D42" s="21">
        <v>57</v>
      </c>
      <c r="E42" s="21">
        <f>SUM(E43:E45)</f>
        <v>9194</v>
      </c>
      <c r="F42" s="21">
        <f t="shared" ref="F42:I42" si="16">SUM(F43:F45)</f>
        <v>3065</v>
      </c>
      <c r="G42" s="21">
        <f t="shared" si="16"/>
        <v>16</v>
      </c>
      <c r="H42" s="21">
        <f t="shared" si="16"/>
        <v>250</v>
      </c>
      <c r="I42" s="21">
        <f t="shared" si="16"/>
        <v>3000</v>
      </c>
      <c r="J42" s="21">
        <f t="shared" si="15"/>
        <v>15525</v>
      </c>
      <c r="K42" s="21"/>
    </row>
    <row r="43" spans="1:11" x14ac:dyDescent="0.25">
      <c r="A43" s="27"/>
      <c r="B43" s="30" t="s">
        <v>81</v>
      </c>
      <c r="C43" s="21">
        <v>64</v>
      </c>
      <c r="D43" s="21">
        <v>57</v>
      </c>
      <c r="E43" s="21">
        <v>8672</v>
      </c>
      <c r="F43" s="21">
        <v>3065</v>
      </c>
      <c r="G43" s="21">
        <f>8*2</f>
        <v>16</v>
      </c>
      <c r="H43" s="21"/>
      <c r="I43" s="21">
        <v>3000</v>
      </c>
      <c r="J43" s="21">
        <f t="shared" si="15"/>
        <v>14753</v>
      </c>
      <c r="K43" s="21"/>
    </row>
    <row r="44" spans="1:11" x14ac:dyDescent="0.25">
      <c r="A44" s="27"/>
      <c r="B44" s="30" t="s">
        <v>82</v>
      </c>
      <c r="C44" s="21"/>
      <c r="D44" s="21"/>
      <c r="E44" s="21">
        <v>522</v>
      </c>
      <c r="F44" s="21"/>
      <c r="G44" s="21"/>
      <c r="H44" s="21"/>
      <c r="I44" s="21"/>
      <c r="J44" s="21">
        <f t="shared" si="15"/>
        <v>522</v>
      </c>
      <c r="K44" s="21"/>
    </row>
    <row r="45" spans="1:11" x14ac:dyDescent="0.25">
      <c r="A45" s="27"/>
      <c r="B45" s="30" t="s">
        <v>495</v>
      </c>
      <c r="C45" s="21"/>
      <c r="D45" s="21"/>
      <c r="E45" s="21"/>
      <c r="F45" s="21"/>
      <c r="G45" s="21"/>
      <c r="H45" s="21">
        <v>250</v>
      </c>
      <c r="I45" s="21"/>
      <c r="J45" s="21">
        <f t="shared" si="15"/>
        <v>250</v>
      </c>
      <c r="K45" s="21"/>
    </row>
    <row r="46" spans="1:11" x14ac:dyDescent="0.25">
      <c r="A46" s="27" t="s">
        <v>315</v>
      </c>
      <c r="B46" s="30" t="s">
        <v>88</v>
      </c>
      <c r="C46" s="40">
        <v>44</v>
      </c>
      <c r="D46" s="40">
        <v>44</v>
      </c>
      <c r="E46" s="40">
        <v>6039</v>
      </c>
      <c r="F46" s="38">
        <v>2010</v>
      </c>
      <c r="G46" s="21">
        <v>10</v>
      </c>
      <c r="H46" s="21">
        <v>262</v>
      </c>
      <c r="I46" s="21">
        <v>700</v>
      </c>
      <c r="J46" s="21">
        <f t="shared" si="15"/>
        <v>9021</v>
      </c>
      <c r="K46" s="21">
        <v>100</v>
      </c>
    </row>
    <row r="47" spans="1:11" x14ac:dyDescent="0.25">
      <c r="A47" s="27"/>
      <c r="B47" s="30" t="s">
        <v>81</v>
      </c>
      <c r="C47" s="40">
        <v>41</v>
      </c>
      <c r="D47" s="40">
        <v>37</v>
      </c>
      <c r="E47" s="40">
        <v>5741</v>
      </c>
      <c r="F47" s="38">
        <v>1910</v>
      </c>
      <c r="G47" s="21">
        <v>10</v>
      </c>
      <c r="H47" s="21">
        <v>0</v>
      </c>
      <c r="I47" s="21">
        <v>700</v>
      </c>
      <c r="J47" s="21">
        <f t="shared" si="15"/>
        <v>8361</v>
      </c>
      <c r="K47" s="21">
        <v>0</v>
      </c>
    </row>
    <row r="48" spans="1:11" x14ac:dyDescent="0.25">
      <c r="A48" s="27"/>
      <c r="B48" s="30" t="s">
        <v>311</v>
      </c>
      <c r="C48" s="40"/>
      <c r="D48" s="40">
        <v>4</v>
      </c>
      <c r="E48" s="40">
        <v>298</v>
      </c>
      <c r="F48" s="38">
        <v>99</v>
      </c>
      <c r="G48" s="21">
        <v>0</v>
      </c>
      <c r="H48" s="21">
        <v>0</v>
      </c>
      <c r="I48" s="21">
        <v>0</v>
      </c>
      <c r="J48" s="21">
        <f t="shared" si="15"/>
        <v>397</v>
      </c>
      <c r="K48" s="21">
        <v>0</v>
      </c>
    </row>
    <row r="49" spans="1:11" x14ac:dyDescent="0.25">
      <c r="A49" s="27"/>
      <c r="B49" s="30" t="s">
        <v>502</v>
      </c>
      <c r="C49" s="40">
        <v>3</v>
      </c>
      <c r="D49" s="40">
        <v>3</v>
      </c>
      <c r="E49" s="40">
        <v>0</v>
      </c>
      <c r="F49" s="21">
        <v>0</v>
      </c>
      <c r="G49" s="21">
        <v>0</v>
      </c>
      <c r="H49" s="21">
        <v>262</v>
      </c>
      <c r="I49" s="21">
        <v>0</v>
      </c>
      <c r="J49" s="21">
        <f t="shared" si="15"/>
        <v>262</v>
      </c>
      <c r="K49" s="21">
        <v>0</v>
      </c>
    </row>
    <row r="50" spans="1:11" x14ac:dyDescent="0.25">
      <c r="A50" s="27">
        <v>10</v>
      </c>
      <c r="B50" s="30" t="s">
        <v>89</v>
      </c>
      <c r="C50" s="21">
        <f>SUM(C51:C53)</f>
        <v>29</v>
      </c>
      <c r="D50" s="21">
        <f t="shared" ref="D50:K50" si="17">SUM(D51:D53)</f>
        <v>27</v>
      </c>
      <c r="E50" s="21">
        <f t="shared" si="17"/>
        <v>4044</v>
      </c>
      <c r="F50" s="21">
        <f t="shared" si="17"/>
        <v>1348</v>
      </c>
      <c r="G50" s="21">
        <f t="shared" si="17"/>
        <v>6</v>
      </c>
      <c r="H50" s="21">
        <f t="shared" si="17"/>
        <v>416</v>
      </c>
      <c r="I50" s="21">
        <v>400</v>
      </c>
      <c r="J50" s="21">
        <f t="shared" si="15"/>
        <v>6214</v>
      </c>
      <c r="K50" s="21">
        <f t="shared" si="17"/>
        <v>5000</v>
      </c>
    </row>
    <row r="51" spans="1:11" x14ac:dyDescent="0.25">
      <c r="A51" s="27"/>
      <c r="B51" s="30" t="s">
        <v>81</v>
      </c>
      <c r="C51" s="21">
        <v>29</v>
      </c>
      <c r="D51" s="21">
        <v>27</v>
      </c>
      <c r="E51" s="21">
        <v>3895</v>
      </c>
      <c r="F51" s="21">
        <v>1348</v>
      </c>
      <c r="G51" s="21">
        <f>3*2</f>
        <v>6</v>
      </c>
      <c r="H51" s="21"/>
      <c r="I51" s="21">
        <v>400</v>
      </c>
      <c r="J51" s="21">
        <f t="shared" si="15"/>
        <v>5649</v>
      </c>
      <c r="K51" s="21">
        <v>5000</v>
      </c>
    </row>
    <row r="52" spans="1:11" x14ac:dyDescent="0.25">
      <c r="A52" s="27"/>
      <c r="B52" s="30" t="s">
        <v>82</v>
      </c>
      <c r="C52" s="21"/>
      <c r="D52" s="21"/>
      <c r="E52" s="21">
        <v>149</v>
      </c>
      <c r="F52" s="21"/>
      <c r="G52" s="21"/>
      <c r="H52" s="21"/>
      <c r="I52" s="21"/>
      <c r="J52" s="21">
        <f t="shared" si="15"/>
        <v>149</v>
      </c>
      <c r="K52" s="21"/>
    </row>
    <row r="53" spans="1:11" x14ac:dyDescent="0.25">
      <c r="A53" s="27"/>
      <c r="B53" s="30" t="s">
        <v>503</v>
      </c>
      <c r="C53" s="21"/>
      <c r="D53" s="21"/>
      <c r="E53" s="21"/>
      <c r="F53" s="21"/>
      <c r="G53" s="21"/>
      <c r="H53" s="21">
        <v>416</v>
      </c>
      <c r="I53" s="21"/>
      <c r="J53" s="21">
        <f t="shared" si="15"/>
        <v>416</v>
      </c>
      <c r="K53" s="21"/>
    </row>
    <row r="54" spans="1:11" x14ac:dyDescent="0.25">
      <c r="A54" s="27" t="s">
        <v>504</v>
      </c>
      <c r="B54" s="30" t="s">
        <v>505</v>
      </c>
      <c r="C54" s="21">
        <f>SUM(C55:C57)</f>
        <v>48</v>
      </c>
      <c r="D54" s="21">
        <f t="shared" ref="D54" si="18">SUM(D55:D57)</f>
        <v>42</v>
      </c>
      <c r="E54" s="21">
        <v>6721</v>
      </c>
      <c r="F54" s="21">
        <v>2091</v>
      </c>
      <c r="G54" s="21">
        <v>10</v>
      </c>
      <c r="H54" s="21">
        <v>497</v>
      </c>
      <c r="I54" s="21">
        <v>700</v>
      </c>
      <c r="J54" s="21">
        <f>SUM(E54:I54)</f>
        <v>10019</v>
      </c>
      <c r="K54" s="21">
        <v>30</v>
      </c>
    </row>
    <row r="55" spans="1:11" x14ac:dyDescent="0.25">
      <c r="A55" s="27"/>
      <c r="B55" s="30" t="s">
        <v>81</v>
      </c>
      <c r="C55" s="21">
        <v>48</v>
      </c>
      <c r="D55" s="21">
        <v>42</v>
      </c>
      <c r="E55" s="21">
        <v>6274</v>
      </c>
      <c r="F55" s="21">
        <v>2091</v>
      </c>
      <c r="G55" s="21">
        <v>10</v>
      </c>
      <c r="H55" s="21">
        <v>0</v>
      </c>
      <c r="I55" s="21">
        <v>700</v>
      </c>
      <c r="J55" s="21">
        <f>SUM(E55:I55)</f>
        <v>9075</v>
      </c>
      <c r="K55" s="21">
        <v>30</v>
      </c>
    </row>
    <row r="56" spans="1:11" x14ac:dyDescent="0.25">
      <c r="A56" s="27"/>
      <c r="B56" s="30" t="s">
        <v>506</v>
      </c>
      <c r="C56" s="21"/>
      <c r="D56" s="21"/>
      <c r="E56" s="21">
        <v>447</v>
      </c>
      <c r="F56" s="21">
        <v>0</v>
      </c>
      <c r="G56" s="21">
        <v>0</v>
      </c>
      <c r="H56" s="21">
        <v>0</v>
      </c>
      <c r="I56" s="21">
        <v>0</v>
      </c>
      <c r="J56" s="21">
        <v>447</v>
      </c>
      <c r="K56" s="21">
        <v>0</v>
      </c>
    </row>
    <row r="57" spans="1:11" x14ac:dyDescent="0.25">
      <c r="A57" s="27"/>
      <c r="B57" s="30" t="s">
        <v>507</v>
      </c>
      <c r="C57" s="21"/>
      <c r="D57" s="21"/>
      <c r="E57" s="21">
        <v>0</v>
      </c>
      <c r="F57" s="21">
        <v>0</v>
      </c>
      <c r="G57" s="21">
        <v>0</v>
      </c>
      <c r="H57" s="21">
        <v>497</v>
      </c>
      <c r="I57" s="21">
        <v>0</v>
      </c>
      <c r="J57" s="21">
        <v>497</v>
      </c>
      <c r="K57" s="21">
        <v>0</v>
      </c>
    </row>
    <row r="58" spans="1:11" x14ac:dyDescent="0.25">
      <c r="A58" s="27" t="s">
        <v>508</v>
      </c>
      <c r="B58" s="30" t="s">
        <v>509</v>
      </c>
      <c r="C58" s="21">
        <f>SUM(C59:C61)</f>
        <v>41</v>
      </c>
      <c r="D58" s="21">
        <f t="shared" ref="D58" si="19">SUM(D59:D61)</f>
        <v>36</v>
      </c>
      <c r="E58" s="21">
        <v>5387</v>
      </c>
      <c r="F58" s="21">
        <v>1671</v>
      </c>
      <c r="G58" s="21">
        <v>10</v>
      </c>
      <c r="H58" s="21">
        <v>229</v>
      </c>
      <c r="I58" s="21">
        <v>600</v>
      </c>
      <c r="J58" s="21">
        <f>SUM(E58:I58)</f>
        <v>7897</v>
      </c>
      <c r="K58" s="21">
        <v>200</v>
      </c>
    </row>
    <row r="59" spans="1:11" x14ac:dyDescent="0.25">
      <c r="A59" s="27"/>
      <c r="B59" s="30" t="s">
        <v>81</v>
      </c>
      <c r="C59" s="21">
        <v>41</v>
      </c>
      <c r="D59" s="21">
        <v>36</v>
      </c>
      <c r="E59" s="21">
        <v>5014</v>
      </c>
      <c r="F59" s="21">
        <v>1671</v>
      </c>
      <c r="G59" s="21">
        <v>10</v>
      </c>
      <c r="H59" s="21">
        <v>0</v>
      </c>
      <c r="I59" s="21">
        <v>600</v>
      </c>
      <c r="J59" s="21">
        <f t="shared" ref="J59:J61" si="20">SUM(E59:I59)</f>
        <v>7295</v>
      </c>
      <c r="K59" s="21">
        <v>200</v>
      </c>
    </row>
    <row r="60" spans="1:11" x14ac:dyDescent="0.25">
      <c r="A60" s="27"/>
      <c r="B60" s="30" t="s">
        <v>497</v>
      </c>
      <c r="C60" s="21"/>
      <c r="D60" s="21"/>
      <c r="E60" s="21">
        <v>373</v>
      </c>
      <c r="F60" s="21">
        <v>0</v>
      </c>
      <c r="G60" s="21">
        <v>0</v>
      </c>
      <c r="H60" s="21">
        <v>0</v>
      </c>
      <c r="I60" s="21">
        <v>0</v>
      </c>
      <c r="J60" s="21">
        <f t="shared" si="20"/>
        <v>373</v>
      </c>
      <c r="K60" s="21">
        <v>0</v>
      </c>
    </row>
    <row r="61" spans="1:11" x14ac:dyDescent="0.25">
      <c r="A61" s="27"/>
      <c r="B61" s="30" t="s">
        <v>510</v>
      </c>
      <c r="C61" s="21"/>
      <c r="D61" s="21"/>
      <c r="E61" s="21">
        <v>0</v>
      </c>
      <c r="F61" s="21">
        <v>0</v>
      </c>
      <c r="G61" s="21">
        <v>0</v>
      </c>
      <c r="H61" s="21">
        <v>229</v>
      </c>
      <c r="I61" s="21">
        <v>0</v>
      </c>
      <c r="J61" s="21">
        <f t="shared" si="20"/>
        <v>229</v>
      </c>
      <c r="K61" s="21">
        <v>0</v>
      </c>
    </row>
    <row r="62" spans="1:11" x14ac:dyDescent="0.2">
      <c r="A62" s="41">
        <v>13</v>
      </c>
      <c r="B62" s="30" t="s">
        <v>511</v>
      </c>
      <c r="C62" s="21">
        <f>SUM(C63:C65)</f>
        <v>43</v>
      </c>
      <c r="D62" s="21">
        <f t="shared" ref="D62:K62" si="21">SUM(D63:D65)</f>
        <v>42</v>
      </c>
      <c r="E62" s="21">
        <f t="shared" si="21"/>
        <v>5897</v>
      </c>
      <c r="F62" s="21">
        <f t="shared" si="21"/>
        <v>1966</v>
      </c>
      <c r="G62" s="21">
        <f t="shared" si="21"/>
        <v>6</v>
      </c>
      <c r="H62" s="21">
        <f t="shared" si="21"/>
        <v>451</v>
      </c>
      <c r="I62" s="21">
        <v>400</v>
      </c>
      <c r="J62" s="21">
        <f t="shared" si="21"/>
        <v>8720</v>
      </c>
      <c r="K62" s="21">
        <f t="shared" si="21"/>
        <v>0</v>
      </c>
    </row>
    <row r="63" spans="1:11" x14ac:dyDescent="0.2">
      <c r="A63" s="41"/>
      <c r="B63" s="30" t="s">
        <v>81</v>
      </c>
      <c r="C63" s="21">
        <v>38</v>
      </c>
      <c r="D63" s="21">
        <v>37</v>
      </c>
      <c r="E63" s="21">
        <v>5822</v>
      </c>
      <c r="F63" s="21">
        <v>1966</v>
      </c>
      <c r="G63" s="21">
        <f>3*2</f>
        <v>6</v>
      </c>
      <c r="H63" s="21"/>
      <c r="I63" s="21">
        <v>400</v>
      </c>
      <c r="J63" s="21">
        <f t="shared" ref="J63:J65" si="22">E63+F63+G63+H63+I63</f>
        <v>8194</v>
      </c>
      <c r="K63" s="21"/>
    </row>
    <row r="64" spans="1:11" x14ac:dyDescent="0.2">
      <c r="A64" s="41"/>
      <c r="B64" s="30" t="s">
        <v>82</v>
      </c>
      <c r="C64" s="21"/>
      <c r="D64" s="21"/>
      <c r="E64" s="21">
        <v>75</v>
      </c>
      <c r="F64" s="21"/>
      <c r="G64" s="21"/>
      <c r="H64" s="21"/>
      <c r="I64" s="21"/>
      <c r="J64" s="21">
        <f t="shared" si="22"/>
        <v>75</v>
      </c>
      <c r="K64" s="21"/>
    </row>
    <row r="65" spans="1:11" x14ac:dyDescent="0.2">
      <c r="A65" s="41"/>
      <c r="B65" s="30" t="s">
        <v>502</v>
      </c>
      <c r="C65" s="21">
        <v>5</v>
      </c>
      <c r="D65" s="21">
        <v>5</v>
      </c>
      <c r="E65" s="21"/>
      <c r="F65" s="21"/>
      <c r="G65" s="21"/>
      <c r="H65" s="21">
        <v>451</v>
      </c>
      <c r="I65" s="21"/>
      <c r="J65" s="21">
        <f t="shared" si="22"/>
        <v>451</v>
      </c>
      <c r="K65" s="21"/>
    </row>
    <row r="66" spans="1:11" x14ac:dyDescent="0.25">
      <c r="A66" s="27">
        <v>14</v>
      </c>
      <c r="B66" s="30" t="s">
        <v>90</v>
      </c>
      <c r="C66" s="21">
        <f>SUM(C67:C69)</f>
        <v>69</v>
      </c>
      <c r="D66" s="21">
        <f t="shared" ref="D66" si="23">SUM(D67:D69)</f>
        <v>68</v>
      </c>
      <c r="E66" s="21">
        <v>9319</v>
      </c>
      <c r="F66" s="21">
        <v>3106</v>
      </c>
      <c r="G66" s="21">
        <v>16</v>
      </c>
      <c r="H66" s="21">
        <v>453</v>
      </c>
      <c r="I66" s="21">
        <v>850</v>
      </c>
      <c r="J66" s="21">
        <f>SUM(E66:I66)</f>
        <v>13744</v>
      </c>
      <c r="K66" s="21">
        <v>10313</v>
      </c>
    </row>
    <row r="67" spans="1:11" x14ac:dyDescent="0.25">
      <c r="A67" s="27"/>
      <c r="B67" s="30" t="s">
        <v>81</v>
      </c>
      <c r="C67" s="21">
        <v>64</v>
      </c>
      <c r="D67" s="21">
        <v>62</v>
      </c>
      <c r="E67" s="21">
        <v>9170</v>
      </c>
      <c r="F67" s="21">
        <v>3106</v>
      </c>
      <c r="G67" s="21">
        <v>16</v>
      </c>
      <c r="H67" s="21">
        <v>0</v>
      </c>
      <c r="I67" s="21">
        <v>850</v>
      </c>
      <c r="J67" s="21">
        <f t="shared" ref="J67:J69" si="24">SUM(E67:I67)</f>
        <v>13142</v>
      </c>
      <c r="K67" s="21">
        <v>10313</v>
      </c>
    </row>
    <row r="68" spans="1:11" x14ac:dyDescent="0.25">
      <c r="A68" s="27"/>
      <c r="B68" s="30" t="s">
        <v>82</v>
      </c>
      <c r="C68" s="21"/>
      <c r="D68" s="21">
        <v>2</v>
      </c>
      <c r="E68" s="21">
        <v>149</v>
      </c>
      <c r="F68" s="21">
        <v>0</v>
      </c>
      <c r="G68" s="21">
        <v>0</v>
      </c>
      <c r="H68" s="21">
        <v>0</v>
      </c>
      <c r="I68" s="21">
        <v>0</v>
      </c>
      <c r="J68" s="21">
        <f t="shared" si="24"/>
        <v>149</v>
      </c>
      <c r="K68" s="21">
        <v>0</v>
      </c>
    </row>
    <row r="69" spans="1:11" x14ac:dyDescent="0.25">
      <c r="A69" s="27"/>
      <c r="B69" s="30" t="s">
        <v>512</v>
      </c>
      <c r="C69" s="21">
        <v>5</v>
      </c>
      <c r="D69" s="21">
        <v>4</v>
      </c>
      <c r="E69" s="21">
        <v>0</v>
      </c>
      <c r="F69" s="21">
        <v>0</v>
      </c>
      <c r="G69" s="21">
        <v>0</v>
      </c>
      <c r="H69" s="21">
        <v>453</v>
      </c>
      <c r="I69" s="21">
        <v>0</v>
      </c>
      <c r="J69" s="21">
        <f t="shared" si="24"/>
        <v>453</v>
      </c>
      <c r="K69" s="21">
        <v>0</v>
      </c>
    </row>
    <row r="70" spans="1:11" x14ac:dyDescent="0.25">
      <c r="A70" s="27" t="s">
        <v>513</v>
      </c>
      <c r="B70" s="30" t="s">
        <v>514</v>
      </c>
      <c r="C70" s="21">
        <f>SUM(C71:C73)</f>
        <v>49</v>
      </c>
      <c r="D70" s="21">
        <f t="shared" ref="D70" si="25">SUM(D71:D73)</f>
        <v>45</v>
      </c>
      <c r="E70" s="21">
        <v>7652</v>
      </c>
      <c r="F70" s="21">
        <v>2451</v>
      </c>
      <c r="G70" s="21">
        <v>32</v>
      </c>
      <c r="H70" s="21">
        <v>290</v>
      </c>
      <c r="I70" s="21">
        <v>3300</v>
      </c>
      <c r="J70" s="21">
        <f>SUM(E70:I70)</f>
        <v>13725</v>
      </c>
      <c r="K70" s="21">
        <v>15220</v>
      </c>
    </row>
    <row r="71" spans="1:11" x14ac:dyDescent="0.25">
      <c r="A71" s="27"/>
      <c r="B71" s="30" t="s">
        <v>81</v>
      </c>
      <c r="C71" s="21">
        <v>49</v>
      </c>
      <c r="D71" s="21">
        <v>45</v>
      </c>
      <c r="E71" s="21">
        <v>7354</v>
      </c>
      <c r="F71" s="21">
        <v>2451</v>
      </c>
      <c r="G71" s="21">
        <v>32</v>
      </c>
      <c r="H71" s="21">
        <v>0</v>
      </c>
      <c r="I71" s="21">
        <v>3300</v>
      </c>
      <c r="J71" s="21">
        <f t="shared" ref="J71:J73" si="26">SUM(E71:I71)</f>
        <v>13137</v>
      </c>
      <c r="K71" s="21">
        <v>15220</v>
      </c>
    </row>
    <row r="72" spans="1:11" x14ac:dyDescent="0.25">
      <c r="A72" s="27"/>
      <c r="B72" s="30" t="s">
        <v>515</v>
      </c>
      <c r="C72" s="21"/>
      <c r="D72" s="21"/>
      <c r="E72" s="21">
        <v>298</v>
      </c>
      <c r="F72" s="21">
        <v>0</v>
      </c>
      <c r="G72" s="21">
        <v>0</v>
      </c>
      <c r="H72" s="21">
        <v>0</v>
      </c>
      <c r="I72" s="21">
        <v>0</v>
      </c>
      <c r="J72" s="21">
        <f t="shared" si="26"/>
        <v>298</v>
      </c>
      <c r="K72" s="21">
        <v>0</v>
      </c>
    </row>
    <row r="73" spans="1:11" x14ac:dyDescent="0.25">
      <c r="A73" s="27"/>
      <c r="B73" s="30" t="s">
        <v>510</v>
      </c>
      <c r="C73" s="21"/>
      <c r="D73" s="21"/>
      <c r="E73" s="21">
        <v>0</v>
      </c>
      <c r="F73" s="21">
        <v>0</v>
      </c>
      <c r="G73" s="21">
        <v>0</v>
      </c>
      <c r="H73" s="21">
        <v>290</v>
      </c>
      <c r="I73" s="21">
        <v>0</v>
      </c>
      <c r="J73" s="21">
        <f t="shared" si="26"/>
        <v>290</v>
      </c>
      <c r="K73" s="21">
        <v>0</v>
      </c>
    </row>
    <row r="74" spans="1:11" x14ac:dyDescent="0.2">
      <c r="A74" s="41">
        <v>16</v>
      </c>
      <c r="B74" s="30" t="s">
        <v>516</v>
      </c>
      <c r="C74" s="21">
        <f>SUM(C75:C77)</f>
        <v>31</v>
      </c>
      <c r="D74" s="21">
        <f t="shared" ref="D74:I74" si="27">SUM(D75:D77)</f>
        <v>28</v>
      </c>
      <c r="E74" s="21">
        <f t="shared" si="27"/>
        <v>4214</v>
      </c>
      <c r="F74" s="21">
        <f t="shared" si="27"/>
        <v>1405</v>
      </c>
      <c r="G74" s="21">
        <f t="shared" si="27"/>
        <v>6</v>
      </c>
      <c r="H74" s="21">
        <f t="shared" si="27"/>
        <v>286</v>
      </c>
      <c r="I74" s="21">
        <f t="shared" si="27"/>
        <v>400</v>
      </c>
      <c r="J74" s="21">
        <f>E74+F74+G74+H74+I74</f>
        <v>6311</v>
      </c>
      <c r="K74" s="21">
        <f t="shared" ref="K74" si="28">SUM(K75:K77)</f>
        <v>0</v>
      </c>
    </row>
    <row r="75" spans="1:11" x14ac:dyDescent="0.2">
      <c r="A75" s="41"/>
      <c r="B75" s="30" t="s">
        <v>81</v>
      </c>
      <c r="C75" s="21">
        <v>28</v>
      </c>
      <c r="D75" s="21">
        <v>26</v>
      </c>
      <c r="E75" s="21">
        <v>4065</v>
      </c>
      <c r="F75" s="21">
        <v>1405</v>
      </c>
      <c r="G75" s="21">
        <f>3*2</f>
        <v>6</v>
      </c>
      <c r="H75" s="21"/>
      <c r="I75" s="21">
        <v>400</v>
      </c>
      <c r="J75" s="21">
        <f>E75+F75+G75+H75+I75</f>
        <v>5876</v>
      </c>
      <c r="K75" s="21"/>
    </row>
    <row r="76" spans="1:11" x14ac:dyDescent="0.2">
      <c r="A76" s="41"/>
      <c r="B76" s="30" t="s">
        <v>82</v>
      </c>
      <c r="C76" s="21"/>
      <c r="D76" s="21"/>
      <c r="E76" s="21">
        <v>149</v>
      </c>
      <c r="F76" s="21"/>
      <c r="G76" s="21"/>
      <c r="H76" s="21"/>
      <c r="I76" s="21"/>
      <c r="J76" s="21">
        <f>E76+F76+G76+H76+I76</f>
        <v>149</v>
      </c>
      <c r="K76" s="21"/>
    </row>
    <row r="77" spans="1:11" x14ac:dyDescent="0.2">
      <c r="A77" s="41"/>
      <c r="B77" s="30" t="s">
        <v>495</v>
      </c>
      <c r="C77" s="21">
        <v>3</v>
      </c>
      <c r="D77" s="21">
        <v>2</v>
      </c>
      <c r="E77" s="21"/>
      <c r="F77" s="21"/>
      <c r="G77" s="21"/>
      <c r="H77" s="21">
        <v>286</v>
      </c>
      <c r="I77" s="21"/>
      <c r="J77" s="21">
        <f>E77+F77+G77+H77+I77</f>
        <v>286</v>
      </c>
      <c r="K77" s="21"/>
    </row>
    <row r="78" spans="1:11" x14ac:dyDescent="0.25">
      <c r="A78" s="27">
        <v>17</v>
      </c>
      <c r="B78" s="30" t="s">
        <v>91</v>
      </c>
      <c r="C78" s="21">
        <f>SUM(C79:C81)</f>
        <v>34</v>
      </c>
      <c r="D78" s="21">
        <f t="shared" ref="D78:K78" si="29">SUM(D79:D81)</f>
        <v>32</v>
      </c>
      <c r="E78" s="21">
        <f t="shared" si="29"/>
        <v>5123</v>
      </c>
      <c r="F78" s="21">
        <f>SUM(F79:F81)</f>
        <v>1708</v>
      </c>
      <c r="G78" s="21">
        <f t="shared" si="29"/>
        <v>10</v>
      </c>
      <c r="H78" s="21">
        <f t="shared" si="29"/>
        <v>177</v>
      </c>
      <c r="I78" s="21">
        <f t="shared" si="29"/>
        <v>1500</v>
      </c>
      <c r="J78" s="21">
        <f t="shared" si="29"/>
        <v>8518</v>
      </c>
      <c r="K78" s="21">
        <f t="shared" si="29"/>
        <v>0</v>
      </c>
    </row>
    <row r="79" spans="1:11" x14ac:dyDescent="0.25">
      <c r="A79" s="27"/>
      <c r="B79" s="30" t="s">
        <v>81</v>
      </c>
      <c r="C79" s="21">
        <v>34</v>
      </c>
      <c r="D79" s="21">
        <v>32</v>
      </c>
      <c r="E79" s="21">
        <v>4974</v>
      </c>
      <c r="F79" s="21">
        <v>1708</v>
      </c>
      <c r="G79" s="21">
        <f>5*2</f>
        <v>10</v>
      </c>
      <c r="H79" s="21"/>
      <c r="I79" s="21">
        <v>1500</v>
      </c>
      <c r="J79" s="21">
        <f t="shared" ref="J79:J98" si="30">E79+F79+G79+H79+I79</f>
        <v>8192</v>
      </c>
      <c r="K79" s="21"/>
    </row>
    <row r="80" spans="1:11" x14ac:dyDescent="0.25">
      <c r="A80" s="27"/>
      <c r="B80" s="30" t="s">
        <v>311</v>
      </c>
      <c r="C80" s="21"/>
      <c r="D80" s="21"/>
      <c r="E80" s="21">
        <v>149</v>
      </c>
      <c r="F80" s="21"/>
      <c r="G80" s="21"/>
      <c r="H80" s="21"/>
      <c r="I80" s="21"/>
      <c r="J80" s="21">
        <f t="shared" si="30"/>
        <v>149</v>
      </c>
      <c r="K80" s="21"/>
    </row>
    <row r="81" spans="1:11" x14ac:dyDescent="0.25">
      <c r="A81" s="27"/>
      <c r="B81" s="30" t="s">
        <v>494</v>
      </c>
      <c r="C81" s="21"/>
      <c r="D81" s="21"/>
      <c r="E81" s="21">
        <v>0</v>
      </c>
      <c r="F81" s="21"/>
      <c r="G81" s="21"/>
      <c r="H81" s="21">
        <v>177</v>
      </c>
      <c r="I81" s="21"/>
      <c r="J81" s="21">
        <f t="shared" si="30"/>
        <v>177</v>
      </c>
      <c r="K81" s="21"/>
    </row>
    <row r="82" spans="1:11" x14ac:dyDescent="0.25">
      <c r="A82" s="27" t="s">
        <v>517</v>
      </c>
      <c r="B82" s="30" t="s">
        <v>92</v>
      </c>
      <c r="C82" s="40">
        <v>24</v>
      </c>
      <c r="D82" s="40">
        <v>22</v>
      </c>
      <c r="E82" s="40">
        <v>2696</v>
      </c>
      <c r="F82" s="21">
        <v>899</v>
      </c>
      <c r="G82" s="21">
        <v>2</v>
      </c>
      <c r="H82" s="21">
        <v>106</v>
      </c>
      <c r="I82" s="21">
        <v>7760</v>
      </c>
      <c r="J82" s="21">
        <f t="shared" si="30"/>
        <v>11463</v>
      </c>
      <c r="K82" s="21">
        <v>0</v>
      </c>
    </row>
    <row r="83" spans="1:11" x14ac:dyDescent="0.25">
      <c r="A83" s="27"/>
      <c r="B83" s="30" t="s">
        <v>81</v>
      </c>
      <c r="C83" s="40">
        <v>21</v>
      </c>
      <c r="D83" s="40">
        <v>21</v>
      </c>
      <c r="E83" s="40">
        <v>2696</v>
      </c>
      <c r="F83" s="21">
        <v>899</v>
      </c>
      <c r="G83" s="21">
        <v>2</v>
      </c>
      <c r="H83" s="21">
        <v>0</v>
      </c>
      <c r="I83" s="21">
        <v>7760</v>
      </c>
      <c r="J83" s="21">
        <f t="shared" si="30"/>
        <v>11357</v>
      </c>
      <c r="K83" s="21">
        <v>0</v>
      </c>
    </row>
    <row r="84" spans="1:11" s="42" customFormat="1" x14ac:dyDescent="0.25">
      <c r="A84" s="31"/>
      <c r="B84" s="32" t="s">
        <v>93</v>
      </c>
      <c r="C84" s="40"/>
      <c r="D84" s="40"/>
      <c r="E84" s="40">
        <v>0</v>
      </c>
      <c r="F84" s="33">
        <v>0</v>
      </c>
      <c r="G84" s="33">
        <v>0</v>
      </c>
      <c r="H84" s="33">
        <v>0</v>
      </c>
      <c r="I84" s="33">
        <v>6480</v>
      </c>
      <c r="J84" s="21">
        <f t="shared" si="30"/>
        <v>6480</v>
      </c>
      <c r="K84" s="33">
        <v>0</v>
      </c>
    </row>
    <row r="85" spans="1:11" x14ac:dyDescent="0.25">
      <c r="A85" s="27"/>
      <c r="B85" s="30" t="s">
        <v>518</v>
      </c>
      <c r="C85" s="40"/>
      <c r="D85" s="40"/>
      <c r="E85" s="40">
        <v>0</v>
      </c>
      <c r="F85" s="21">
        <v>0</v>
      </c>
      <c r="G85" s="21">
        <v>0</v>
      </c>
      <c r="H85" s="21">
        <v>0</v>
      </c>
      <c r="I85" s="21">
        <v>0</v>
      </c>
      <c r="J85" s="21">
        <f t="shared" si="30"/>
        <v>0</v>
      </c>
      <c r="K85" s="21">
        <v>0</v>
      </c>
    </row>
    <row r="86" spans="1:11" x14ac:dyDescent="0.25">
      <c r="A86" s="27"/>
      <c r="B86" s="30" t="s">
        <v>502</v>
      </c>
      <c r="C86" s="40">
        <v>3</v>
      </c>
      <c r="D86" s="40">
        <v>1</v>
      </c>
      <c r="E86" s="40">
        <v>0</v>
      </c>
      <c r="F86" s="21">
        <v>0</v>
      </c>
      <c r="G86" s="21">
        <v>0</v>
      </c>
      <c r="H86" s="21">
        <v>106</v>
      </c>
      <c r="I86" s="21">
        <v>0</v>
      </c>
      <c r="J86" s="21">
        <f t="shared" si="30"/>
        <v>106</v>
      </c>
      <c r="K86" s="21">
        <v>0</v>
      </c>
    </row>
    <row r="87" spans="1:11" x14ac:dyDescent="0.25">
      <c r="A87" s="27" t="s">
        <v>431</v>
      </c>
      <c r="B87" s="30" t="s">
        <v>519</v>
      </c>
      <c r="C87" s="40">
        <v>56</v>
      </c>
      <c r="D87" s="40">
        <v>56</v>
      </c>
      <c r="E87" s="40">
        <v>8104</v>
      </c>
      <c r="F87" s="21">
        <v>2701</v>
      </c>
      <c r="G87" s="21">
        <v>0</v>
      </c>
      <c r="H87" s="21">
        <v>1053</v>
      </c>
      <c r="I87" s="21">
        <v>3100</v>
      </c>
      <c r="J87" s="21">
        <f t="shared" si="30"/>
        <v>14958</v>
      </c>
      <c r="K87" s="21">
        <v>130</v>
      </c>
    </row>
    <row r="88" spans="1:11" x14ac:dyDescent="0.25">
      <c r="A88" s="27"/>
      <c r="B88" s="30" t="s">
        <v>81</v>
      </c>
      <c r="C88" s="40">
        <v>49</v>
      </c>
      <c r="D88" s="40">
        <v>37</v>
      </c>
      <c r="E88" s="40">
        <v>7210</v>
      </c>
      <c r="F88" s="21">
        <v>2403</v>
      </c>
      <c r="G88" s="21">
        <v>0</v>
      </c>
      <c r="H88" s="21">
        <v>0</v>
      </c>
      <c r="I88" s="21">
        <v>3100</v>
      </c>
      <c r="J88" s="21">
        <f t="shared" si="30"/>
        <v>12713</v>
      </c>
      <c r="K88" s="21">
        <v>0</v>
      </c>
    </row>
    <row r="89" spans="1:11" x14ac:dyDescent="0.25">
      <c r="A89" s="27"/>
      <c r="B89" s="30" t="s">
        <v>520</v>
      </c>
      <c r="C89" s="40"/>
      <c r="D89" s="40">
        <v>12</v>
      </c>
      <c r="E89" s="40">
        <v>894</v>
      </c>
      <c r="F89" s="21">
        <v>298</v>
      </c>
      <c r="G89" s="21">
        <v>0</v>
      </c>
      <c r="H89" s="21">
        <v>0</v>
      </c>
      <c r="I89" s="21">
        <v>0</v>
      </c>
      <c r="J89" s="21">
        <f t="shared" si="30"/>
        <v>1192</v>
      </c>
      <c r="K89" s="21">
        <v>0</v>
      </c>
    </row>
    <row r="90" spans="1:11" x14ac:dyDescent="0.25">
      <c r="A90" s="27"/>
      <c r="B90" s="30" t="s">
        <v>502</v>
      </c>
      <c r="C90" s="40">
        <v>7</v>
      </c>
      <c r="D90" s="40">
        <v>7</v>
      </c>
      <c r="E90" s="40">
        <v>0</v>
      </c>
      <c r="F90" s="21">
        <v>0</v>
      </c>
      <c r="G90" s="21">
        <v>0</v>
      </c>
      <c r="H90" s="21">
        <v>1053</v>
      </c>
      <c r="I90" s="21">
        <v>0</v>
      </c>
      <c r="J90" s="21">
        <f t="shared" si="30"/>
        <v>1053</v>
      </c>
      <c r="K90" s="21">
        <v>0</v>
      </c>
    </row>
    <row r="91" spans="1:11" x14ac:dyDescent="0.25">
      <c r="A91" s="27">
        <v>20</v>
      </c>
      <c r="B91" s="30" t="s">
        <v>94</v>
      </c>
      <c r="C91" s="21">
        <f>SUM(C92:C94)</f>
        <v>22</v>
      </c>
      <c r="D91" s="21">
        <f t="shared" ref="D91:K91" si="31">SUM(D92:D94)</f>
        <v>19</v>
      </c>
      <c r="E91" s="21">
        <f t="shared" si="31"/>
        <v>3259</v>
      </c>
      <c r="F91" s="21">
        <f t="shared" si="31"/>
        <v>1086</v>
      </c>
      <c r="G91" s="21">
        <f t="shared" si="31"/>
        <v>4</v>
      </c>
      <c r="H91" s="21">
        <f t="shared" si="31"/>
        <v>470</v>
      </c>
      <c r="I91" s="21">
        <f t="shared" si="31"/>
        <v>550</v>
      </c>
      <c r="J91" s="21">
        <f t="shared" si="30"/>
        <v>5369</v>
      </c>
      <c r="K91" s="21">
        <f t="shared" si="31"/>
        <v>50</v>
      </c>
    </row>
    <row r="92" spans="1:11" x14ac:dyDescent="0.25">
      <c r="A92" s="27"/>
      <c r="B92" s="30" t="s">
        <v>81</v>
      </c>
      <c r="C92" s="21">
        <v>22</v>
      </c>
      <c r="D92" s="21">
        <v>19</v>
      </c>
      <c r="E92" s="21">
        <v>3035</v>
      </c>
      <c r="F92" s="21">
        <v>1086</v>
      </c>
      <c r="G92" s="21">
        <f>2*2</f>
        <v>4</v>
      </c>
      <c r="H92" s="21"/>
      <c r="I92" s="21">
        <v>550</v>
      </c>
      <c r="J92" s="21">
        <f t="shared" si="30"/>
        <v>4675</v>
      </c>
      <c r="K92" s="21">
        <v>50</v>
      </c>
    </row>
    <row r="93" spans="1:11" x14ac:dyDescent="0.25">
      <c r="A93" s="27"/>
      <c r="B93" s="34" t="s">
        <v>82</v>
      </c>
      <c r="C93" s="21"/>
      <c r="D93" s="21"/>
      <c r="E93" s="21">
        <v>224</v>
      </c>
      <c r="F93" s="21"/>
      <c r="G93" s="21"/>
      <c r="H93" s="21"/>
      <c r="I93" s="21"/>
      <c r="J93" s="21">
        <f t="shared" si="30"/>
        <v>224</v>
      </c>
      <c r="K93" s="21"/>
    </row>
    <row r="94" spans="1:11" x14ac:dyDescent="0.25">
      <c r="A94" s="27"/>
      <c r="B94" s="30" t="s">
        <v>503</v>
      </c>
      <c r="C94" s="21"/>
      <c r="D94" s="21"/>
      <c r="E94" s="21"/>
      <c r="F94" s="21"/>
      <c r="G94" s="21"/>
      <c r="H94" s="21">
        <v>470</v>
      </c>
      <c r="I94" s="21"/>
      <c r="J94" s="21">
        <f t="shared" si="30"/>
        <v>470</v>
      </c>
      <c r="K94" s="21"/>
    </row>
    <row r="95" spans="1:11" x14ac:dyDescent="0.25">
      <c r="A95" s="27" t="s">
        <v>433</v>
      </c>
      <c r="B95" s="30" t="s">
        <v>95</v>
      </c>
      <c r="C95" s="40">
        <v>16</v>
      </c>
      <c r="D95" s="40">
        <v>16</v>
      </c>
      <c r="E95" s="40">
        <v>1932</v>
      </c>
      <c r="F95" s="21">
        <v>644</v>
      </c>
      <c r="G95" s="21">
        <v>0</v>
      </c>
      <c r="H95" s="21">
        <v>77</v>
      </c>
      <c r="I95" s="21">
        <v>600</v>
      </c>
      <c r="J95" s="21">
        <f t="shared" si="30"/>
        <v>3253</v>
      </c>
      <c r="K95" s="21">
        <v>0</v>
      </c>
    </row>
    <row r="96" spans="1:11" x14ac:dyDescent="0.25">
      <c r="A96" s="27"/>
      <c r="B96" s="30" t="s">
        <v>81</v>
      </c>
      <c r="C96" s="40">
        <v>15</v>
      </c>
      <c r="D96" s="40">
        <v>13</v>
      </c>
      <c r="E96" s="40">
        <v>1783</v>
      </c>
      <c r="F96" s="43">
        <v>594</v>
      </c>
      <c r="G96" s="21">
        <v>0</v>
      </c>
      <c r="H96" s="21">
        <v>0</v>
      </c>
      <c r="I96" s="21">
        <v>600</v>
      </c>
      <c r="J96" s="21">
        <f t="shared" si="30"/>
        <v>2977</v>
      </c>
      <c r="K96" s="21">
        <v>0</v>
      </c>
    </row>
    <row r="97" spans="1:11" x14ac:dyDescent="0.25">
      <c r="A97" s="27"/>
      <c r="B97" s="30" t="s">
        <v>521</v>
      </c>
      <c r="C97" s="40"/>
      <c r="D97" s="40">
        <v>2</v>
      </c>
      <c r="E97" s="40">
        <v>149</v>
      </c>
      <c r="F97" s="43">
        <v>50</v>
      </c>
      <c r="G97" s="21">
        <v>0</v>
      </c>
      <c r="H97" s="21">
        <v>0</v>
      </c>
      <c r="I97" s="21">
        <v>0</v>
      </c>
      <c r="J97" s="21">
        <f t="shared" si="30"/>
        <v>199</v>
      </c>
      <c r="K97" s="21">
        <v>0</v>
      </c>
    </row>
    <row r="98" spans="1:11" x14ac:dyDescent="0.25">
      <c r="A98" s="27"/>
      <c r="B98" s="30" t="s">
        <v>502</v>
      </c>
      <c r="C98" s="40">
        <v>1</v>
      </c>
      <c r="D98" s="40">
        <v>1</v>
      </c>
      <c r="E98" s="40">
        <v>0</v>
      </c>
      <c r="F98" s="21">
        <v>0</v>
      </c>
      <c r="G98" s="21">
        <v>0</v>
      </c>
      <c r="H98" s="21">
        <v>77</v>
      </c>
      <c r="I98" s="21">
        <v>0</v>
      </c>
      <c r="J98" s="21">
        <f t="shared" si="30"/>
        <v>77</v>
      </c>
      <c r="K98" s="21">
        <v>0</v>
      </c>
    </row>
    <row r="99" spans="1:11" x14ac:dyDescent="0.25">
      <c r="A99" s="27" t="s">
        <v>434</v>
      </c>
      <c r="B99" s="30" t="s">
        <v>522</v>
      </c>
      <c r="C99" s="21">
        <f>SUM(C100:C102)</f>
        <v>4</v>
      </c>
      <c r="D99" s="21">
        <f t="shared" ref="D99" si="32">SUM(D100:D102)</f>
        <v>3</v>
      </c>
      <c r="E99" s="21">
        <v>477</v>
      </c>
      <c r="F99" s="21">
        <v>152</v>
      </c>
      <c r="G99" s="21">
        <v>0</v>
      </c>
      <c r="H99" s="21">
        <v>141</v>
      </c>
      <c r="I99" s="21">
        <v>300</v>
      </c>
      <c r="J99" s="21">
        <f>SUM(E99:I99)</f>
        <v>1070</v>
      </c>
      <c r="K99" s="21">
        <v>0</v>
      </c>
    </row>
    <row r="100" spans="1:11" x14ac:dyDescent="0.25">
      <c r="A100" s="27"/>
      <c r="B100" s="30" t="s">
        <v>81</v>
      </c>
      <c r="C100" s="21">
        <v>4</v>
      </c>
      <c r="D100" s="21">
        <v>3</v>
      </c>
      <c r="E100" s="21">
        <v>402</v>
      </c>
      <c r="F100" s="21">
        <v>152</v>
      </c>
      <c r="G100" s="21">
        <v>0</v>
      </c>
      <c r="H100" s="21">
        <v>0</v>
      </c>
      <c r="I100" s="21">
        <v>300</v>
      </c>
      <c r="J100" s="21">
        <f t="shared" ref="J100:J102" si="33">SUM(E100:I100)</f>
        <v>854</v>
      </c>
      <c r="K100" s="21">
        <v>0</v>
      </c>
    </row>
    <row r="101" spans="1:11" x14ac:dyDescent="0.25">
      <c r="A101" s="27"/>
      <c r="B101" s="30" t="s">
        <v>523</v>
      </c>
      <c r="C101" s="21"/>
      <c r="D101" s="21"/>
      <c r="E101" s="21">
        <v>75</v>
      </c>
      <c r="F101" s="21">
        <v>0</v>
      </c>
      <c r="G101" s="21">
        <v>0</v>
      </c>
      <c r="H101" s="21">
        <v>0</v>
      </c>
      <c r="I101" s="21">
        <v>0</v>
      </c>
      <c r="J101" s="21">
        <f t="shared" si="33"/>
        <v>75</v>
      </c>
      <c r="K101" s="21">
        <v>0</v>
      </c>
    </row>
    <row r="102" spans="1:11" x14ac:dyDescent="0.25">
      <c r="A102" s="27"/>
      <c r="B102" s="30" t="s">
        <v>524</v>
      </c>
      <c r="C102" s="21"/>
      <c r="D102" s="21"/>
      <c r="E102" s="21">
        <v>0</v>
      </c>
      <c r="F102" s="21">
        <v>0</v>
      </c>
      <c r="G102" s="21">
        <v>0</v>
      </c>
      <c r="H102" s="21">
        <v>141</v>
      </c>
      <c r="I102" s="21">
        <v>0</v>
      </c>
      <c r="J102" s="21">
        <f t="shared" si="33"/>
        <v>141</v>
      </c>
      <c r="K102" s="21">
        <v>0</v>
      </c>
    </row>
    <row r="103" spans="1:11" x14ac:dyDescent="0.25">
      <c r="A103" s="27" t="s">
        <v>280</v>
      </c>
      <c r="B103" s="30" t="s">
        <v>96</v>
      </c>
      <c r="C103" s="33"/>
      <c r="D103" s="21"/>
      <c r="E103" s="21">
        <v>0</v>
      </c>
      <c r="F103" s="21">
        <f>C103*36</f>
        <v>0</v>
      </c>
      <c r="G103" s="21">
        <v>0</v>
      </c>
      <c r="H103" s="21"/>
      <c r="I103" s="21">
        <v>2500</v>
      </c>
      <c r="J103" s="21">
        <f t="shared" ref="J103:J104" si="34">E103+F103+G103+H103+I103</f>
        <v>2500</v>
      </c>
      <c r="K103" s="21"/>
    </row>
    <row r="104" spans="1:11" ht="18" customHeight="1" x14ac:dyDescent="0.25">
      <c r="A104" s="27" t="s">
        <v>281</v>
      </c>
      <c r="B104" s="30" t="s">
        <v>525</v>
      </c>
      <c r="C104" s="33"/>
      <c r="D104" s="21"/>
      <c r="E104" s="21"/>
      <c r="F104" s="21"/>
      <c r="G104" s="21"/>
      <c r="H104" s="21"/>
      <c r="I104" s="21">
        <v>4500</v>
      </c>
      <c r="J104" s="21">
        <f t="shared" si="34"/>
        <v>4500</v>
      </c>
      <c r="K104" s="21"/>
    </row>
    <row r="105" spans="1:11" s="39" customFormat="1" x14ac:dyDescent="0.25">
      <c r="A105" s="25" t="s">
        <v>62</v>
      </c>
      <c r="B105" s="29" t="s">
        <v>97</v>
      </c>
      <c r="C105" s="28">
        <f t="shared" ref="C105:J105" si="35">C106+C111+C116+C120+C124+C128+C132+C136+C140+C144+C148+C152+C156+C157</f>
        <v>454</v>
      </c>
      <c r="D105" s="28">
        <f t="shared" si="35"/>
        <v>447</v>
      </c>
      <c r="E105" s="28">
        <f t="shared" si="35"/>
        <v>60664</v>
      </c>
      <c r="F105" s="28">
        <f t="shared" si="35"/>
        <v>20223</v>
      </c>
      <c r="G105" s="28">
        <f t="shared" si="35"/>
        <v>498</v>
      </c>
      <c r="H105" s="28">
        <f t="shared" si="35"/>
        <v>5923</v>
      </c>
      <c r="I105" s="28">
        <f t="shared" si="35"/>
        <v>21123</v>
      </c>
      <c r="J105" s="28">
        <f t="shared" si="35"/>
        <v>108431</v>
      </c>
      <c r="K105" s="28"/>
    </row>
    <row r="106" spans="1:11" x14ac:dyDescent="0.25">
      <c r="A106" s="27" t="s">
        <v>282</v>
      </c>
      <c r="B106" s="30" t="s">
        <v>98</v>
      </c>
      <c r="C106" s="21">
        <f>SUM(C107:C110)-C108</f>
        <v>9</v>
      </c>
      <c r="D106" s="21">
        <f t="shared" ref="D106:J106" si="36">SUM(D107:D110)-D108</f>
        <v>9</v>
      </c>
      <c r="E106" s="21">
        <f>E107+E109+E110</f>
        <v>1231</v>
      </c>
      <c r="F106" s="21">
        <f t="shared" ref="F106:I106" si="37">F107+F109+F110</f>
        <v>410</v>
      </c>
      <c r="G106" s="21">
        <f t="shared" si="37"/>
        <v>0</v>
      </c>
      <c r="H106" s="21">
        <f t="shared" si="37"/>
        <v>199</v>
      </c>
      <c r="I106" s="21">
        <f t="shared" si="37"/>
        <v>11563</v>
      </c>
      <c r="J106" s="21">
        <f t="shared" si="36"/>
        <v>13403</v>
      </c>
      <c r="K106" s="21">
        <f t="shared" ref="K106" si="38">SUM(K107:K110)-K108</f>
        <v>0</v>
      </c>
    </row>
    <row r="107" spans="1:11" x14ac:dyDescent="0.25">
      <c r="A107" s="27"/>
      <c r="B107" s="30" t="s">
        <v>81</v>
      </c>
      <c r="C107" s="21">
        <v>9</v>
      </c>
      <c r="D107" s="21">
        <v>9</v>
      </c>
      <c r="E107" s="21">
        <v>1231</v>
      </c>
      <c r="F107" s="21">
        <v>410</v>
      </c>
      <c r="G107" s="21"/>
      <c r="H107" s="21"/>
      <c r="I107" s="21">
        <v>11563</v>
      </c>
      <c r="J107" s="21">
        <f>E107+F107+G107+H107+I107</f>
        <v>13204</v>
      </c>
      <c r="K107" s="21"/>
    </row>
    <row r="108" spans="1:11" x14ac:dyDescent="0.25">
      <c r="A108" s="27"/>
      <c r="B108" s="32" t="s">
        <v>99</v>
      </c>
      <c r="C108" s="21"/>
      <c r="D108" s="21"/>
      <c r="E108" s="21"/>
      <c r="F108" s="21"/>
      <c r="G108" s="21"/>
      <c r="H108" s="21"/>
      <c r="I108" s="21">
        <v>11000</v>
      </c>
      <c r="J108" s="21">
        <f t="shared" ref="J108:J110" si="39">E108+F108+G108+H108+I108</f>
        <v>11000</v>
      </c>
      <c r="K108" s="21"/>
    </row>
    <row r="109" spans="1:11" x14ac:dyDescent="0.25">
      <c r="A109" s="27"/>
      <c r="B109" s="30" t="s">
        <v>311</v>
      </c>
      <c r="C109" s="21"/>
      <c r="D109" s="21"/>
      <c r="E109" s="21"/>
      <c r="F109" s="21"/>
      <c r="G109" s="21"/>
      <c r="H109" s="21"/>
      <c r="I109" s="21"/>
      <c r="J109" s="21">
        <f t="shared" si="39"/>
        <v>0</v>
      </c>
      <c r="K109" s="21"/>
    </row>
    <row r="110" spans="1:11" x14ac:dyDescent="0.25">
      <c r="A110" s="27"/>
      <c r="B110" s="30" t="s">
        <v>495</v>
      </c>
      <c r="C110" s="21"/>
      <c r="D110" s="21"/>
      <c r="E110" s="21">
        <v>0</v>
      </c>
      <c r="F110" s="21"/>
      <c r="G110" s="21"/>
      <c r="H110" s="21">
        <v>199</v>
      </c>
      <c r="I110" s="21"/>
      <c r="J110" s="21">
        <f t="shared" si="39"/>
        <v>199</v>
      </c>
      <c r="K110" s="21"/>
    </row>
    <row r="111" spans="1:11" x14ac:dyDescent="0.25">
      <c r="A111" s="27" t="s">
        <v>312</v>
      </c>
      <c r="B111" s="30" t="s">
        <v>100</v>
      </c>
      <c r="C111" s="21">
        <f>SUM(C112:C115)</f>
        <v>12</v>
      </c>
      <c r="D111" s="21">
        <f t="shared" ref="D111:K111" si="40">SUM(D112:D115)</f>
        <v>11</v>
      </c>
      <c r="E111" s="21">
        <f t="shared" si="40"/>
        <v>1472</v>
      </c>
      <c r="F111" s="21">
        <f>SUM(F112:F115)</f>
        <v>491</v>
      </c>
      <c r="G111" s="21">
        <f t="shared" si="40"/>
        <v>0</v>
      </c>
      <c r="H111" s="21">
        <f t="shared" si="40"/>
        <v>140</v>
      </c>
      <c r="I111" s="21">
        <f t="shared" si="40"/>
        <v>2050</v>
      </c>
      <c r="J111" s="21">
        <f>SUM(J112:J115)</f>
        <v>4153</v>
      </c>
      <c r="K111" s="21">
        <f t="shared" si="40"/>
        <v>0</v>
      </c>
    </row>
    <row r="112" spans="1:11" x14ac:dyDescent="0.25">
      <c r="A112" s="27"/>
      <c r="B112" s="30" t="s">
        <v>81</v>
      </c>
      <c r="C112" s="21">
        <v>12</v>
      </c>
      <c r="D112" s="21">
        <v>11</v>
      </c>
      <c r="E112" s="21">
        <v>1397</v>
      </c>
      <c r="F112" s="21">
        <v>491</v>
      </c>
      <c r="G112" s="21"/>
      <c r="H112" s="21"/>
      <c r="I112" s="21">
        <v>50</v>
      </c>
      <c r="J112" s="21">
        <f>E112+F112+G112+H112+I112</f>
        <v>1938</v>
      </c>
      <c r="K112" s="21"/>
    </row>
    <row r="113" spans="1:11" x14ac:dyDescent="0.25">
      <c r="A113" s="27"/>
      <c r="B113" s="30" t="s">
        <v>82</v>
      </c>
      <c r="C113" s="21"/>
      <c r="D113" s="21"/>
      <c r="E113" s="21">
        <v>75</v>
      </c>
      <c r="F113" s="21"/>
      <c r="G113" s="21"/>
      <c r="H113" s="21"/>
      <c r="I113" s="21"/>
      <c r="J113" s="21">
        <f t="shared" ref="J113:J157" si="41">E113+F113+G113+H113+I113</f>
        <v>75</v>
      </c>
      <c r="K113" s="21"/>
    </row>
    <row r="114" spans="1:11" x14ac:dyDescent="0.25">
      <c r="A114" s="27"/>
      <c r="B114" s="30" t="s">
        <v>526</v>
      </c>
      <c r="C114" s="21"/>
      <c r="D114" s="21"/>
      <c r="E114" s="21"/>
      <c r="F114" s="21"/>
      <c r="G114" s="21"/>
      <c r="H114" s="21"/>
      <c r="I114" s="21">
        <v>2000</v>
      </c>
      <c r="J114" s="21">
        <f t="shared" si="41"/>
        <v>2000</v>
      </c>
      <c r="K114" s="21"/>
    </row>
    <row r="115" spans="1:11" x14ac:dyDescent="0.25">
      <c r="A115" s="27"/>
      <c r="B115" s="30" t="s">
        <v>495</v>
      </c>
      <c r="C115" s="21"/>
      <c r="D115" s="21"/>
      <c r="E115" s="21"/>
      <c r="F115" s="21"/>
      <c r="G115" s="21"/>
      <c r="H115" s="21">
        <v>140</v>
      </c>
      <c r="I115" s="21"/>
      <c r="J115" s="21">
        <f t="shared" si="41"/>
        <v>140</v>
      </c>
      <c r="K115" s="21"/>
    </row>
    <row r="116" spans="1:11" x14ac:dyDescent="0.25">
      <c r="A116" s="27" t="s">
        <v>316</v>
      </c>
      <c r="B116" s="30" t="s">
        <v>101</v>
      </c>
      <c r="C116" s="21">
        <f>SUM(C117:C119)</f>
        <v>13</v>
      </c>
      <c r="D116" s="21">
        <f t="shared" ref="D116" si="42">SUM(D117:D119)</f>
        <v>12</v>
      </c>
      <c r="E116" s="21">
        <v>1712</v>
      </c>
      <c r="F116" s="21">
        <v>571</v>
      </c>
      <c r="G116" s="21">
        <v>0</v>
      </c>
      <c r="H116" s="21">
        <v>142</v>
      </c>
      <c r="I116" s="21">
        <v>250</v>
      </c>
      <c r="J116" s="21">
        <f t="shared" si="41"/>
        <v>2675</v>
      </c>
      <c r="K116" s="21">
        <v>0</v>
      </c>
    </row>
    <row r="117" spans="1:11" x14ac:dyDescent="0.25">
      <c r="A117" s="27"/>
      <c r="B117" s="30" t="s">
        <v>81</v>
      </c>
      <c r="C117" s="21">
        <v>13</v>
      </c>
      <c r="D117" s="21">
        <v>12</v>
      </c>
      <c r="E117" s="21">
        <v>1637</v>
      </c>
      <c r="F117" s="21">
        <v>571</v>
      </c>
      <c r="G117" s="21">
        <v>0</v>
      </c>
      <c r="H117" s="21">
        <v>0</v>
      </c>
      <c r="I117" s="21">
        <v>250</v>
      </c>
      <c r="J117" s="21">
        <f t="shared" si="41"/>
        <v>2458</v>
      </c>
      <c r="K117" s="21">
        <v>0</v>
      </c>
    </row>
    <row r="118" spans="1:11" x14ac:dyDescent="0.25">
      <c r="A118" s="27"/>
      <c r="B118" s="30" t="s">
        <v>82</v>
      </c>
      <c r="C118" s="21"/>
      <c r="D118" s="21"/>
      <c r="E118" s="21">
        <v>75</v>
      </c>
      <c r="F118" s="21">
        <v>0</v>
      </c>
      <c r="G118" s="21">
        <v>0</v>
      </c>
      <c r="H118" s="21">
        <v>0</v>
      </c>
      <c r="I118" s="21">
        <v>0</v>
      </c>
      <c r="J118" s="21">
        <f t="shared" si="41"/>
        <v>75</v>
      </c>
      <c r="K118" s="21">
        <v>0</v>
      </c>
    </row>
    <row r="119" spans="1:11" x14ac:dyDescent="0.25">
      <c r="A119" s="27"/>
      <c r="B119" s="30" t="s">
        <v>492</v>
      </c>
      <c r="C119" s="21"/>
      <c r="D119" s="21"/>
      <c r="E119" s="21">
        <v>0</v>
      </c>
      <c r="F119" s="21">
        <v>0</v>
      </c>
      <c r="G119" s="21">
        <v>0</v>
      </c>
      <c r="H119" s="21">
        <v>142</v>
      </c>
      <c r="I119" s="21">
        <v>0</v>
      </c>
      <c r="J119" s="21">
        <f t="shared" si="41"/>
        <v>142</v>
      </c>
      <c r="K119" s="21">
        <v>0</v>
      </c>
    </row>
    <row r="120" spans="1:11" x14ac:dyDescent="0.25">
      <c r="A120" s="27" t="s">
        <v>318</v>
      </c>
      <c r="B120" s="30" t="s">
        <v>102</v>
      </c>
      <c r="C120" s="21">
        <f>SUM(C121:C123)</f>
        <v>12</v>
      </c>
      <c r="D120" s="21">
        <f t="shared" ref="D120" si="43">SUM(D121:D123)</f>
        <v>10</v>
      </c>
      <c r="E120" s="21">
        <v>1484</v>
      </c>
      <c r="F120" s="21">
        <v>495</v>
      </c>
      <c r="G120" s="21">
        <v>0</v>
      </c>
      <c r="H120" s="21">
        <v>100</v>
      </c>
      <c r="I120" s="21">
        <v>350</v>
      </c>
      <c r="J120" s="21">
        <f t="shared" si="41"/>
        <v>2429</v>
      </c>
      <c r="K120" s="21">
        <v>30</v>
      </c>
    </row>
    <row r="121" spans="1:11" x14ac:dyDescent="0.25">
      <c r="A121" s="27"/>
      <c r="B121" s="30" t="s">
        <v>81</v>
      </c>
      <c r="C121" s="21">
        <v>12</v>
      </c>
      <c r="D121" s="21">
        <v>10</v>
      </c>
      <c r="E121" s="21">
        <v>1335</v>
      </c>
      <c r="F121" s="21">
        <v>495</v>
      </c>
      <c r="G121" s="21">
        <v>0</v>
      </c>
      <c r="H121" s="21">
        <v>0</v>
      </c>
      <c r="I121" s="21">
        <v>350</v>
      </c>
      <c r="J121" s="21">
        <f t="shared" si="41"/>
        <v>2180</v>
      </c>
      <c r="K121" s="21">
        <v>30</v>
      </c>
    </row>
    <row r="122" spans="1:11" x14ac:dyDescent="0.25">
      <c r="A122" s="27"/>
      <c r="B122" s="30" t="s">
        <v>82</v>
      </c>
      <c r="C122" s="21"/>
      <c r="D122" s="21"/>
      <c r="E122" s="21">
        <v>149</v>
      </c>
      <c r="F122" s="21">
        <v>0</v>
      </c>
      <c r="G122" s="21">
        <v>0</v>
      </c>
      <c r="H122" s="21">
        <v>0</v>
      </c>
      <c r="I122" s="21">
        <v>0</v>
      </c>
      <c r="J122" s="21">
        <f t="shared" si="41"/>
        <v>149</v>
      </c>
      <c r="K122" s="21">
        <v>0</v>
      </c>
    </row>
    <row r="123" spans="1:11" x14ac:dyDescent="0.25">
      <c r="A123" s="27"/>
      <c r="B123" s="30" t="s">
        <v>492</v>
      </c>
      <c r="C123" s="21"/>
      <c r="D123" s="21"/>
      <c r="E123" s="21">
        <v>0</v>
      </c>
      <c r="F123" s="21">
        <v>0</v>
      </c>
      <c r="G123" s="21">
        <v>0</v>
      </c>
      <c r="H123" s="21">
        <v>100</v>
      </c>
      <c r="I123" s="21">
        <v>0</v>
      </c>
      <c r="J123" s="21">
        <f t="shared" si="41"/>
        <v>100</v>
      </c>
      <c r="K123" s="21">
        <v>0</v>
      </c>
    </row>
    <row r="124" spans="1:11" x14ac:dyDescent="0.25">
      <c r="A124" s="27" t="s">
        <v>527</v>
      </c>
      <c r="B124" s="30" t="s">
        <v>103</v>
      </c>
      <c r="C124" s="40">
        <v>15</v>
      </c>
      <c r="D124" s="40">
        <v>15</v>
      </c>
      <c r="E124" s="40">
        <v>2090</v>
      </c>
      <c r="F124" s="21">
        <v>697</v>
      </c>
      <c r="G124" s="21">
        <v>0</v>
      </c>
      <c r="H124" s="21">
        <v>330</v>
      </c>
      <c r="I124" s="21">
        <v>350</v>
      </c>
      <c r="J124" s="21">
        <f t="shared" si="41"/>
        <v>3467</v>
      </c>
      <c r="K124" s="21">
        <v>0</v>
      </c>
    </row>
    <row r="125" spans="1:11" x14ac:dyDescent="0.25">
      <c r="A125" s="27"/>
      <c r="B125" s="30" t="s">
        <v>81</v>
      </c>
      <c r="C125" s="40">
        <v>15</v>
      </c>
      <c r="D125" s="40">
        <v>15</v>
      </c>
      <c r="E125" s="40">
        <v>2090</v>
      </c>
      <c r="F125" s="21">
        <v>697</v>
      </c>
      <c r="G125" s="21">
        <v>0</v>
      </c>
      <c r="H125" s="21">
        <v>0</v>
      </c>
      <c r="I125" s="21">
        <v>350</v>
      </c>
      <c r="J125" s="21">
        <f t="shared" si="41"/>
        <v>3137</v>
      </c>
      <c r="K125" s="21">
        <v>0</v>
      </c>
    </row>
    <row r="126" spans="1:11" x14ac:dyDescent="0.25">
      <c r="A126" s="27"/>
      <c r="B126" s="30" t="s">
        <v>518</v>
      </c>
      <c r="C126" s="40"/>
      <c r="D126" s="40"/>
      <c r="E126" s="40">
        <v>0</v>
      </c>
      <c r="F126" s="21">
        <v>0</v>
      </c>
      <c r="G126" s="21">
        <v>0</v>
      </c>
      <c r="H126" s="21">
        <v>0</v>
      </c>
      <c r="I126" s="21">
        <v>0</v>
      </c>
      <c r="J126" s="21">
        <f t="shared" si="41"/>
        <v>0</v>
      </c>
      <c r="K126" s="21">
        <v>0</v>
      </c>
    </row>
    <row r="127" spans="1:11" x14ac:dyDescent="0.25">
      <c r="A127" s="27"/>
      <c r="B127" s="30" t="s">
        <v>502</v>
      </c>
      <c r="C127" s="40"/>
      <c r="D127" s="40"/>
      <c r="E127" s="40">
        <v>0</v>
      </c>
      <c r="F127" s="21">
        <v>0</v>
      </c>
      <c r="G127" s="21">
        <v>0</v>
      </c>
      <c r="H127" s="21">
        <v>330</v>
      </c>
      <c r="I127" s="21">
        <v>0</v>
      </c>
      <c r="J127" s="21">
        <f t="shared" si="41"/>
        <v>330</v>
      </c>
      <c r="K127" s="21">
        <v>0</v>
      </c>
    </row>
    <row r="128" spans="1:11" ht="25.5" x14ac:dyDescent="0.25">
      <c r="A128" s="27" t="s">
        <v>319</v>
      </c>
      <c r="B128" s="34" t="s">
        <v>528</v>
      </c>
      <c r="C128" s="40">
        <v>250</v>
      </c>
      <c r="D128" s="40">
        <v>249</v>
      </c>
      <c r="E128" s="40">
        <v>36123</v>
      </c>
      <c r="F128" s="21">
        <v>12041</v>
      </c>
      <c r="G128" s="21">
        <v>498</v>
      </c>
      <c r="H128" s="21">
        <v>3322</v>
      </c>
      <c r="I128" s="21">
        <v>750</v>
      </c>
      <c r="J128" s="21">
        <f t="shared" si="41"/>
        <v>52734</v>
      </c>
      <c r="K128" s="21">
        <v>0</v>
      </c>
    </row>
    <row r="129" spans="1:11" x14ac:dyDescent="0.25">
      <c r="A129" s="27"/>
      <c r="B129" s="30" t="s">
        <v>81</v>
      </c>
      <c r="C129" s="40">
        <v>219</v>
      </c>
      <c r="D129" s="40">
        <v>145</v>
      </c>
      <c r="E129" s="40">
        <v>30610</v>
      </c>
      <c r="F129" s="21">
        <v>10203</v>
      </c>
      <c r="G129" s="21">
        <v>498</v>
      </c>
      <c r="H129" s="21">
        <v>0</v>
      </c>
      <c r="I129" s="21">
        <v>750</v>
      </c>
      <c r="J129" s="21">
        <f t="shared" si="41"/>
        <v>42061</v>
      </c>
      <c r="K129" s="21">
        <v>0</v>
      </c>
    </row>
    <row r="130" spans="1:11" x14ac:dyDescent="0.25">
      <c r="A130" s="27"/>
      <c r="B130" s="30" t="s">
        <v>529</v>
      </c>
      <c r="C130" s="40"/>
      <c r="D130" s="40">
        <v>74</v>
      </c>
      <c r="E130" s="40">
        <v>5513</v>
      </c>
      <c r="F130" s="21">
        <v>1838</v>
      </c>
      <c r="G130" s="21">
        <v>0</v>
      </c>
      <c r="H130" s="21">
        <v>0</v>
      </c>
      <c r="I130" s="21">
        <v>0</v>
      </c>
      <c r="J130" s="21">
        <f t="shared" si="41"/>
        <v>7351</v>
      </c>
      <c r="K130" s="21">
        <v>0</v>
      </c>
    </row>
    <row r="131" spans="1:11" x14ac:dyDescent="0.25">
      <c r="A131" s="27"/>
      <c r="B131" s="30" t="s">
        <v>502</v>
      </c>
      <c r="C131" s="40">
        <v>31</v>
      </c>
      <c r="D131" s="40">
        <v>30</v>
      </c>
      <c r="E131" s="40">
        <v>0</v>
      </c>
      <c r="F131" s="21">
        <v>0</v>
      </c>
      <c r="G131" s="21">
        <v>0</v>
      </c>
      <c r="H131" s="21">
        <v>3322</v>
      </c>
      <c r="I131" s="21">
        <v>0</v>
      </c>
      <c r="J131" s="21">
        <f t="shared" si="41"/>
        <v>3322</v>
      </c>
      <c r="K131" s="21">
        <v>0</v>
      </c>
    </row>
    <row r="132" spans="1:11" x14ac:dyDescent="0.25">
      <c r="A132" s="27" t="s">
        <v>320</v>
      </c>
      <c r="B132" s="30" t="s">
        <v>104</v>
      </c>
      <c r="C132" s="40">
        <v>20</v>
      </c>
      <c r="D132" s="40">
        <v>20</v>
      </c>
      <c r="E132" s="40">
        <v>2538</v>
      </c>
      <c r="F132" s="21">
        <v>846</v>
      </c>
      <c r="G132" s="21">
        <v>0</v>
      </c>
      <c r="H132" s="21">
        <v>198</v>
      </c>
      <c r="I132" s="21">
        <v>150</v>
      </c>
      <c r="J132" s="21">
        <f t="shared" si="41"/>
        <v>3732</v>
      </c>
      <c r="K132" s="21">
        <v>70</v>
      </c>
    </row>
    <row r="133" spans="1:11" x14ac:dyDescent="0.25">
      <c r="A133" s="27"/>
      <c r="B133" s="30" t="s">
        <v>81</v>
      </c>
      <c r="C133" s="40">
        <v>18</v>
      </c>
      <c r="D133" s="40">
        <v>18</v>
      </c>
      <c r="E133" s="40">
        <v>2538</v>
      </c>
      <c r="F133" s="21">
        <v>846</v>
      </c>
      <c r="G133" s="21">
        <v>0</v>
      </c>
      <c r="H133" s="21">
        <v>0</v>
      </c>
      <c r="I133" s="21">
        <v>150</v>
      </c>
      <c r="J133" s="21">
        <f t="shared" si="41"/>
        <v>3534</v>
      </c>
      <c r="K133" s="21">
        <v>0</v>
      </c>
    </row>
    <row r="134" spans="1:11" x14ac:dyDescent="0.25">
      <c r="A134" s="27"/>
      <c r="B134" s="30" t="s">
        <v>518</v>
      </c>
      <c r="C134" s="40"/>
      <c r="D134" s="40"/>
      <c r="E134" s="40">
        <v>0</v>
      </c>
      <c r="F134" s="21">
        <v>0</v>
      </c>
      <c r="G134" s="21">
        <v>0</v>
      </c>
      <c r="H134" s="21">
        <v>0</v>
      </c>
      <c r="I134" s="21">
        <v>0</v>
      </c>
      <c r="J134" s="21">
        <f t="shared" si="41"/>
        <v>0</v>
      </c>
      <c r="K134" s="21">
        <v>0</v>
      </c>
    </row>
    <row r="135" spans="1:11" x14ac:dyDescent="0.25">
      <c r="A135" s="27"/>
      <c r="B135" s="30" t="s">
        <v>502</v>
      </c>
      <c r="C135" s="40">
        <v>2</v>
      </c>
      <c r="D135" s="40">
        <v>2</v>
      </c>
      <c r="E135" s="40">
        <v>0</v>
      </c>
      <c r="F135" s="21">
        <v>0</v>
      </c>
      <c r="G135" s="21">
        <v>0</v>
      </c>
      <c r="H135" s="21">
        <v>198</v>
      </c>
      <c r="I135" s="21">
        <v>0</v>
      </c>
      <c r="J135" s="21">
        <f t="shared" si="41"/>
        <v>198</v>
      </c>
      <c r="K135" s="21">
        <v>0</v>
      </c>
    </row>
    <row r="136" spans="1:11" x14ac:dyDescent="0.25">
      <c r="A136" s="27" t="s">
        <v>321</v>
      </c>
      <c r="B136" s="30" t="s">
        <v>105</v>
      </c>
      <c r="C136" s="40">
        <v>24</v>
      </c>
      <c r="D136" s="40">
        <v>24</v>
      </c>
      <c r="E136" s="40">
        <v>2715</v>
      </c>
      <c r="F136" s="21">
        <v>905</v>
      </c>
      <c r="G136" s="21">
        <v>0</v>
      </c>
      <c r="H136" s="21">
        <v>284</v>
      </c>
      <c r="I136" s="21">
        <v>150</v>
      </c>
      <c r="J136" s="21">
        <f t="shared" si="41"/>
        <v>4054</v>
      </c>
      <c r="K136" s="21">
        <v>487</v>
      </c>
    </row>
    <row r="137" spans="1:11" x14ac:dyDescent="0.25">
      <c r="A137" s="27"/>
      <c r="B137" s="30" t="s">
        <v>81</v>
      </c>
      <c r="C137" s="40">
        <v>21</v>
      </c>
      <c r="D137" s="40">
        <v>18</v>
      </c>
      <c r="E137" s="40">
        <v>2491</v>
      </c>
      <c r="F137" s="21">
        <v>830</v>
      </c>
      <c r="G137" s="21">
        <v>0</v>
      </c>
      <c r="H137" s="21">
        <v>0</v>
      </c>
      <c r="I137" s="21">
        <v>150</v>
      </c>
      <c r="J137" s="21">
        <f t="shared" si="41"/>
        <v>3471</v>
      </c>
      <c r="K137" s="21">
        <v>0</v>
      </c>
    </row>
    <row r="138" spans="1:11" x14ac:dyDescent="0.25">
      <c r="A138" s="27"/>
      <c r="B138" s="30" t="s">
        <v>530</v>
      </c>
      <c r="C138" s="40"/>
      <c r="D138" s="40">
        <v>3</v>
      </c>
      <c r="E138" s="40">
        <v>224</v>
      </c>
      <c r="F138" s="21">
        <v>75</v>
      </c>
      <c r="G138" s="21">
        <v>0</v>
      </c>
      <c r="H138" s="21">
        <v>0</v>
      </c>
      <c r="I138" s="21">
        <v>0</v>
      </c>
      <c r="J138" s="21">
        <f t="shared" si="41"/>
        <v>299</v>
      </c>
      <c r="K138" s="21">
        <v>0</v>
      </c>
    </row>
    <row r="139" spans="1:11" x14ac:dyDescent="0.25">
      <c r="A139" s="27"/>
      <c r="B139" s="30" t="s">
        <v>502</v>
      </c>
      <c r="C139" s="40">
        <v>3</v>
      </c>
      <c r="D139" s="40">
        <v>3</v>
      </c>
      <c r="E139" s="40">
        <v>0</v>
      </c>
      <c r="F139" s="21">
        <v>0</v>
      </c>
      <c r="G139" s="21">
        <v>0</v>
      </c>
      <c r="H139" s="21">
        <v>284</v>
      </c>
      <c r="I139" s="21">
        <v>0</v>
      </c>
      <c r="J139" s="21">
        <f t="shared" si="41"/>
        <v>284</v>
      </c>
      <c r="K139" s="21">
        <v>0</v>
      </c>
    </row>
    <row r="140" spans="1:11" x14ac:dyDescent="0.25">
      <c r="A140" s="27" t="s">
        <v>322</v>
      </c>
      <c r="B140" s="30" t="s">
        <v>106</v>
      </c>
      <c r="C140" s="40">
        <v>13</v>
      </c>
      <c r="D140" s="40">
        <v>13</v>
      </c>
      <c r="E140" s="40">
        <v>1673</v>
      </c>
      <c r="F140" s="21">
        <v>558</v>
      </c>
      <c r="G140" s="21">
        <v>0</v>
      </c>
      <c r="H140" s="21">
        <v>86</v>
      </c>
      <c r="I140" s="21">
        <v>250</v>
      </c>
      <c r="J140" s="21">
        <f t="shared" si="41"/>
        <v>2567</v>
      </c>
      <c r="K140" s="21">
        <v>12</v>
      </c>
    </row>
    <row r="141" spans="1:11" x14ac:dyDescent="0.25">
      <c r="A141" s="27"/>
      <c r="B141" s="30" t="s">
        <v>81</v>
      </c>
      <c r="C141" s="40">
        <v>12</v>
      </c>
      <c r="D141" s="40">
        <v>12</v>
      </c>
      <c r="E141" s="40">
        <v>1673</v>
      </c>
      <c r="F141" s="21">
        <v>558</v>
      </c>
      <c r="G141" s="21">
        <v>0</v>
      </c>
      <c r="H141" s="21">
        <v>0</v>
      </c>
      <c r="I141" s="21">
        <v>250</v>
      </c>
      <c r="J141" s="21">
        <f t="shared" si="41"/>
        <v>2481</v>
      </c>
      <c r="K141" s="21">
        <v>0</v>
      </c>
    </row>
    <row r="142" spans="1:11" x14ac:dyDescent="0.25">
      <c r="A142" s="27"/>
      <c r="B142" s="30" t="s">
        <v>518</v>
      </c>
      <c r="C142" s="40"/>
      <c r="D142" s="40"/>
      <c r="E142" s="40">
        <v>0</v>
      </c>
      <c r="F142" s="21">
        <v>0</v>
      </c>
      <c r="G142" s="21">
        <v>0</v>
      </c>
      <c r="H142" s="21">
        <v>0</v>
      </c>
      <c r="I142" s="21">
        <v>0</v>
      </c>
      <c r="J142" s="21">
        <f t="shared" si="41"/>
        <v>0</v>
      </c>
      <c r="K142" s="21">
        <v>0</v>
      </c>
    </row>
    <row r="143" spans="1:11" x14ac:dyDescent="0.25">
      <c r="A143" s="27"/>
      <c r="B143" s="30" t="s">
        <v>502</v>
      </c>
      <c r="C143" s="40">
        <v>1</v>
      </c>
      <c r="D143" s="40">
        <v>1</v>
      </c>
      <c r="E143" s="40">
        <v>0</v>
      </c>
      <c r="F143" s="21">
        <v>0</v>
      </c>
      <c r="G143" s="21">
        <v>0</v>
      </c>
      <c r="H143" s="21">
        <v>86</v>
      </c>
      <c r="I143" s="21">
        <v>0</v>
      </c>
      <c r="J143" s="21">
        <f t="shared" si="41"/>
        <v>86</v>
      </c>
      <c r="K143" s="21">
        <v>0</v>
      </c>
    </row>
    <row r="144" spans="1:11" x14ac:dyDescent="0.25">
      <c r="A144" s="27" t="s">
        <v>323</v>
      </c>
      <c r="B144" s="30" t="s">
        <v>107</v>
      </c>
      <c r="C144" s="40">
        <v>37</v>
      </c>
      <c r="D144" s="40">
        <v>37</v>
      </c>
      <c r="E144" s="40">
        <v>4141</v>
      </c>
      <c r="F144" s="21">
        <v>1380</v>
      </c>
      <c r="G144" s="21">
        <v>0</v>
      </c>
      <c r="H144" s="21">
        <v>478</v>
      </c>
      <c r="I144" s="21">
        <v>250</v>
      </c>
      <c r="J144" s="21">
        <f t="shared" si="41"/>
        <v>6249</v>
      </c>
      <c r="K144" s="21">
        <v>0</v>
      </c>
    </row>
    <row r="145" spans="1:11" x14ac:dyDescent="0.25">
      <c r="A145" s="27"/>
      <c r="B145" s="30" t="s">
        <v>81</v>
      </c>
      <c r="C145" s="40">
        <v>33</v>
      </c>
      <c r="D145" s="40">
        <v>28</v>
      </c>
      <c r="E145" s="40">
        <v>3769</v>
      </c>
      <c r="F145" s="21">
        <v>1256</v>
      </c>
      <c r="G145" s="21">
        <v>0</v>
      </c>
      <c r="H145" s="21">
        <v>0</v>
      </c>
      <c r="I145" s="21">
        <v>250</v>
      </c>
      <c r="J145" s="21">
        <f t="shared" si="41"/>
        <v>5275</v>
      </c>
      <c r="K145" s="21">
        <v>0</v>
      </c>
    </row>
    <row r="146" spans="1:11" x14ac:dyDescent="0.25">
      <c r="A146" s="27"/>
      <c r="B146" s="30" t="s">
        <v>497</v>
      </c>
      <c r="C146" s="40"/>
      <c r="D146" s="40">
        <v>5</v>
      </c>
      <c r="E146" s="40">
        <v>373</v>
      </c>
      <c r="F146" s="21">
        <v>124</v>
      </c>
      <c r="G146" s="21">
        <v>0</v>
      </c>
      <c r="H146" s="21">
        <v>0</v>
      </c>
      <c r="I146" s="21">
        <v>0</v>
      </c>
      <c r="J146" s="21">
        <f t="shared" si="41"/>
        <v>497</v>
      </c>
      <c r="K146" s="21">
        <v>0</v>
      </c>
    </row>
    <row r="147" spans="1:11" x14ac:dyDescent="0.25">
      <c r="A147" s="27"/>
      <c r="B147" s="30" t="s">
        <v>502</v>
      </c>
      <c r="C147" s="40">
        <v>4</v>
      </c>
      <c r="D147" s="40">
        <v>4</v>
      </c>
      <c r="E147" s="40">
        <v>0</v>
      </c>
      <c r="F147" s="21">
        <v>0</v>
      </c>
      <c r="G147" s="21">
        <v>0</v>
      </c>
      <c r="H147" s="21">
        <v>478</v>
      </c>
      <c r="I147" s="21">
        <v>0</v>
      </c>
      <c r="J147" s="21">
        <f t="shared" si="41"/>
        <v>478</v>
      </c>
      <c r="K147" s="21">
        <v>0</v>
      </c>
    </row>
    <row r="148" spans="1:11" x14ac:dyDescent="0.25">
      <c r="A148" s="27" t="s">
        <v>324</v>
      </c>
      <c r="B148" s="30" t="s">
        <v>108</v>
      </c>
      <c r="C148" s="40">
        <v>35</v>
      </c>
      <c r="D148" s="40">
        <v>34</v>
      </c>
      <c r="E148" s="40">
        <v>3908</v>
      </c>
      <c r="F148" s="21">
        <v>1303</v>
      </c>
      <c r="G148" s="21">
        <v>0</v>
      </c>
      <c r="H148" s="21">
        <v>399</v>
      </c>
      <c r="I148" s="21">
        <v>910</v>
      </c>
      <c r="J148" s="21">
        <f t="shared" si="41"/>
        <v>6520</v>
      </c>
      <c r="K148" s="21">
        <v>66</v>
      </c>
    </row>
    <row r="149" spans="1:11" x14ac:dyDescent="0.25">
      <c r="A149" s="27"/>
      <c r="B149" s="30" t="s">
        <v>81</v>
      </c>
      <c r="C149" s="40">
        <v>30</v>
      </c>
      <c r="D149" s="40">
        <v>24</v>
      </c>
      <c r="E149" s="40">
        <v>3461</v>
      </c>
      <c r="F149" s="21">
        <v>1154</v>
      </c>
      <c r="G149" s="21">
        <v>0</v>
      </c>
      <c r="H149" s="21">
        <v>0</v>
      </c>
      <c r="I149" s="21">
        <v>910</v>
      </c>
      <c r="J149" s="21">
        <f t="shared" si="41"/>
        <v>5525</v>
      </c>
      <c r="K149" s="21">
        <v>0</v>
      </c>
    </row>
    <row r="150" spans="1:11" x14ac:dyDescent="0.25">
      <c r="A150" s="27"/>
      <c r="B150" s="30" t="s">
        <v>531</v>
      </c>
      <c r="C150" s="40"/>
      <c r="D150" s="40">
        <v>6</v>
      </c>
      <c r="E150" s="40">
        <v>447</v>
      </c>
      <c r="F150" s="21">
        <v>149</v>
      </c>
      <c r="G150" s="21">
        <v>0</v>
      </c>
      <c r="H150" s="21">
        <v>0</v>
      </c>
      <c r="I150" s="21">
        <v>0</v>
      </c>
      <c r="J150" s="21">
        <f t="shared" si="41"/>
        <v>596</v>
      </c>
      <c r="K150" s="21">
        <v>0</v>
      </c>
    </row>
    <row r="151" spans="1:11" x14ac:dyDescent="0.25">
      <c r="A151" s="27"/>
      <c r="B151" s="30" t="s">
        <v>502</v>
      </c>
      <c r="C151" s="40">
        <v>5</v>
      </c>
      <c r="D151" s="40">
        <v>4</v>
      </c>
      <c r="E151" s="40">
        <v>0</v>
      </c>
      <c r="F151" s="21">
        <v>0</v>
      </c>
      <c r="G151" s="21">
        <v>0</v>
      </c>
      <c r="H151" s="21">
        <v>399</v>
      </c>
      <c r="I151" s="21">
        <v>0</v>
      </c>
      <c r="J151" s="21">
        <f t="shared" si="41"/>
        <v>399</v>
      </c>
      <c r="K151" s="21">
        <v>0</v>
      </c>
    </row>
    <row r="152" spans="1:11" x14ac:dyDescent="0.2">
      <c r="A152" s="41">
        <v>36</v>
      </c>
      <c r="B152" s="30" t="s">
        <v>532</v>
      </c>
      <c r="C152" s="21">
        <f>SUM(C153:C155)</f>
        <v>14</v>
      </c>
      <c r="D152" s="21">
        <f t="shared" ref="D152:I152" si="44">SUM(D153:D155)</f>
        <v>13</v>
      </c>
      <c r="E152" s="21">
        <f t="shared" si="44"/>
        <v>1577</v>
      </c>
      <c r="F152" s="21">
        <f t="shared" si="44"/>
        <v>526</v>
      </c>
      <c r="G152" s="21">
        <f t="shared" si="44"/>
        <v>0</v>
      </c>
      <c r="H152" s="21">
        <f t="shared" si="44"/>
        <v>245</v>
      </c>
      <c r="I152" s="21">
        <f t="shared" si="44"/>
        <v>150</v>
      </c>
      <c r="J152" s="21">
        <f t="shared" si="41"/>
        <v>2498</v>
      </c>
      <c r="K152" s="21">
        <f t="shared" ref="K152" si="45">SUM(K153:K155)</f>
        <v>0</v>
      </c>
    </row>
    <row r="153" spans="1:11" x14ac:dyDescent="0.2">
      <c r="A153" s="41"/>
      <c r="B153" s="30" t="s">
        <v>81</v>
      </c>
      <c r="C153" s="21">
        <v>12</v>
      </c>
      <c r="D153" s="21">
        <v>11</v>
      </c>
      <c r="E153" s="21">
        <v>1502</v>
      </c>
      <c r="F153" s="21">
        <v>526</v>
      </c>
      <c r="G153" s="21"/>
      <c r="H153" s="21"/>
      <c r="I153" s="21">
        <v>150</v>
      </c>
      <c r="J153" s="21">
        <f t="shared" si="41"/>
        <v>2178</v>
      </c>
      <c r="K153" s="21"/>
    </row>
    <row r="154" spans="1:11" x14ac:dyDescent="0.2">
      <c r="A154" s="41"/>
      <c r="B154" s="30" t="s">
        <v>82</v>
      </c>
      <c r="C154" s="21"/>
      <c r="D154" s="21"/>
      <c r="E154" s="21">
        <v>75</v>
      </c>
      <c r="F154" s="21"/>
      <c r="G154" s="21"/>
      <c r="H154" s="21"/>
      <c r="I154" s="21"/>
      <c r="J154" s="21">
        <f t="shared" si="41"/>
        <v>75</v>
      </c>
      <c r="K154" s="21"/>
    </row>
    <row r="155" spans="1:11" x14ac:dyDescent="0.2">
      <c r="A155" s="41"/>
      <c r="B155" s="30" t="s">
        <v>502</v>
      </c>
      <c r="C155" s="21">
        <v>2</v>
      </c>
      <c r="D155" s="21">
        <v>2</v>
      </c>
      <c r="E155" s="21"/>
      <c r="F155" s="21"/>
      <c r="G155" s="21"/>
      <c r="H155" s="21">
        <v>245</v>
      </c>
      <c r="I155" s="21"/>
      <c r="J155" s="21">
        <f t="shared" si="41"/>
        <v>245</v>
      </c>
      <c r="K155" s="21"/>
    </row>
    <row r="156" spans="1:11" ht="15" customHeight="1" x14ac:dyDescent="0.25">
      <c r="A156" s="27" t="s">
        <v>380</v>
      </c>
      <c r="B156" s="30" t="s">
        <v>533</v>
      </c>
      <c r="C156" s="21"/>
      <c r="D156" s="21"/>
      <c r="E156" s="21"/>
      <c r="F156" s="21"/>
      <c r="G156" s="21"/>
      <c r="H156" s="21"/>
      <c r="I156" s="21">
        <v>950</v>
      </c>
      <c r="J156" s="21">
        <f t="shared" si="41"/>
        <v>950</v>
      </c>
      <c r="K156" s="21"/>
    </row>
    <row r="157" spans="1:11" ht="18" customHeight="1" x14ac:dyDescent="0.25">
      <c r="A157" s="27" t="s">
        <v>381</v>
      </c>
      <c r="B157" s="30" t="s">
        <v>525</v>
      </c>
      <c r="C157" s="21"/>
      <c r="D157" s="21"/>
      <c r="E157" s="21"/>
      <c r="F157" s="21"/>
      <c r="G157" s="21"/>
      <c r="H157" s="21"/>
      <c r="I157" s="21">
        <v>3000</v>
      </c>
      <c r="J157" s="21">
        <f t="shared" si="41"/>
        <v>3000</v>
      </c>
      <c r="K157" s="21"/>
    </row>
    <row r="158" spans="1:11" s="39" customFormat="1" ht="28.5" customHeight="1" x14ac:dyDescent="0.25">
      <c r="A158" s="25" t="s">
        <v>666</v>
      </c>
      <c r="B158" s="35" t="s">
        <v>327</v>
      </c>
      <c r="C158" s="28">
        <v>265</v>
      </c>
      <c r="D158" s="28">
        <v>248</v>
      </c>
      <c r="E158" s="28">
        <f>SUM(E161,E168)</f>
        <v>44140.234230000009</v>
      </c>
      <c r="F158" s="28">
        <f t="shared" ref="F158:J158" si="46">SUM(F161,F168)</f>
        <v>13545.807106000002</v>
      </c>
      <c r="G158" s="28">
        <f t="shared" si="46"/>
        <v>0</v>
      </c>
      <c r="H158" s="28">
        <f t="shared" si="46"/>
        <v>2647.9364399999999</v>
      </c>
      <c r="I158" s="28">
        <f t="shared" si="46"/>
        <v>95444.251250000001</v>
      </c>
      <c r="J158" s="28">
        <f t="shared" si="46"/>
        <v>155778.22902600002</v>
      </c>
      <c r="K158" s="28"/>
    </row>
    <row r="159" spans="1:11" s="42" customFormat="1" ht="15" customHeight="1" x14ac:dyDescent="0.25">
      <c r="A159" s="31"/>
      <c r="B159" s="54" t="s">
        <v>541</v>
      </c>
      <c r="C159" s="28">
        <v>265</v>
      </c>
      <c r="D159" s="28">
        <v>248</v>
      </c>
      <c r="E159" s="33">
        <f>E166+E168</f>
        <v>43640.234230000009</v>
      </c>
      <c r="F159" s="33">
        <f t="shared" ref="F159:J159" si="47">F166+F168</f>
        <v>13545.807106000002</v>
      </c>
      <c r="G159" s="33">
        <f t="shared" si="47"/>
        <v>0</v>
      </c>
      <c r="H159" s="33">
        <f t="shared" si="47"/>
        <v>2647.9364399999999</v>
      </c>
      <c r="I159" s="33">
        <f t="shared" si="47"/>
        <v>95444.251250000001</v>
      </c>
      <c r="J159" s="33">
        <f t="shared" si="47"/>
        <v>155278.22902600002</v>
      </c>
      <c r="K159" s="33"/>
    </row>
    <row r="160" spans="1:11" s="42" customFormat="1" ht="15" customHeight="1" x14ac:dyDescent="0.25">
      <c r="A160" s="31"/>
      <c r="B160" s="54" t="s">
        <v>668</v>
      </c>
      <c r="C160" s="33"/>
      <c r="D160" s="33"/>
      <c r="E160" s="33">
        <f>E167</f>
        <v>500</v>
      </c>
      <c r="F160" s="33"/>
      <c r="G160" s="33"/>
      <c r="H160" s="33"/>
      <c r="I160" s="33"/>
      <c r="J160" s="21">
        <f t="shared" ref="J160:J165" si="48">E160+F160+G160+H160+I160</f>
        <v>500</v>
      </c>
      <c r="K160" s="33"/>
    </row>
    <row r="161" spans="1:11" s="39" customFormat="1" ht="17.25" customHeight="1" x14ac:dyDescent="0.25">
      <c r="A161" s="25" t="s">
        <v>567</v>
      </c>
      <c r="B161" s="35" t="s">
        <v>370</v>
      </c>
      <c r="C161" s="28"/>
      <c r="D161" s="28"/>
      <c r="E161" s="28">
        <f>SUM(E162:E165)</f>
        <v>44140.234230000009</v>
      </c>
      <c r="F161" s="28">
        <f t="shared" ref="F161:J161" si="49">SUM(F162:F165)</f>
        <v>13545.807106000002</v>
      </c>
      <c r="G161" s="28">
        <f t="shared" si="49"/>
        <v>0</v>
      </c>
      <c r="H161" s="28">
        <f t="shared" si="49"/>
        <v>2647.9364399999999</v>
      </c>
      <c r="I161" s="28">
        <f t="shared" si="49"/>
        <v>75444.251250000001</v>
      </c>
      <c r="J161" s="28">
        <f t="shared" si="49"/>
        <v>135778.22902600002</v>
      </c>
      <c r="K161" s="28"/>
    </row>
    <row r="162" spans="1:11" x14ac:dyDescent="0.25">
      <c r="A162" s="27" t="s">
        <v>61</v>
      </c>
      <c r="B162" s="30" t="s">
        <v>370</v>
      </c>
      <c r="C162" s="21"/>
      <c r="D162" s="21"/>
      <c r="E162" s="38"/>
      <c r="F162" s="21">
        <v>13545.807106000002</v>
      </c>
      <c r="G162" s="21"/>
      <c r="H162" s="21"/>
      <c r="I162" s="21">
        <v>75444.251250000001</v>
      </c>
      <c r="J162" s="21">
        <f t="shared" si="48"/>
        <v>88990.058356000009</v>
      </c>
      <c r="K162" s="21"/>
    </row>
    <row r="163" spans="1:11" x14ac:dyDescent="0.25">
      <c r="A163" s="27" t="s">
        <v>61</v>
      </c>
      <c r="B163" s="30" t="s">
        <v>667</v>
      </c>
      <c r="C163" s="21"/>
      <c r="D163" s="21"/>
      <c r="E163" s="21">
        <v>42572.45655000001</v>
      </c>
      <c r="F163" s="21"/>
      <c r="G163" s="21"/>
      <c r="H163" s="21"/>
      <c r="I163" s="21"/>
      <c r="J163" s="21">
        <f t="shared" si="48"/>
        <v>42572.45655000001</v>
      </c>
      <c r="K163" s="21"/>
    </row>
    <row r="164" spans="1:11" x14ac:dyDescent="0.25">
      <c r="A164" s="27" t="s">
        <v>61</v>
      </c>
      <c r="B164" s="30" t="s">
        <v>450</v>
      </c>
      <c r="C164" s="21"/>
      <c r="D164" s="21"/>
      <c r="E164" s="21">
        <v>1567.7776799999997</v>
      </c>
      <c r="F164" s="21"/>
      <c r="G164" s="21"/>
      <c r="H164" s="21"/>
      <c r="I164" s="21"/>
      <c r="J164" s="21">
        <f t="shared" si="48"/>
        <v>1567.7776799999997</v>
      </c>
      <c r="K164" s="21"/>
    </row>
    <row r="165" spans="1:11" x14ac:dyDescent="0.25">
      <c r="A165" s="27" t="s">
        <v>61</v>
      </c>
      <c r="B165" s="30" t="s">
        <v>616</v>
      </c>
      <c r="C165" s="21"/>
      <c r="D165" s="21"/>
      <c r="E165" s="21"/>
      <c r="F165" s="21"/>
      <c r="G165" s="21"/>
      <c r="H165" s="21">
        <v>2647.9364399999999</v>
      </c>
      <c r="I165" s="21"/>
      <c r="J165" s="21">
        <f t="shared" si="48"/>
        <v>2647.9364399999999</v>
      </c>
      <c r="K165" s="21"/>
    </row>
    <row r="166" spans="1:11" s="42" customFormat="1" x14ac:dyDescent="0.25">
      <c r="A166" s="31"/>
      <c r="B166" s="54" t="s">
        <v>541</v>
      </c>
      <c r="C166" s="33"/>
      <c r="D166" s="33"/>
      <c r="E166" s="33">
        <v>43640.234230000009</v>
      </c>
      <c r="F166" s="33">
        <v>13545.807106000002</v>
      </c>
      <c r="G166" s="33"/>
      <c r="H166" s="33">
        <v>2647.9364399999999</v>
      </c>
      <c r="I166" s="33">
        <v>75444.251250000001</v>
      </c>
      <c r="J166" s="33">
        <f>E166+F166+G166+H166+I166</f>
        <v>135278.22902600002</v>
      </c>
      <c r="K166" s="33"/>
    </row>
    <row r="167" spans="1:11" s="42" customFormat="1" x14ac:dyDescent="0.25">
      <c r="A167" s="31"/>
      <c r="B167" s="54" t="s">
        <v>668</v>
      </c>
      <c r="C167" s="33"/>
      <c r="D167" s="33"/>
      <c r="E167" s="33">
        <v>500</v>
      </c>
      <c r="F167" s="33"/>
      <c r="G167" s="33"/>
      <c r="H167" s="33"/>
      <c r="I167" s="33"/>
      <c r="J167" s="33">
        <f>E167+F167+G167+H167+I167</f>
        <v>500</v>
      </c>
      <c r="K167" s="33"/>
    </row>
    <row r="168" spans="1:11" s="39" customFormat="1" ht="29.25" customHeight="1" x14ac:dyDescent="0.25">
      <c r="A168" s="25" t="s">
        <v>296</v>
      </c>
      <c r="B168" s="29" t="s">
        <v>669</v>
      </c>
      <c r="C168" s="28"/>
      <c r="D168" s="28"/>
      <c r="E168" s="28"/>
      <c r="F168" s="28"/>
      <c r="G168" s="28"/>
      <c r="H168" s="28"/>
      <c r="I168" s="28">
        <f>SUM(I169:I171)</f>
        <v>20000</v>
      </c>
      <c r="J168" s="28">
        <f>+SUBTOTAL(9,J169:J171)</f>
        <v>20000</v>
      </c>
      <c r="K168" s="28"/>
    </row>
    <row r="169" spans="1:11" ht="42.75" customHeight="1" x14ac:dyDescent="0.25">
      <c r="A169" s="27" t="s">
        <v>61</v>
      </c>
      <c r="B169" s="55" t="s">
        <v>308</v>
      </c>
      <c r="C169" s="21"/>
      <c r="D169" s="21"/>
      <c r="E169" s="21"/>
      <c r="F169" s="21"/>
      <c r="G169" s="21"/>
      <c r="H169" s="38"/>
      <c r="I169" s="21">
        <v>9000</v>
      </c>
      <c r="J169" s="21">
        <f t="shared" ref="J169:J170" si="50">E169+F169+G169+H169+I169</f>
        <v>9000</v>
      </c>
      <c r="K169" s="21"/>
    </row>
    <row r="170" spans="1:11" ht="16.5" customHeight="1" x14ac:dyDescent="0.25">
      <c r="A170" s="27" t="s">
        <v>61</v>
      </c>
      <c r="B170" s="34" t="s">
        <v>451</v>
      </c>
      <c r="C170" s="21"/>
      <c r="D170" s="21"/>
      <c r="E170" s="21"/>
      <c r="F170" s="21"/>
      <c r="G170" s="21"/>
      <c r="H170" s="21"/>
      <c r="I170" s="21">
        <v>1000</v>
      </c>
      <c r="J170" s="21">
        <f t="shared" si="50"/>
        <v>1000</v>
      </c>
      <c r="K170" s="21"/>
    </row>
    <row r="171" spans="1:11" ht="25.5" customHeight="1" x14ac:dyDescent="0.25">
      <c r="A171" s="27" t="s">
        <v>61</v>
      </c>
      <c r="B171" s="34" t="s">
        <v>452</v>
      </c>
      <c r="C171" s="21"/>
      <c r="D171" s="21"/>
      <c r="E171" s="21"/>
      <c r="F171" s="21"/>
      <c r="G171" s="21"/>
      <c r="H171" s="21"/>
      <c r="I171" s="21">
        <v>10000</v>
      </c>
      <c r="J171" s="21">
        <v>10000</v>
      </c>
      <c r="K171" s="21"/>
    </row>
    <row r="172" spans="1:11" ht="18" customHeight="1" x14ac:dyDescent="0.25">
      <c r="A172" s="25" t="s">
        <v>534</v>
      </c>
      <c r="B172" s="29" t="s">
        <v>110</v>
      </c>
      <c r="C172" s="28">
        <f t="shared" ref="C172:D172" si="51">C173+C174</f>
        <v>161</v>
      </c>
      <c r="D172" s="28">
        <f t="shared" si="51"/>
        <v>141</v>
      </c>
      <c r="E172" s="28">
        <f>E173+E174</f>
        <v>15710</v>
      </c>
      <c r="F172" s="28">
        <f t="shared" ref="F172:K172" si="52">F173+F174</f>
        <v>5180</v>
      </c>
      <c r="G172" s="28">
        <f t="shared" si="52"/>
        <v>32</v>
      </c>
      <c r="H172" s="28">
        <f t="shared" si="52"/>
        <v>721</v>
      </c>
      <c r="I172" s="28">
        <f t="shared" si="52"/>
        <v>16252</v>
      </c>
      <c r="J172" s="28">
        <f t="shared" si="52"/>
        <v>37895</v>
      </c>
      <c r="K172" s="28">
        <f t="shared" si="52"/>
        <v>2740</v>
      </c>
    </row>
    <row r="173" spans="1:11" s="39" customFormat="1" x14ac:dyDescent="0.25">
      <c r="A173" s="25" t="s">
        <v>171</v>
      </c>
      <c r="B173" s="29" t="s">
        <v>535</v>
      </c>
      <c r="C173" s="28">
        <f>C175+C179+C183+C187+C191+C194+C198+C201+C204+C207+C211+C214+C217+C220+C224+C225+C227+C228+C232+C236+C237+C238+C240+C241+C242+C243</f>
        <v>161</v>
      </c>
      <c r="D173" s="28">
        <f>D175+D179+D183+D187+D191+D194+D198+D201+D204+D207+D211+D214+D217+D220+D224+D225+D227+D228+D232+D236+D237+D238+D240+D241+D242+D243</f>
        <v>141</v>
      </c>
      <c r="E173" s="28">
        <f>E175+E179+E183+E187+E191+E194+E198+E201+E204+E207+E211+E214+E217+E220+E224+E225+E227+E228+E232+E236+E237+E238+E240+E241+E242+E243</f>
        <v>15468</v>
      </c>
      <c r="F173" s="28">
        <f t="shared" ref="F173:K173" si="53">F175+F179+F183+F187+F191+F194+F198+F201+F204+F207+F211+F214+F217+F220+F224+F225+F227+F228+F232+F236+F237+F238+F240+F241+F242+F243</f>
        <v>5180</v>
      </c>
      <c r="G173" s="28">
        <f t="shared" si="53"/>
        <v>32</v>
      </c>
      <c r="H173" s="28">
        <f t="shared" si="53"/>
        <v>721</v>
      </c>
      <c r="I173" s="28">
        <f t="shared" si="53"/>
        <v>16252</v>
      </c>
      <c r="J173" s="28">
        <f t="shared" si="53"/>
        <v>37653</v>
      </c>
      <c r="K173" s="28">
        <f t="shared" si="53"/>
        <v>2740</v>
      </c>
    </row>
    <row r="174" spans="1:11" s="39" customFormat="1" x14ac:dyDescent="0.25">
      <c r="A174" s="25" t="s">
        <v>536</v>
      </c>
      <c r="B174" s="35" t="s">
        <v>537</v>
      </c>
      <c r="C174" s="28"/>
      <c r="D174" s="28"/>
      <c r="E174" s="28">
        <f t="shared" ref="E174" si="54">E178+E182+E190</f>
        <v>242</v>
      </c>
      <c r="F174" s="28"/>
      <c r="G174" s="28"/>
      <c r="H174" s="28">
        <f>H178+H182+H190</f>
        <v>0</v>
      </c>
      <c r="I174" s="28">
        <f t="shared" ref="I174:K174" si="55">I178+I182+I190</f>
        <v>0</v>
      </c>
      <c r="J174" s="28">
        <f t="shared" si="55"/>
        <v>242</v>
      </c>
      <c r="K174" s="28">
        <f t="shared" si="55"/>
        <v>0</v>
      </c>
    </row>
    <row r="175" spans="1:11" x14ac:dyDescent="0.25">
      <c r="A175" s="27">
        <v>1</v>
      </c>
      <c r="B175" s="30" t="s">
        <v>538</v>
      </c>
      <c r="C175" s="21">
        <f>SUM(C176)</f>
        <v>4</v>
      </c>
      <c r="D175" s="21">
        <f t="shared" ref="D175:I175" si="56">SUM(D176)</f>
        <v>4</v>
      </c>
      <c r="E175" s="21">
        <f>E177</f>
        <v>416</v>
      </c>
      <c r="F175" s="21">
        <f t="shared" si="56"/>
        <v>132</v>
      </c>
      <c r="G175" s="21">
        <f t="shared" si="56"/>
        <v>0</v>
      </c>
      <c r="H175" s="21">
        <f t="shared" si="56"/>
        <v>0</v>
      </c>
      <c r="I175" s="21">
        <f t="shared" si="56"/>
        <v>0</v>
      </c>
      <c r="J175" s="21">
        <f>E175+F175+G175+H175+I175</f>
        <v>548</v>
      </c>
      <c r="K175" s="21">
        <f t="shared" ref="K175" si="57">SUM(K176)</f>
        <v>900</v>
      </c>
    </row>
    <row r="176" spans="1:11" x14ac:dyDescent="0.25">
      <c r="A176" s="27"/>
      <c r="B176" s="30" t="s">
        <v>539</v>
      </c>
      <c r="C176" s="21">
        <v>4</v>
      </c>
      <c r="D176" s="21">
        <v>4</v>
      </c>
      <c r="E176" s="21">
        <v>502</v>
      </c>
      <c r="F176" s="21">
        <f>C176*33</f>
        <v>132</v>
      </c>
      <c r="G176" s="21"/>
      <c r="H176" s="21"/>
      <c r="I176" s="21"/>
      <c r="J176" s="21">
        <f t="shared" ref="J176:J178" si="58">E176+F176+G176+H176+I176</f>
        <v>634</v>
      </c>
      <c r="K176" s="21">
        <v>900</v>
      </c>
    </row>
    <row r="177" spans="1:11" x14ac:dyDescent="0.25">
      <c r="A177" s="27" t="s">
        <v>540</v>
      </c>
      <c r="B177" s="54" t="s">
        <v>541</v>
      </c>
      <c r="C177" s="21"/>
      <c r="D177" s="21"/>
      <c r="E177" s="21">
        <v>416</v>
      </c>
      <c r="F177" s="21">
        <v>132</v>
      </c>
      <c r="G177" s="21"/>
      <c r="H177" s="21"/>
      <c r="I177" s="21"/>
      <c r="J177" s="21">
        <f t="shared" si="58"/>
        <v>548</v>
      </c>
      <c r="K177" s="21"/>
    </row>
    <row r="178" spans="1:11" ht="18.75" customHeight="1" x14ac:dyDescent="0.25">
      <c r="A178" s="27" t="s">
        <v>540</v>
      </c>
      <c r="B178" s="54" t="s">
        <v>542</v>
      </c>
      <c r="C178" s="21"/>
      <c r="D178" s="21"/>
      <c r="E178" s="21">
        <v>86</v>
      </c>
      <c r="F178" s="21"/>
      <c r="G178" s="21"/>
      <c r="H178" s="21"/>
      <c r="I178" s="21"/>
      <c r="J178" s="21">
        <f t="shared" si="58"/>
        <v>86</v>
      </c>
      <c r="K178" s="21"/>
    </row>
    <row r="179" spans="1:11" x14ac:dyDescent="0.25">
      <c r="A179" s="27">
        <v>2</v>
      </c>
      <c r="B179" s="30" t="s">
        <v>543</v>
      </c>
      <c r="C179" s="21">
        <f t="shared" ref="C179:K179" si="59">SUM(C180:C180)</f>
        <v>3</v>
      </c>
      <c r="D179" s="21">
        <f t="shared" si="59"/>
        <v>3</v>
      </c>
      <c r="E179" s="21">
        <f>E181</f>
        <v>295</v>
      </c>
      <c r="F179" s="21">
        <f t="shared" ref="F179:J179" si="60">F181</f>
        <v>99</v>
      </c>
      <c r="G179" s="21">
        <f t="shared" si="60"/>
        <v>0</v>
      </c>
      <c r="H179" s="21">
        <f t="shared" si="60"/>
        <v>0</v>
      </c>
      <c r="I179" s="21">
        <f t="shared" si="60"/>
        <v>0</v>
      </c>
      <c r="J179" s="21">
        <f t="shared" si="60"/>
        <v>394</v>
      </c>
      <c r="K179" s="21">
        <f t="shared" si="59"/>
        <v>540</v>
      </c>
    </row>
    <row r="180" spans="1:11" x14ac:dyDescent="0.25">
      <c r="A180" s="27"/>
      <c r="B180" s="30" t="s">
        <v>539</v>
      </c>
      <c r="C180" s="21">
        <v>3</v>
      </c>
      <c r="D180" s="21">
        <v>3</v>
      </c>
      <c r="E180" s="21">
        <v>356</v>
      </c>
      <c r="F180" s="21">
        <f>C180*33</f>
        <v>99</v>
      </c>
      <c r="G180" s="21"/>
      <c r="H180" s="21"/>
      <c r="I180" s="21"/>
      <c r="J180" s="21">
        <f t="shared" ref="J180:J182" si="61">E180+F180+G180+H180+I180</f>
        <v>455</v>
      </c>
      <c r="K180" s="21">
        <v>540</v>
      </c>
    </row>
    <row r="181" spans="1:11" x14ac:dyDescent="0.25">
      <c r="A181" s="27"/>
      <c r="B181" s="54" t="s">
        <v>541</v>
      </c>
      <c r="C181" s="21"/>
      <c r="D181" s="21"/>
      <c r="E181" s="21">
        <v>295</v>
      </c>
      <c r="F181" s="21">
        <v>99</v>
      </c>
      <c r="G181" s="21"/>
      <c r="H181" s="21"/>
      <c r="I181" s="21"/>
      <c r="J181" s="21">
        <f t="shared" si="61"/>
        <v>394</v>
      </c>
      <c r="K181" s="21"/>
    </row>
    <row r="182" spans="1:11" ht="18.75" customHeight="1" x14ac:dyDescent="0.25">
      <c r="A182" s="27"/>
      <c r="B182" s="54" t="s">
        <v>544</v>
      </c>
      <c r="C182" s="21"/>
      <c r="D182" s="21"/>
      <c r="E182" s="21">
        <v>61</v>
      </c>
      <c r="F182" s="21"/>
      <c r="G182" s="21"/>
      <c r="H182" s="21"/>
      <c r="I182" s="21"/>
      <c r="J182" s="21">
        <f t="shared" si="61"/>
        <v>61</v>
      </c>
      <c r="K182" s="21"/>
    </row>
    <row r="183" spans="1:11" ht="25.5" x14ac:dyDescent="0.25">
      <c r="A183" s="27">
        <v>3</v>
      </c>
      <c r="B183" s="30" t="s">
        <v>111</v>
      </c>
      <c r="C183" s="21">
        <f>SUM(C184:C186)</f>
        <v>12</v>
      </c>
      <c r="D183" s="21">
        <f t="shared" ref="D183" si="62">SUM(D184:D186)</f>
        <v>12</v>
      </c>
      <c r="E183" s="21">
        <v>1622</v>
      </c>
      <c r="F183" s="21">
        <v>396</v>
      </c>
      <c r="G183" s="21">
        <v>0</v>
      </c>
      <c r="H183" s="21">
        <v>148</v>
      </c>
      <c r="I183" s="21">
        <v>1290</v>
      </c>
      <c r="J183" s="21">
        <v>3456</v>
      </c>
      <c r="K183" s="21">
        <v>0</v>
      </c>
    </row>
    <row r="184" spans="1:11" x14ac:dyDescent="0.25">
      <c r="A184" s="27"/>
      <c r="B184" s="30" t="s">
        <v>81</v>
      </c>
      <c r="C184" s="21">
        <v>12</v>
      </c>
      <c r="D184" s="21">
        <v>11</v>
      </c>
      <c r="E184" s="21">
        <v>1497</v>
      </c>
      <c r="F184" s="21">
        <v>396</v>
      </c>
      <c r="G184" s="21">
        <v>0</v>
      </c>
      <c r="H184" s="21">
        <v>0</v>
      </c>
      <c r="I184" s="21">
        <v>1290</v>
      </c>
      <c r="J184" s="21">
        <v>3183</v>
      </c>
      <c r="K184" s="21">
        <v>0</v>
      </c>
    </row>
    <row r="185" spans="1:11" x14ac:dyDescent="0.25">
      <c r="A185" s="27"/>
      <c r="B185" s="30" t="s">
        <v>82</v>
      </c>
      <c r="C185" s="21"/>
      <c r="D185" s="21">
        <v>1</v>
      </c>
      <c r="E185" s="21">
        <v>125</v>
      </c>
      <c r="F185" s="21">
        <v>0</v>
      </c>
      <c r="G185" s="21">
        <v>0</v>
      </c>
      <c r="H185" s="21">
        <v>0</v>
      </c>
      <c r="I185" s="21">
        <v>0</v>
      </c>
      <c r="J185" s="21">
        <v>125</v>
      </c>
      <c r="K185" s="21">
        <v>0</v>
      </c>
    </row>
    <row r="186" spans="1:11" x14ac:dyDescent="0.25">
      <c r="A186" s="27"/>
      <c r="B186" s="30" t="s">
        <v>494</v>
      </c>
      <c r="C186" s="21"/>
      <c r="D186" s="21"/>
      <c r="E186" s="21">
        <v>0</v>
      </c>
      <c r="F186" s="21">
        <v>0</v>
      </c>
      <c r="G186" s="21">
        <v>0</v>
      </c>
      <c r="H186" s="21">
        <v>148</v>
      </c>
      <c r="I186" s="21">
        <v>0</v>
      </c>
      <c r="J186" s="21">
        <v>148</v>
      </c>
      <c r="K186" s="21">
        <v>0</v>
      </c>
    </row>
    <row r="187" spans="1:11" ht="16.5" customHeight="1" x14ac:dyDescent="0.25">
      <c r="A187" s="27">
        <v>4</v>
      </c>
      <c r="B187" s="30" t="s">
        <v>112</v>
      </c>
      <c r="C187" s="21">
        <f>C188</f>
        <v>4</v>
      </c>
      <c r="D187" s="21">
        <f t="shared" ref="D187:K187" si="63">D188</f>
        <v>4</v>
      </c>
      <c r="E187" s="21">
        <f>E189</f>
        <v>457</v>
      </c>
      <c r="F187" s="21">
        <f t="shared" ref="F187:J187" si="64">F189</f>
        <v>132</v>
      </c>
      <c r="G187" s="21">
        <f t="shared" si="64"/>
        <v>0</v>
      </c>
      <c r="H187" s="21">
        <f t="shared" si="64"/>
        <v>0</v>
      </c>
      <c r="I187" s="21">
        <f t="shared" si="64"/>
        <v>0</v>
      </c>
      <c r="J187" s="21">
        <f t="shared" si="64"/>
        <v>589</v>
      </c>
      <c r="K187" s="21">
        <f t="shared" si="63"/>
        <v>0</v>
      </c>
    </row>
    <row r="188" spans="1:11" x14ac:dyDescent="0.25">
      <c r="A188" s="27"/>
      <c r="B188" s="30" t="s">
        <v>539</v>
      </c>
      <c r="C188" s="21">
        <v>4</v>
      </c>
      <c r="D188" s="21">
        <v>4</v>
      </c>
      <c r="E188" s="21">
        <v>552</v>
      </c>
      <c r="F188" s="21">
        <f>C188*33</f>
        <v>132</v>
      </c>
      <c r="G188" s="21">
        <v>0</v>
      </c>
      <c r="H188" s="21"/>
      <c r="I188" s="21"/>
      <c r="J188" s="21">
        <f>E188+F188+G188+H188+I188</f>
        <v>684</v>
      </c>
      <c r="K188" s="21"/>
    </row>
    <row r="189" spans="1:11" x14ac:dyDescent="0.25">
      <c r="A189" s="27"/>
      <c r="B189" s="54" t="s">
        <v>541</v>
      </c>
      <c r="C189" s="21"/>
      <c r="D189" s="21"/>
      <c r="E189" s="21">
        <v>457</v>
      </c>
      <c r="F189" s="21">
        <v>132</v>
      </c>
      <c r="G189" s="21"/>
      <c r="H189" s="21"/>
      <c r="I189" s="21"/>
      <c r="J189" s="21">
        <f>E189+F189+G189+H189+I189</f>
        <v>589</v>
      </c>
      <c r="K189" s="21"/>
    </row>
    <row r="190" spans="1:11" ht="18.75" customHeight="1" x14ac:dyDescent="0.25">
      <c r="A190" s="27"/>
      <c r="B190" s="54" t="s">
        <v>542</v>
      </c>
      <c r="C190" s="21"/>
      <c r="D190" s="21"/>
      <c r="E190" s="21">
        <v>95</v>
      </c>
      <c r="F190" s="21"/>
      <c r="G190" s="21"/>
      <c r="H190" s="21"/>
      <c r="I190" s="21"/>
      <c r="J190" s="21">
        <f>E190+F190+G190+H190+I190</f>
        <v>95</v>
      </c>
      <c r="K190" s="21"/>
    </row>
    <row r="191" spans="1:11" x14ac:dyDescent="0.25">
      <c r="A191" s="27" t="s">
        <v>545</v>
      </c>
      <c r="B191" s="30" t="s">
        <v>546</v>
      </c>
      <c r="C191" s="21">
        <v>14</v>
      </c>
      <c r="D191" s="21">
        <v>14</v>
      </c>
      <c r="E191" s="21">
        <f>SUM(E192:E193)</f>
        <v>1181</v>
      </c>
      <c r="F191" s="21">
        <f t="shared" ref="F191:K191" si="65">SUM(F192:F193)</f>
        <v>462</v>
      </c>
      <c r="G191" s="21">
        <f t="shared" si="65"/>
        <v>0</v>
      </c>
      <c r="H191" s="21">
        <f t="shared" si="65"/>
        <v>0</v>
      </c>
      <c r="I191" s="21">
        <f t="shared" si="65"/>
        <v>900</v>
      </c>
      <c r="J191" s="21">
        <f>SUM(J192:J193)</f>
        <v>2543</v>
      </c>
      <c r="K191" s="21">
        <f t="shared" si="65"/>
        <v>0</v>
      </c>
    </row>
    <row r="192" spans="1:11" x14ac:dyDescent="0.25">
      <c r="A192" s="27"/>
      <c r="B192" s="30" t="s">
        <v>81</v>
      </c>
      <c r="C192" s="21">
        <v>14</v>
      </c>
      <c r="D192" s="21">
        <v>14</v>
      </c>
      <c r="E192" s="21">
        <v>1181</v>
      </c>
      <c r="F192" s="21">
        <v>462</v>
      </c>
      <c r="G192" s="21"/>
      <c r="H192" s="21"/>
      <c r="I192" s="21">
        <v>900</v>
      </c>
      <c r="J192" s="21">
        <f>SUM(E192:I192)</f>
        <v>2543</v>
      </c>
      <c r="K192" s="21"/>
    </row>
    <row r="193" spans="1:11" x14ac:dyDescent="0.25">
      <c r="A193" s="27"/>
      <c r="B193" s="30" t="s">
        <v>82</v>
      </c>
      <c r="C193" s="21"/>
      <c r="D193" s="21"/>
      <c r="E193" s="21"/>
      <c r="F193" s="21"/>
      <c r="G193" s="21"/>
      <c r="H193" s="21"/>
      <c r="I193" s="21"/>
      <c r="J193" s="21">
        <f>SUM(E193:I193)</f>
        <v>0</v>
      </c>
      <c r="K193" s="21"/>
    </row>
    <row r="194" spans="1:11" ht="25.5" x14ac:dyDescent="0.25">
      <c r="A194" s="27" t="s">
        <v>499</v>
      </c>
      <c r="B194" s="30" t="s">
        <v>547</v>
      </c>
      <c r="C194" s="40">
        <v>21</v>
      </c>
      <c r="D194" s="40">
        <v>19</v>
      </c>
      <c r="E194" s="40">
        <v>1686</v>
      </c>
      <c r="F194" s="21">
        <v>576</v>
      </c>
      <c r="G194" s="21">
        <v>0</v>
      </c>
      <c r="H194" s="21">
        <v>103</v>
      </c>
      <c r="I194" s="21">
        <v>1160</v>
      </c>
      <c r="J194" s="21">
        <f>SUM(E194:I194)</f>
        <v>3525</v>
      </c>
      <c r="K194" s="21">
        <v>1300</v>
      </c>
    </row>
    <row r="195" spans="1:11" x14ac:dyDescent="0.25">
      <c r="A195" s="27"/>
      <c r="B195" s="30" t="s">
        <v>81</v>
      </c>
      <c r="C195" s="40">
        <v>18</v>
      </c>
      <c r="D195" s="40">
        <v>18</v>
      </c>
      <c r="E195" s="40">
        <v>1686</v>
      </c>
      <c r="F195" s="38">
        <v>576</v>
      </c>
      <c r="G195" s="21">
        <v>0</v>
      </c>
      <c r="H195" s="21">
        <v>0</v>
      </c>
      <c r="I195" s="21">
        <v>1160</v>
      </c>
      <c r="J195" s="21">
        <f t="shared" ref="J195:J197" si="66">SUM(E195:I195)</f>
        <v>3422</v>
      </c>
      <c r="K195" s="21">
        <v>0</v>
      </c>
    </row>
    <row r="196" spans="1:11" x14ac:dyDescent="0.25">
      <c r="A196" s="27"/>
      <c r="B196" s="30" t="s">
        <v>453</v>
      </c>
      <c r="C196" s="40">
        <v>3</v>
      </c>
      <c r="D196" s="40">
        <v>1</v>
      </c>
      <c r="E196" s="40">
        <v>0</v>
      </c>
      <c r="F196" s="38">
        <v>0</v>
      </c>
      <c r="G196" s="21">
        <v>0</v>
      </c>
      <c r="H196" s="21">
        <v>103</v>
      </c>
      <c r="I196" s="21">
        <v>0</v>
      </c>
      <c r="J196" s="21">
        <f t="shared" si="66"/>
        <v>103</v>
      </c>
      <c r="K196" s="21">
        <v>0</v>
      </c>
    </row>
    <row r="197" spans="1:11" x14ac:dyDescent="0.25">
      <c r="A197" s="27"/>
      <c r="B197" s="30" t="s">
        <v>502</v>
      </c>
      <c r="C197" s="40"/>
      <c r="D197" s="40"/>
      <c r="E197" s="40">
        <v>0</v>
      </c>
      <c r="F197" s="21">
        <v>0</v>
      </c>
      <c r="G197" s="21">
        <v>0</v>
      </c>
      <c r="H197" s="21">
        <v>0</v>
      </c>
      <c r="I197" s="21">
        <v>0</v>
      </c>
      <c r="J197" s="21">
        <f t="shared" si="66"/>
        <v>0</v>
      </c>
      <c r="K197" s="21">
        <v>0</v>
      </c>
    </row>
    <row r="198" spans="1:11" x14ac:dyDescent="0.25">
      <c r="A198" s="27" t="s">
        <v>313</v>
      </c>
      <c r="B198" s="30" t="s">
        <v>548</v>
      </c>
      <c r="C198" s="21">
        <v>14</v>
      </c>
      <c r="D198" s="21">
        <v>13</v>
      </c>
      <c r="E198" s="21">
        <f>SUM(E199:E200)</f>
        <v>1483</v>
      </c>
      <c r="F198" s="21">
        <f t="shared" ref="F198:J198" si="67">SUM(F199:F200)</f>
        <v>462</v>
      </c>
      <c r="G198" s="21">
        <f t="shared" si="67"/>
        <v>0</v>
      </c>
      <c r="H198" s="21">
        <f t="shared" si="67"/>
        <v>0</v>
      </c>
      <c r="I198" s="21">
        <f t="shared" si="67"/>
        <v>200</v>
      </c>
      <c r="J198" s="21">
        <f t="shared" si="67"/>
        <v>2145</v>
      </c>
      <c r="K198" s="21"/>
    </row>
    <row r="199" spans="1:11" x14ac:dyDescent="0.25">
      <c r="A199" s="27"/>
      <c r="B199" s="30" t="s">
        <v>81</v>
      </c>
      <c r="C199" s="21">
        <v>14</v>
      </c>
      <c r="D199" s="21">
        <v>13</v>
      </c>
      <c r="E199" s="21">
        <v>1421</v>
      </c>
      <c r="F199" s="21">
        <v>462</v>
      </c>
      <c r="G199" s="21"/>
      <c r="H199" s="21"/>
      <c r="I199" s="21">
        <v>200</v>
      </c>
      <c r="J199" s="21">
        <f>SUM(E199:I199)</f>
        <v>2083</v>
      </c>
      <c r="K199" s="21"/>
    </row>
    <row r="200" spans="1:11" x14ac:dyDescent="0.25">
      <c r="A200" s="27"/>
      <c r="B200" s="30" t="s">
        <v>82</v>
      </c>
      <c r="C200" s="21"/>
      <c r="D200" s="21"/>
      <c r="E200" s="21">
        <v>62</v>
      </c>
      <c r="F200" s="21"/>
      <c r="G200" s="21"/>
      <c r="H200" s="21"/>
      <c r="I200" s="21"/>
      <c r="J200" s="21">
        <f>SUM(E200:I200)</f>
        <v>62</v>
      </c>
      <c r="K200" s="21"/>
    </row>
    <row r="201" spans="1:11" ht="17.25" customHeight="1" x14ac:dyDescent="0.25">
      <c r="A201" s="27" t="s">
        <v>314</v>
      </c>
      <c r="B201" s="30" t="s">
        <v>549</v>
      </c>
      <c r="C201" s="21">
        <v>10</v>
      </c>
      <c r="D201" s="21">
        <v>9</v>
      </c>
      <c r="E201" s="21">
        <f>SUM(E202:E203)</f>
        <v>929</v>
      </c>
      <c r="F201" s="21">
        <f t="shared" ref="F201:K201" si="68">SUM(F202:F203)</f>
        <v>330</v>
      </c>
      <c r="G201" s="21">
        <f t="shared" si="68"/>
        <v>0</v>
      </c>
      <c r="H201" s="21">
        <f t="shared" si="68"/>
        <v>62</v>
      </c>
      <c r="I201" s="21">
        <f t="shared" si="68"/>
        <v>200</v>
      </c>
      <c r="J201" s="21">
        <f t="shared" ref="J201:J203" si="69">SUM(E201:I201)</f>
        <v>1521</v>
      </c>
      <c r="K201" s="21">
        <f t="shared" si="68"/>
        <v>0</v>
      </c>
    </row>
    <row r="202" spans="1:11" x14ac:dyDescent="0.25">
      <c r="A202" s="27"/>
      <c r="B202" s="30" t="s">
        <v>81</v>
      </c>
      <c r="C202" s="21">
        <v>10</v>
      </c>
      <c r="D202" s="21">
        <v>9</v>
      </c>
      <c r="E202" s="21">
        <v>929</v>
      </c>
      <c r="F202" s="21">
        <v>330</v>
      </c>
      <c r="G202" s="21"/>
      <c r="H202" s="21"/>
      <c r="I202" s="21">
        <v>200</v>
      </c>
      <c r="J202" s="21">
        <f t="shared" si="69"/>
        <v>1459</v>
      </c>
      <c r="K202" s="21"/>
    </row>
    <row r="203" spans="1:11" x14ac:dyDescent="0.25">
      <c r="A203" s="27"/>
      <c r="B203" s="30" t="s">
        <v>502</v>
      </c>
      <c r="C203" s="21"/>
      <c r="D203" s="21"/>
      <c r="E203" s="21"/>
      <c r="F203" s="21"/>
      <c r="G203" s="21"/>
      <c r="H203" s="21">
        <v>62</v>
      </c>
      <c r="I203" s="21"/>
      <c r="J203" s="21">
        <f t="shared" si="69"/>
        <v>62</v>
      </c>
      <c r="K203" s="21"/>
    </row>
    <row r="204" spans="1:11" x14ac:dyDescent="0.25">
      <c r="A204" s="27" t="s">
        <v>315</v>
      </c>
      <c r="B204" s="30" t="s">
        <v>550</v>
      </c>
      <c r="C204" s="21">
        <v>6</v>
      </c>
      <c r="D204" s="21">
        <v>3</v>
      </c>
      <c r="E204" s="21">
        <f>SUM(E205:E206)</f>
        <v>565</v>
      </c>
      <c r="F204" s="21">
        <f t="shared" ref="F204:K204" si="70">SUM(F205:F206)</f>
        <v>198</v>
      </c>
      <c r="G204" s="21">
        <f t="shared" si="70"/>
        <v>0</v>
      </c>
      <c r="H204" s="21">
        <f t="shared" si="70"/>
        <v>0</v>
      </c>
      <c r="I204" s="21">
        <f t="shared" si="70"/>
        <v>50</v>
      </c>
      <c r="J204" s="21">
        <f t="shared" si="70"/>
        <v>813</v>
      </c>
      <c r="K204" s="21">
        <f t="shared" si="70"/>
        <v>0</v>
      </c>
    </row>
    <row r="205" spans="1:11" x14ac:dyDescent="0.25">
      <c r="A205" s="27"/>
      <c r="B205" s="30" t="s">
        <v>81</v>
      </c>
      <c r="C205" s="21">
        <v>6</v>
      </c>
      <c r="D205" s="21">
        <v>3</v>
      </c>
      <c r="E205" s="21">
        <v>345</v>
      </c>
      <c r="F205" s="21">
        <f>6*33</f>
        <v>198</v>
      </c>
      <c r="G205" s="21"/>
      <c r="H205" s="21"/>
      <c r="I205" s="21">
        <v>50</v>
      </c>
      <c r="J205" s="21">
        <f>SUM(E205:I205)</f>
        <v>593</v>
      </c>
      <c r="K205" s="21"/>
    </row>
    <row r="206" spans="1:11" x14ac:dyDescent="0.25">
      <c r="A206" s="27"/>
      <c r="B206" s="30" t="s">
        <v>82</v>
      </c>
      <c r="C206" s="21"/>
      <c r="D206" s="21"/>
      <c r="E206" s="21">
        <v>220</v>
      </c>
      <c r="F206" s="21"/>
      <c r="G206" s="21"/>
      <c r="H206" s="21"/>
      <c r="I206" s="21"/>
      <c r="J206" s="21">
        <f>SUM(E206:I206)</f>
        <v>220</v>
      </c>
      <c r="K206" s="21"/>
    </row>
    <row r="207" spans="1:11" x14ac:dyDescent="0.25">
      <c r="A207" s="27" t="s">
        <v>551</v>
      </c>
      <c r="B207" s="30" t="s">
        <v>552</v>
      </c>
      <c r="C207" s="21">
        <v>4</v>
      </c>
      <c r="D207" s="21">
        <v>1</v>
      </c>
      <c r="E207" s="21">
        <f>SUM(E208:E209)</f>
        <v>325</v>
      </c>
      <c r="F207" s="21">
        <f t="shared" ref="F207:K207" si="71">SUM(F208:F209)</f>
        <v>132</v>
      </c>
      <c r="G207" s="21">
        <f t="shared" si="71"/>
        <v>0</v>
      </c>
      <c r="H207" s="21">
        <f t="shared" si="71"/>
        <v>0</v>
      </c>
      <c r="I207" s="21">
        <f t="shared" si="71"/>
        <v>250</v>
      </c>
      <c r="J207" s="21">
        <f t="shared" si="71"/>
        <v>707</v>
      </c>
      <c r="K207" s="21">
        <f t="shared" si="71"/>
        <v>0</v>
      </c>
    </row>
    <row r="208" spans="1:11" x14ac:dyDescent="0.25">
      <c r="A208" s="27"/>
      <c r="B208" s="30" t="s">
        <v>81</v>
      </c>
      <c r="C208" s="21">
        <v>4</v>
      </c>
      <c r="D208" s="21">
        <v>1</v>
      </c>
      <c r="E208" s="21">
        <v>125</v>
      </c>
      <c r="F208" s="21">
        <f>4*33</f>
        <v>132</v>
      </c>
      <c r="G208" s="21"/>
      <c r="H208" s="21"/>
      <c r="I208" s="21">
        <v>250</v>
      </c>
      <c r="J208" s="21">
        <f>SUM(E208:I208)</f>
        <v>507</v>
      </c>
      <c r="K208" s="21"/>
    </row>
    <row r="209" spans="1:11" x14ac:dyDescent="0.25">
      <c r="A209" s="27"/>
      <c r="B209" s="30" t="s">
        <v>82</v>
      </c>
      <c r="C209" s="21"/>
      <c r="D209" s="21"/>
      <c r="E209" s="21">
        <v>200</v>
      </c>
      <c r="F209" s="21"/>
      <c r="G209" s="21"/>
      <c r="H209" s="21"/>
      <c r="I209" s="21"/>
      <c r="J209" s="21">
        <f>SUM(E209:I209)</f>
        <v>200</v>
      </c>
      <c r="K209" s="21"/>
    </row>
    <row r="210" spans="1:11" x14ac:dyDescent="0.25">
      <c r="A210" s="27"/>
      <c r="B210" s="30" t="s">
        <v>502</v>
      </c>
      <c r="C210" s="21"/>
      <c r="D210" s="21"/>
      <c r="E210" s="21"/>
      <c r="F210" s="21"/>
      <c r="G210" s="21"/>
      <c r="H210" s="21"/>
      <c r="I210" s="21"/>
      <c r="J210" s="21"/>
      <c r="K210" s="21"/>
    </row>
    <row r="211" spans="1:11" ht="14.25" customHeight="1" x14ac:dyDescent="0.25">
      <c r="A211" s="27" t="s">
        <v>504</v>
      </c>
      <c r="B211" s="30" t="s">
        <v>553</v>
      </c>
      <c r="C211" s="21">
        <v>3</v>
      </c>
      <c r="D211" s="21">
        <v>1</v>
      </c>
      <c r="E211" s="21">
        <f>SUM(E212:E213)</f>
        <v>236</v>
      </c>
      <c r="F211" s="21">
        <f t="shared" ref="F211:K211" si="72">SUM(F212:F213)</f>
        <v>99</v>
      </c>
      <c r="G211" s="21">
        <f t="shared" si="72"/>
        <v>0</v>
      </c>
      <c r="H211" s="21">
        <f t="shared" si="72"/>
        <v>0</v>
      </c>
      <c r="I211" s="21">
        <f t="shared" si="72"/>
        <v>0</v>
      </c>
      <c r="J211" s="21">
        <f t="shared" si="72"/>
        <v>335</v>
      </c>
      <c r="K211" s="21">
        <f t="shared" si="72"/>
        <v>0</v>
      </c>
    </row>
    <row r="212" spans="1:11" x14ac:dyDescent="0.25">
      <c r="A212" s="27"/>
      <c r="B212" s="30" t="s">
        <v>81</v>
      </c>
      <c r="C212" s="21">
        <v>3</v>
      </c>
      <c r="D212" s="21">
        <v>1</v>
      </c>
      <c r="E212" s="21">
        <v>111</v>
      </c>
      <c r="F212" s="21">
        <f>3*33</f>
        <v>99</v>
      </c>
      <c r="G212" s="21"/>
      <c r="H212" s="21"/>
      <c r="I212" s="21"/>
      <c r="J212" s="21">
        <f>SUM(E212:I212)</f>
        <v>210</v>
      </c>
      <c r="K212" s="21"/>
    </row>
    <row r="213" spans="1:11" x14ac:dyDescent="0.25">
      <c r="A213" s="27"/>
      <c r="B213" s="30" t="s">
        <v>82</v>
      </c>
      <c r="C213" s="21"/>
      <c r="D213" s="21"/>
      <c r="E213" s="21">
        <v>125</v>
      </c>
      <c r="F213" s="21"/>
      <c r="G213" s="21"/>
      <c r="H213" s="21"/>
      <c r="I213" s="21"/>
      <c r="J213" s="21">
        <f>SUM(E213:I213)</f>
        <v>125</v>
      </c>
      <c r="K213" s="21"/>
    </row>
    <row r="214" spans="1:11" x14ac:dyDescent="0.25">
      <c r="A214" s="27" t="s">
        <v>508</v>
      </c>
      <c r="B214" s="30" t="s">
        <v>554</v>
      </c>
      <c r="C214" s="21">
        <v>5</v>
      </c>
      <c r="D214" s="21">
        <v>3</v>
      </c>
      <c r="E214" s="21">
        <f>SUM(E215:E216)</f>
        <v>349</v>
      </c>
      <c r="F214" s="21">
        <f t="shared" ref="F214:J214" si="73">SUM(F215:F216)</f>
        <v>165</v>
      </c>
      <c r="G214" s="21">
        <f t="shared" si="73"/>
        <v>0</v>
      </c>
      <c r="H214" s="21">
        <f t="shared" si="73"/>
        <v>0</v>
      </c>
      <c r="I214" s="21">
        <f t="shared" si="73"/>
        <v>200</v>
      </c>
      <c r="J214" s="21">
        <f t="shared" si="73"/>
        <v>714</v>
      </c>
      <c r="K214" s="21"/>
    </row>
    <row r="215" spans="1:11" x14ac:dyDescent="0.25">
      <c r="A215" s="27"/>
      <c r="B215" s="30" t="s">
        <v>81</v>
      </c>
      <c r="C215" s="21">
        <v>5</v>
      </c>
      <c r="D215" s="21">
        <v>3</v>
      </c>
      <c r="E215" s="21">
        <v>224</v>
      </c>
      <c r="F215" s="21">
        <f>5*33</f>
        <v>165</v>
      </c>
      <c r="G215" s="21"/>
      <c r="H215" s="21"/>
      <c r="I215" s="21">
        <v>200</v>
      </c>
      <c r="J215" s="21">
        <f>SUM(E215:I215)</f>
        <v>589</v>
      </c>
      <c r="K215" s="21"/>
    </row>
    <row r="216" spans="1:11" x14ac:dyDescent="0.25">
      <c r="A216" s="27"/>
      <c r="B216" s="30" t="s">
        <v>82</v>
      </c>
      <c r="C216" s="21"/>
      <c r="D216" s="21"/>
      <c r="E216" s="21">
        <v>125</v>
      </c>
      <c r="F216" s="21"/>
      <c r="G216" s="21"/>
      <c r="H216" s="21"/>
      <c r="I216" s="21"/>
      <c r="J216" s="21">
        <f>SUM(E216:I216)</f>
        <v>125</v>
      </c>
      <c r="K216" s="21"/>
    </row>
    <row r="217" spans="1:11" ht="16.5" customHeight="1" x14ac:dyDescent="0.25">
      <c r="A217" s="27" t="s">
        <v>555</v>
      </c>
      <c r="B217" s="30" t="s">
        <v>556</v>
      </c>
      <c r="C217" s="21">
        <v>12</v>
      </c>
      <c r="D217" s="21">
        <v>11</v>
      </c>
      <c r="E217" s="21">
        <f>SUM(E218:E219)</f>
        <v>1076</v>
      </c>
      <c r="F217" s="21">
        <f t="shared" ref="F217:K217" si="74">SUM(F218:F219)</f>
        <v>396</v>
      </c>
      <c r="G217" s="21">
        <f t="shared" si="74"/>
        <v>0</v>
      </c>
      <c r="H217" s="21">
        <f t="shared" si="74"/>
        <v>0</v>
      </c>
      <c r="I217" s="21">
        <f t="shared" si="74"/>
        <v>0</v>
      </c>
      <c r="J217" s="21">
        <f t="shared" si="74"/>
        <v>1472</v>
      </c>
      <c r="K217" s="21">
        <f t="shared" si="74"/>
        <v>0</v>
      </c>
    </row>
    <row r="218" spans="1:11" x14ac:dyDescent="0.25">
      <c r="A218" s="27"/>
      <c r="B218" s="30" t="s">
        <v>81</v>
      </c>
      <c r="C218" s="21">
        <v>12</v>
      </c>
      <c r="D218" s="21">
        <v>11</v>
      </c>
      <c r="E218" s="21">
        <v>1014</v>
      </c>
      <c r="F218" s="21">
        <f>12*33</f>
        <v>396</v>
      </c>
      <c r="G218" s="21"/>
      <c r="H218" s="21"/>
      <c r="I218" s="21"/>
      <c r="J218" s="21">
        <f>SUM(E218:I218)</f>
        <v>1410</v>
      </c>
      <c r="K218" s="21"/>
    </row>
    <row r="219" spans="1:11" x14ac:dyDescent="0.25">
      <c r="A219" s="27"/>
      <c r="B219" s="30" t="s">
        <v>82</v>
      </c>
      <c r="C219" s="21"/>
      <c r="D219" s="21"/>
      <c r="E219" s="21">
        <v>62</v>
      </c>
      <c r="F219" s="21"/>
      <c r="G219" s="21"/>
      <c r="H219" s="21"/>
      <c r="I219" s="21"/>
      <c r="J219" s="21">
        <f>SUM(E219:I219)</f>
        <v>62</v>
      </c>
      <c r="K219" s="21"/>
    </row>
    <row r="220" spans="1:11" x14ac:dyDescent="0.25">
      <c r="A220" s="27">
        <v>14</v>
      </c>
      <c r="B220" s="30" t="s">
        <v>113</v>
      </c>
      <c r="C220" s="21">
        <f>SUM(C221:C223)</f>
        <v>8</v>
      </c>
      <c r="D220" s="21">
        <f t="shared" ref="D220" si="75">SUM(D221:D223)</f>
        <v>8</v>
      </c>
      <c r="E220" s="21">
        <v>905</v>
      </c>
      <c r="F220" s="21">
        <v>264</v>
      </c>
      <c r="G220" s="21">
        <v>0</v>
      </c>
      <c r="H220" s="21">
        <v>79</v>
      </c>
      <c r="I220" s="21">
        <v>1590</v>
      </c>
      <c r="J220" s="21">
        <v>2838</v>
      </c>
      <c r="K220" s="21">
        <v>0</v>
      </c>
    </row>
    <row r="221" spans="1:11" x14ac:dyDescent="0.25">
      <c r="A221" s="27"/>
      <c r="B221" s="30" t="s">
        <v>81</v>
      </c>
      <c r="C221" s="21">
        <v>8</v>
      </c>
      <c r="D221" s="21">
        <v>8</v>
      </c>
      <c r="E221" s="21">
        <v>843</v>
      </c>
      <c r="F221" s="21">
        <v>264</v>
      </c>
      <c r="G221" s="21">
        <v>0</v>
      </c>
      <c r="H221" s="21">
        <v>0</v>
      </c>
      <c r="I221" s="21">
        <v>1740</v>
      </c>
      <c r="J221" s="21">
        <v>2697</v>
      </c>
      <c r="K221" s="21">
        <v>0</v>
      </c>
    </row>
    <row r="222" spans="1:11" x14ac:dyDescent="0.25">
      <c r="A222" s="27"/>
      <c r="B222" s="30" t="s">
        <v>82</v>
      </c>
      <c r="C222" s="21"/>
      <c r="D222" s="21"/>
      <c r="E222" s="21">
        <v>62</v>
      </c>
      <c r="F222" s="21">
        <v>0</v>
      </c>
      <c r="G222" s="21">
        <v>0</v>
      </c>
      <c r="H222" s="21">
        <v>0</v>
      </c>
      <c r="I222" s="21">
        <v>0</v>
      </c>
      <c r="J222" s="21">
        <v>62</v>
      </c>
      <c r="K222" s="21">
        <v>0</v>
      </c>
    </row>
    <row r="223" spans="1:11" x14ac:dyDescent="0.25">
      <c r="A223" s="27"/>
      <c r="B223" s="30" t="s">
        <v>492</v>
      </c>
      <c r="C223" s="21"/>
      <c r="D223" s="21"/>
      <c r="E223" s="21">
        <v>0</v>
      </c>
      <c r="F223" s="21">
        <v>0</v>
      </c>
      <c r="G223" s="21">
        <v>0</v>
      </c>
      <c r="H223" s="21">
        <v>79</v>
      </c>
      <c r="I223" s="21">
        <v>0</v>
      </c>
      <c r="J223" s="21">
        <v>79</v>
      </c>
      <c r="K223" s="21">
        <v>0</v>
      </c>
    </row>
    <row r="224" spans="1:11" x14ac:dyDescent="0.25">
      <c r="A224" s="27" t="s">
        <v>513</v>
      </c>
      <c r="B224" s="30" t="s">
        <v>114</v>
      </c>
      <c r="C224" s="40">
        <v>2</v>
      </c>
      <c r="D224" s="40">
        <v>2</v>
      </c>
      <c r="E224" s="40">
        <v>204</v>
      </c>
      <c r="F224" s="21">
        <v>66</v>
      </c>
      <c r="G224" s="21">
        <v>0</v>
      </c>
      <c r="H224" s="21">
        <v>0</v>
      </c>
      <c r="I224" s="21">
        <v>100</v>
      </c>
      <c r="J224" s="21">
        <f>SUM(E224:I224)</f>
        <v>370</v>
      </c>
      <c r="K224" s="21">
        <v>0</v>
      </c>
    </row>
    <row r="225" spans="1:11" x14ac:dyDescent="0.25">
      <c r="A225" s="27" t="s">
        <v>557</v>
      </c>
      <c r="B225" s="30" t="s">
        <v>558</v>
      </c>
      <c r="C225" s="21">
        <f>C226</f>
        <v>16</v>
      </c>
      <c r="D225" s="21">
        <f t="shared" ref="D225:K225" si="76">D226</f>
        <v>16</v>
      </c>
      <c r="E225" s="21">
        <f t="shared" si="76"/>
        <v>1649</v>
      </c>
      <c r="F225" s="21">
        <f t="shared" si="76"/>
        <v>512</v>
      </c>
      <c r="G225" s="21">
        <f t="shared" si="76"/>
        <v>32</v>
      </c>
      <c r="H225" s="21">
        <f t="shared" si="76"/>
        <v>0</v>
      </c>
      <c r="I225" s="21">
        <f t="shared" si="76"/>
        <v>1300</v>
      </c>
      <c r="J225" s="21">
        <f t="shared" si="76"/>
        <v>3493</v>
      </c>
      <c r="K225" s="21">
        <f t="shared" si="76"/>
        <v>0</v>
      </c>
    </row>
    <row r="226" spans="1:11" x14ac:dyDescent="0.25">
      <c r="A226" s="27"/>
      <c r="B226" s="30" t="s">
        <v>81</v>
      </c>
      <c r="C226" s="21">
        <v>16</v>
      </c>
      <c r="D226" s="21">
        <v>16</v>
      </c>
      <c r="E226" s="21">
        <v>1649</v>
      </c>
      <c r="F226" s="21">
        <f>C226*32</f>
        <v>512</v>
      </c>
      <c r="G226" s="21">
        <f>16*2</f>
        <v>32</v>
      </c>
      <c r="H226" s="21"/>
      <c r="I226" s="21">
        <f>300+1000</f>
        <v>1300</v>
      </c>
      <c r="J226" s="21">
        <f t="shared" ref="J226" si="77">E226+F226+G226+H226+I226</f>
        <v>3493</v>
      </c>
      <c r="K226" s="21"/>
    </row>
    <row r="227" spans="1:11" x14ac:dyDescent="0.25">
      <c r="A227" s="27" t="s">
        <v>559</v>
      </c>
      <c r="B227" s="30" t="s">
        <v>560</v>
      </c>
      <c r="C227" s="21">
        <v>1</v>
      </c>
      <c r="D227" s="21">
        <v>1</v>
      </c>
      <c r="E227" s="21">
        <v>115</v>
      </c>
      <c r="F227" s="21">
        <v>33</v>
      </c>
      <c r="G227" s="21"/>
      <c r="H227" s="21"/>
      <c r="I227" s="21">
        <v>100</v>
      </c>
      <c r="J227" s="21">
        <f>SUM(E227:I227)</f>
        <v>248</v>
      </c>
      <c r="K227" s="21"/>
    </row>
    <row r="228" spans="1:11" x14ac:dyDescent="0.25">
      <c r="A228" s="27">
        <v>18</v>
      </c>
      <c r="B228" s="30" t="s">
        <v>115</v>
      </c>
      <c r="C228" s="21">
        <f>SUM(C229:C231)</f>
        <v>8</v>
      </c>
      <c r="D228" s="21">
        <f t="shared" ref="D228:K228" si="78">SUM(D229:D231)</f>
        <v>5</v>
      </c>
      <c r="E228" s="21">
        <f t="shared" si="78"/>
        <v>771</v>
      </c>
      <c r="F228" s="21">
        <f t="shared" si="78"/>
        <v>264</v>
      </c>
      <c r="G228" s="21">
        <f t="shared" si="78"/>
        <v>0</v>
      </c>
      <c r="H228" s="21">
        <f t="shared" si="78"/>
        <v>141</v>
      </c>
      <c r="I228" s="21">
        <f t="shared" si="78"/>
        <v>317</v>
      </c>
      <c r="J228" s="21">
        <f t="shared" si="78"/>
        <v>1493</v>
      </c>
      <c r="K228" s="21">
        <f t="shared" si="78"/>
        <v>0</v>
      </c>
    </row>
    <row r="229" spans="1:11" x14ac:dyDescent="0.25">
      <c r="A229" s="27"/>
      <c r="B229" s="30" t="s">
        <v>81</v>
      </c>
      <c r="C229" s="21">
        <v>8</v>
      </c>
      <c r="D229" s="21">
        <v>5</v>
      </c>
      <c r="E229" s="21">
        <v>574</v>
      </c>
      <c r="F229" s="21">
        <f>C229*33</f>
        <v>264</v>
      </c>
      <c r="G229" s="21"/>
      <c r="H229" s="21"/>
      <c r="I229" s="21">
        <v>317</v>
      </c>
      <c r="J229" s="21">
        <f t="shared" ref="J229:J231" si="79">E229+F229+G229+H229+I229</f>
        <v>1155</v>
      </c>
      <c r="K229" s="21"/>
    </row>
    <row r="230" spans="1:11" x14ac:dyDescent="0.25">
      <c r="A230" s="27"/>
      <c r="B230" s="30" t="s">
        <v>530</v>
      </c>
      <c r="C230" s="21"/>
      <c r="D230" s="21"/>
      <c r="E230" s="21">
        <v>197</v>
      </c>
      <c r="F230" s="21"/>
      <c r="G230" s="21"/>
      <c r="H230" s="21"/>
      <c r="I230" s="21"/>
      <c r="J230" s="21">
        <f t="shared" si="79"/>
        <v>197</v>
      </c>
      <c r="K230" s="21"/>
    </row>
    <row r="231" spans="1:11" x14ac:dyDescent="0.25">
      <c r="A231" s="27"/>
      <c r="B231" s="30" t="s">
        <v>495</v>
      </c>
      <c r="C231" s="21"/>
      <c r="D231" s="21"/>
      <c r="E231" s="21"/>
      <c r="F231" s="21"/>
      <c r="G231" s="21"/>
      <c r="H231" s="21">
        <v>141</v>
      </c>
      <c r="I231" s="21"/>
      <c r="J231" s="21">
        <f t="shared" si="79"/>
        <v>141</v>
      </c>
      <c r="K231" s="21"/>
    </row>
    <row r="232" spans="1:11" x14ac:dyDescent="0.25">
      <c r="A232" s="27" t="s">
        <v>431</v>
      </c>
      <c r="B232" s="30" t="s">
        <v>116</v>
      </c>
      <c r="C232" s="21">
        <f>SUM(C233:C235)</f>
        <v>12</v>
      </c>
      <c r="D232" s="21">
        <f t="shared" ref="D232:K232" si="80">SUM(D233:D235)</f>
        <v>10</v>
      </c>
      <c r="E232" s="21">
        <f t="shared" si="80"/>
        <v>1098</v>
      </c>
      <c r="F232" s="21">
        <f t="shared" si="80"/>
        <v>396</v>
      </c>
      <c r="G232" s="21">
        <f t="shared" si="80"/>
        <v>0</v>
      </c>
      <c r="H232" s="21">
        <f t="shared" si="80"/>
        <v>114</v>
      </c>
      <c r="I232" s="21">
        <f t="shared" si="80"/>
        <v>700</v>
      </c>
      <c r="J232" s="21">
        <f t="shared" si="80"/>
        <v>2308</v>
      </c>
      <c r="K232" s="21">
        <f t="shared" si="80"/>
        <v>0</v>
      </c>
    </row>
    <row r="233" spans="1:11" x14ac:dyDescent="0.25">
      <c r="A233" s="27"/>
      <c r="B233" s="30" t="s">
        <v>81</v>
      </c>
      <c r="C233" s="21">
        <v>12</v>
      </c>
      <c r="D233" s="21">
        <v>10</v>
      </c>
      <c r="E233" s="21">
        <v>973</v>
      </c>
      <c r="F233" s="21">
        <f>C233*33</f>
        <v>396</v>
      </c>
      <c r="G233" s="21"/>
      <c r="H233" s="21"/>
      <c r="I233" s="21">
        <f>100+100+500</f>
        <v>700</v>
      </c>
      <c r="J233" s="21">
        <f>E233+F233+G233+H233+I233</f>
        <v>2069</v>
      </c>
      <c r="K233" s="21"/>
    </row>
    <row r="234" spans="1:11" x14ac:dyDescent="0.25">
      <c r="A234" s="27"/>
      <c r="B234" s="30" t="s">
        <v>82</v>
      </c>
      <c r="C234" s="21"/>
      <c r="D234" s="21"/>
      <c r="E234" s="21">
        <v>125</v>
      </c>
      <c r="F234" s="21"/>
      <c r="G234" s="21"/>
      <c r="H234" s="21"/>
      <c r="I234" s="21"/>
      <c r="J234" s="21">
        <f>E234+F234+G234+H234+I234</f>
        <v>125</v>
      </c>
      <c r="K234" s="21"/>
    </row>
    <row r="235" spans="1:11" x14ac:dyDescent="0.25">
      <c r="A235" s="27"/>
      <c r="B235" s="30" t="s">
        <v>561</v>
      </c>
      <c r="C235" s="21"/>
      <c r="D235" s="21"/>
      <c r="E235" s="21"/>
      <c r="F235" s="21"/>
      <c r="G235" s="21"/>
      <c r="H235" s="21">
        <v>114</v>
      </c>
      <c r="I235" s="21"/>
      <c r="J235" s="21">
        <f>E235+F235+G235+H235+I235</f>
        <v>114</v>
      </c>
      <c r="K235" s="21"/>
    </row>
    <row r="236" spans="1:11" x14ac:dyDescent="0.25">
      <c r="A236" s="27" t="s">
        <v>432</v>
      </c>
      <c r="B236" s="30" t="s">
        <v>117</v>
      </c>
      <c r="C236" s="21"/>
      <c r="D236" s="21"/>
      <c r="E236" s="21">
        <v>0</v>
      </c>
      <c r="F236" s="21">
        <f t="shared" ref="F236:F237" si="81">C236*33</f>
        <v>0</v>
      </c>
      <c r="G236" s="21">
        <v>0</v>
      </c>
      <c r="H236" s="21"/>
      <c r="I236" s="21">
        <v>60</v>
      </c>
      <c r="J236" s="21">
        <f>E236+F236+G236+H236+I236</f>
        <v>60</v>
      </c>
      <c r="K236" s="21"/>
    </row>
    <row r="237" spans="1:11" x14ac:dyDescent="0.25">
      <c r="A237" s="27" t="s">
        <v>433</v>
      </c>
      <c r="B237" s="30" t="s">
        <v>562</v>
      </c>
      <c r="C237" s="21"/>
      <c r="D237" s="21"/>
      <c r="E237" s="21">
        <v>0</v>
      </c>
      <c r="F237" s="21">
        <f t="shared" si="81"/>
        <v>0</v>
      </c>
      <c r="G237" s="21">
        <v>0</v>
      </c>
      <c r="H237" s="21"/>
      <c r="I237" s="21">
        <v>160</v>
      </c>
      <c r="J237" s="21">
        <f>E237+F237+G237+H237+I237</f>
        <v>160</v>
      </c>
      <c r="K237" s="21"/>
    </row>
    <row r="238" spans="1:11" x14ac:dyDescent="0.25">
      <c r="A238" s="27" t="s">
        <v>434</v>
      </c>
      <c r="B238" s="30" t="s">
        <v>563</v>
      </c>
      <c r="C238" s="21">
        <v>2</v>
      </c>
      <c r="D238" s="21">
        <v>2</v>
      </c>
      <c r="E238" s="21">
        <f>SUM(E239)</f>
        <v>106</v>
      </c>
      <c r="F238" s="21">
        <f t="shared" ref="F238:J238" si="82">SUM(F239)</f>
        <v>66</v>
      </c>
      <c r="G238" s="21">
        <f t="shared" si="82"/>
        <v>0</v>
      </c>
      <c r="H238" s="21">
        <f t="shared" si="82"/>
        <v>74</v>
      </c>
      <c r="I238" s="21">
        <f t="shared" si="82"/>
        <v>0</v>
      </c>
      <c r="J238" s="21">
        <f t="shared" si="82"/>
        <v>246</v>
      </c>
      <c r="K238" s="21"/>
    </row>
    <row r="239" spans="1:11" x14ac:dyDescent="0.25">
      <c r="A239" s="27"/>
      <c r="B239" s="30" t="s">
        <v>81</v>
      </c>
      <c r="C239" s="21"/>
      <c r="D239" s="21"/>
      <c r="E239" s="21">
        <v>106</v>
      </c>
      <c r="F239" s="21">
        <f>2*33</f>
        <v>66</v>
      </c>
      <c r="G239" s="21"/>
      <c r="H239" s="21">
        <v>74</v>
      </c>
      <c r="I239" s="21"/>
      <c r="J239" s="21">
        <f>SUM(E239:I239)</f>
        <v>246</v>
      </c>
      <c r="K239" s="21"/>
    </row>
    <row r="240" spans="1:11" ht="17.25" customHeight="1" x14ac:dyDescent="0.25">
      <c r="A240" s="27" t="s">
        <v>280</v>
      </c>
      <c r="B240" s="34" t="s">
        <v>564</v>
      </c>
      <c r="C240" s="21"/>
      <c r="D240" s="21"/>
      <c r="E240" s="21">
        <v>0</v>
      </c>
      <c r="F240" s="21">
        <f t="shared" ref="F240:F241" si="83">C240*33</f>
        <v>0</v>
      </c>
      <c r="G240" s="21">
        <v>0</v>
      </c>
      <c r="H240" s="21"/>
      <c r="I240" s="21">
        <v>600</v>
      </c>
      <c r="J240" s="21">
        <f t="shared" ref="J240" si="84">E240+F240+G240+H240+I240</f>
        <v>600</v>
      </c>
      <c r="K240" s="21"/>
    </row>
    <row r="241" spans="1:11" ht="38.25" x14ac:dyDescent="0.25">
      <c r="A241" s="27" t="s">
        <v>281</v>
      </c>
      <c r="B241" s="34" t="s">
        <v>118</v>
      </c>
      <c r="C241" s="21"/>
      <c r="D241" s="21"/>
      <c r="E241" s="21">
        <v>0</v>
      </c>
      <c r="F241" s="21">
        <f t="shared" si="83"/>
        <v>0</v>
      </c>
      <c r="G241" s="21"/>
      <c r="H241" s="21"/>
      <c r="I241" s="21">
        <v>4005</v>
      </c>
      <c r="J241" s="21">
        <f>E241+F241+G241+H241+I241</f>
        <v>4005</v>
      </c>
      <c r="K241" s="21"/>
    </row>
    <row r="242" spans="1:11" x14ac:dyDescent="0.25">
      <c r="A242" s="27" t="s">
        <v>282</v>
      </c>
      <c r="B242" s="30" t="s">
        <v>565</v>
      </c>
      <c r="C242" s="21"/>
      <c r="D242" s="21"/>
      <c r="E242" s="21"/>
      <c r="F242" s="21"/>
      <c r="G242" s="21"/>
      <c r="H242" s="21"/>
      <c r="I242" s="21">
        <v>70</v>
      </c>
      <c r="J242" s="21">
        <f>E242+F242+G242+H242+I242</f>
        <v>70</v>
      </c>
      <c r="K242" s="21"/>
    </row>
    <row r="243" spans="1:11" x14ac:dyDescent="0.25">
      <c r="A243" s="27" t="s">
        <v>312</v>
      </c>
      <c r="B243" s="30" t="s">
        <v>566</v>
      </c>
      <c r="C243" s="21"/>
      <c r="D243" s="21"/>
      <c r="E243" s="21"/>
      <c r="F243" s="21"/>
      <c r="G243" s="21"/>
      <c r="H243" s="21"/>
      <c r="I243" s="21">
        <v>3000</v>
      </c>
      <c r="J243" s="21">
        <f>E243+F243+G243+H243+I243</f>
        <v>3000</v>
      </c>
      <c r="K243" s="21"/>
    </row>
    <row r="244" spans="1:11" s="39" customFormat="1" x14ac:dyDescent="0.25">
      <c r="A244" s="25" t="s">
        <v>47</v>
      </c>
      <c r="B244" s="29" t="s">
        <v>119</v>
      </c>
      <c r="C244" s="28">
        <f>C245+C249+C253+C257+C260+C263+C264+C265</f>
        <v>68</v>
      </c>
      <c r="D244" s="28">
        <f t="shared" ref="D244:I244" si="85">D245+D249+D253+D257+D260+D263+D264+D265</f>
        <v>62</v>
      </c>
      <c r="E244" s="28">
        <f t="shared" si="85"/>
        <v>15948</v>
      </c>
      <c r="F244" s="28">
        <f t="shared" si="85"/>
        <v>5316</v>
      </c>
      <c r="G244" s="28">
        <f t="shared" si="85"/>
        <v>0</v>
      </c>
      <c r="H244" s="28">
        <f t="shared" si="85"/>
        <v>804</v>
      </c>
      <c r="I244" s="28">
        <f t="shared" si="85"/>
        <v>12330</v>
      </c>
      <c r="J244" s="28">
        <f>J245+J249+J253+J257+J260+J263+J264+J265</f>
        <v>34398</v>
      </c>
      <c r="K244" s="28"/>
    </row>
    <row r="245" spans="1:11" x14ac:dyDescent="0.25">
      <c r="A245" s="27" t="s">
        <v>567</v>
      </c>
      <c r="B245" s="30" t="s">
        <v>568</v>
      </c>
      <c r="C245" s="21">
        <v>28</v>
      </c>
      <c r="D245" s="21">
        <v>24</v>
      </c>
      <c r="E245" s="21">
        <f>SUM(E246:E248)</f>
        <v>3678</v>
      </c>
      <c r="F245" s="21">
        <f t="shared" ref="F245:J245" si="86">SUM(F246:F248)</f>
        <v>1226</v>
      </c>
      <c r="G245" s="21">
        <f t="shared" si="86"/>
        <v>0</v>
      </c>
      <c r="H245" s="21">
        <f t="shared" si="86"/>
        <v>72</v>
      </c>
      <c r="I245" s="21">
        <f t="shared" si="86"/>
        <v>1100</v>
      </c>
      <c r="J245" s="21">
        <f t="shared" si="86"/>
        <v>6076</v>
      </c>
      <c r="K245" s="21"/>
    </row>
    <row r="246" spans="1:11" x14ac:dyDescent="0.25">
      <c r="A246" s="27"/>
      <c r="B246" s="30" t="s">
        <v>81</v>
      </c>
      <c r="C246" s="21">
        <v>28</v>
      </c>
      <c r="D246" s="21">
        <v>24</v>
      </c>
      <c r="E246" s="21">
        <v>3319</v>
      </c>
      <c r="F246" s="21">
        <v>1226</v>
      </c>
      <c r="G246" s="21"/>
      <c r="H246" s="21"/>
      <c r="I246" s="21">
        <v>1100</v>
      </c>
      <c r="J246" s="21">
        <f>SUM(E246:I246)</f>
        <v>5645</v>
      </c>
      <c r="K246" s="21"/>
    </row>
    <row r="247" spans="1:11" x14ac:dyDescent="0.25">
      <c r="A247" s="27"/>
      <c r="B247" s="30" t="s">
        <v>82</v>
      </c>
      <c r="C247" s="21"/>
      <c r="D247" s="21"/>
      <c r="E247" s="21">
        <v>359</v>
      </c>
      <c r="F247" s="21"/>
      <c r="G247" s="21"/>
      <c r="H247" s="21"/>
      <c r="I247" s="21"/>
      <c r="J247" s="21">
        <f>SUM(E247:I247)</f>
        <v>359</v>
      </c>
      <c r="K247" s="21"/>
    </row>
    <row r="248" spans="1:11" x14ac:dyDescent="0.25">
      <c r="A248" s="27"/>
      <c r="B248" s="30" t="s">
        <v>492</v>
      </c>
      <c r="C248" s="21"/>
      <c r="D248" s="21"/>
      <c r="E248" s="21"/>
      <c r="F248" s="21"/>
      <c r="G248" s="21"/>
      <c r="H248" s="21">
        <v>72</v>
      </c>
      <c r="I248" s="21"/>
      <c r="J248" s="21">
        <f>SUM(E248:I248)</f>
        <v>72</v>
      </c>
      <c r="K248" s="21"/>
    </row>
    <row r="249" spans="1:11" x14ac:dyDescent="0.25">
      <c r="A249" s="27" t="s">
        <v>296</v>
      </c>
      <c r="B249" s="30" t="s">
        <v>569</v>
      </c>
      <c r="C249" s="21">
        <v>20</v>
      </c>
      <c r="D249" s="21">
        <v>19</v>
      </c>
      <c r="E249" s="21">
        <f>SUM(E250:E252)</f>
        <v>3473</v>
      </c>
      <c r="F249" s="21">
        <f t="shared" ref="F249:I249" si="87">SUM(F250:F252)</f>
        <v>1158</v>
      </c>
      <c r="G249" s="21">
        <f t="shared" si="87"/>
        <v>0</v>
      </c>
      <c r="H249" s="21">
        <f t="shared" si="87"/>
        <v>226</v>
      </c>
      <c r="I249" s="21">
        <f t="shared" si="87"/>
        <v>3350</v>
      </c>
      <c r="J249" s="21">
        <f>SUM(J250:J252)</f>
        <v>8207</v>
      </c>
      <c r="K249" s="21"/>
    </row>
    <row r="250" spans="1:11" x14ac:dyDescent="0.25">
      <c r="A250" s="27"/>
      <c r="B250" s="30" t="s">
        <v>81</v>
      </c>
      <c r="C250" s="21">
        <v>20</v>
      </c>
      <c r="D250" s="21">
        <v>19</v>
      </c>
      <c r="E250" s="21">
        <v>3383</v>
      </c>
      <c r="F250" s="21">
        <v>1158</v>
      </c>
      <c r="G250" s="21"/>
      <c r="H250" s="21"/>
      <c r="I250" s="21">
        <f>2500+850</f>
        <v>3350</v>
      </c>
      <c r="J250" s="21">
        <f t="shared" ref="J250:J251" si="88">SUM(E250:I250)</f>
        <v>7891</v>
      </c>
      <c r="K250" s="21"/>
    </row>
    <row r="251" spans="1:11" x14ac:dyDescent="0.25">
      <c r="A251" s="27"/>
      <c r="B251" s="30" t="s">
        <v>82</v>
      </c>
      <c r="C251" s="21"/>
      <c r="D251" s="21"/>
      <c r="E251" s="21">
        <v>90</v>
      </c>
      <c r="F251" s="21"/>
      <c r="G251" s="21"/>
      <c r="H251" s="21"/>
      <c r="I251" s="21"/>
      <c r="J251" s="21">
        <f t="shared" si="88"/>
        <v>90</v>
      </c>
      <c r="K251" s="21"/>
    </row>
    <row r="252" spans="1:11" x14ac:dyDescent="0.25">
      <c r="A252" s="27"/>
      <c r="B252" s="30" t="s">
        <v>494</v>
      </c>
      <c r="C252" s="21"/>
      <c r="D252" s="21"/>
      <c r="E252" s="21"/>
      <c r="F252" s="21"/>
      <c r="G252" s="21"/>
      <c r="H252" s="21">
        <v>226</v>
      </c>
      <c r="I252" s="21"/>
      <c r="J252" s="21">
        <f>SUM(E252:I252)</f>
        <v>226</v>
      </c>
      <c r="K252" s="21"/>
    </row>
    <row r="253" spans="1:11" x14ac:dyDescent="0.25">
      <c r="A253" s="27" t="s">
        <v>297</v>
      </c>
      <c r="B253" s="30" t="s">
        <v>570</v>
      </c>
      <c r="C253" s="21">
        <v>20</v>
      </c>
      <c r="D253" s="21">
        <v>19</v>
      </c>
      <c r="E253" s="21">
        <f>SUM(E254:E256)</f>
        <v>3606</v>
      </c>
      <c r="F253" s="21">
        <f t="shared" ref="F253:J253" si="89">SUM(F254:F256)</f>
        <v>1202</v>
      </c>
      <c r="G253" s="21">
        <f t="shared" si="89"/>
        <v>0</v>
      </c>
      <c r="H253" s="21">
        <f t="shared" si="89"/>
        <v>134</v>
      </c>
      <c r="I253" s="21">
        <f t="shared" si="89"/>
        <v>1000</v>
      </c>
      <c r="J253" s="21">
        <f t="shared" si="89"/>
        <v>5942</v>
      </c>
      <c r="K253" s="21">
        <f t="shared" ref="K253" si="90">SUM(K254:K255)</f>
        <v>0</v>
      </c>
    </row>
    <row r="254" spans="1:11" x14ac:dyDescent="0.25">
      <c r="A254" s="27"/>
      <c r="B254" s="30" t="s">
        <v>81</v>
      </c>
      <c r="C254" s="21">
        <v>20</v>
      </c>
      <c r="D254" s="21">
        <v>19</v>
      </c>
      <c r="E254" s="21">
        <v>3516</v>
      </c>
      <c r="F254" s="21">
        <v>1202</v>
      </c>
      <c r="G254" s="21"/>
      <c r="H254" s="21"/>
      <c r="I254" s="21">
        <v>1000</v>
      </c>
      <c r="J254" s="21">
        <f>SUM(E254:I254)</f>
        <v>5718</v>
      </c>
      <c r="K254" s="21"/>
    </row>
    <row r="255" spans="1:11" x14ac:dyDescent="0.25">
      <c r="A255" s="27"/>
      <c r="B255" s="30" t="s">
        <v>82</v>
      </c>
      <c r="C255" s="21"/>
      <c r="D255" s="21"/>
      <c r="E255" s="21">
        <v>90</v>
      </c>
      <c r="F255" s="21"/>
      <c r="G255" s="21"/>
      <c r="H255" s="21"/>
      <c r="I255" s="21"/>
      <c r="J255" s="21">
        <f>SUM(E255:I255)</f>
        <v>90</v>
      </c>
      <c r="K255" s="21"/>
    </row>
    <row r="256" spans="1:11" x14ac:dyDescent="0.25">
      <c r="A256" s="27"/>
      <c r="B256" s="30" t="s">
        <v>492</v>
      </c>
      <c r="C256" s="21"/>
      <c r="D256" s="21"/>
      <c r="E256" s="21"/>
      <c r="F256" s="21"/>
      <c r="G256" s="21"/>
      <c r="H256" s="21">
        <v>134</v>
      </c>
      <c r="I256" s="21"/>
      <c r="J256" s="21">
        <f>SUM(E256:I256)</f>
        <v>134</v>
      </c>
      <c r="K256" s="21"/>
    </row>
    <row r="257" spans="1:11" x14ac:dyDescent="0.25">
      <c r="A257" s="27" t="s">
        <v>298</v>
      </c>
      <c r="B257" s="30" t="s">
        <v>571</v>
      </c>
      <c r="C257" s="21"/>
      <c r="D257" s="21"/>
      <c r="E257" s="21">
        <f>SUM(E258:E259)</f>
        <v>1693</v>
      </c>
      <c r="F257" s="21">
        <f t="shared" ref="F257:J257" si="91">SUM(F258:F259)</f>
        <v>564</v>
      </c>
      <c r="G257" s="21">
        <f t="shared" si="91"/>
        <v>0</v>
      </c>
      <c r="H257" s="21">
        <f t="shared" si="91"/>
        <v>106</v>
      </c>
      <c r="I257" s="21">
        <f t="shared" si="91"/>
        <v>900</v>
      </c>
      <c r="J257" s="21">
        <f t="shared" si="91"/>
        <v>3263</v>
      </c>
      <c r="K257" s="21"/>
    </row>
    <row r="258" spans="1:11" x14ac:dyDescent="0.25">
      <c r="A258" s="27"/>
      <c r="B258" s="30" t="s">
        <v>81</v>
      </c>
      <c r="C258" s="21">
        <v>11</v>
      </c>
      <c r="D258" s="21">
        <v>11</v>
      </c>
      <c r="E258" s="21">
        <v>1693</v>
      </c>
      <c r="F258" s="21">
        <v>564</v>
      </c>
      <c r="G258" s="21"/>
      <c r="H258" s="21"/>
      <c r="I258" s="21">
        <v>900</v>
      </c>
      <c r="J258" s="21">
        <f>SUM(E258:I258)</f>
        <v>3157</v>
      </c>
      <c r="K258" s="21"/>
    </row>
    <row r="259" spans="1:11" x14ac:dyDescent="0.25">
      <c r="A259" s="27"/>
      <c r="B259" s="30" t="s">
        <v>492</v>
      </c>
      <c r="C259" s="21"/>
      <c r="D259" s="21"/>
      <c r="E259" s="21"/>
      <c r="F259" s="21"/>
      <c r="G259" s="21"/>
      <c r="H259" s="21">
        <v>106</v>
      </c>
      <c r="I259" s="21"/>
      <c r="J259" s="21">
        <f>SUM(E259:I259)</f>
        <v>106</v>
      </c>
      <c r="K259" s="21"/>
    </row>
    <row r="260" spans="1:11" x14ac:dyDescent="0.25">
      <c r="A260" s="27" t="s">
        <v>545</v>
      </c>
      <c r="B260" s="30" t="s">
        <v>572</v>
      </c>
      <c r="C260" s="21"/>
      <c r="D260" s="21"/>
      <c r="E260" s="21">
        <f>SUM(E261:E262)</f>
        <v>3498</v>
      </c>
      <c r="F260" s="21">
        <f t="shared" ref="F260:J260" si="92">SUM(F261:F262)</f>
        <v>1166</v>
      </c>
      <c r="G260" s="21">
        <f t="shared" si="92"/>
        <v>0</v>
      </c>
      <c r="H260" s="21">
        <f t="shared" si="92"/>
        <v>266</v>
      </c>
      <c r="I260" s="21">
        <f t="shared" si="92"/>
        <v>1500</v>
      </c>
      <c r="J260" s="21">
        <f t="shared" si="92"/>
        <v>6430</v>
      </c>
      <c r="K260" s="21"/>
    </row>
    <row r="261" spans="1:11" x14ac:dyDescent="0.25">
      <c r="A261" s="27"/>
      <c r="B261" s="30" t="s">
        <v>81</v>
      </c>
      <c r="C261" s="21">
        <v>19</v>
      </c>
      <c r="D261" s="21">
        <v>19</v>
      </c>
      <c r="E261" s="21">
        <v>3498</v>
      </c>
      <c r="F261" s="21">
        <v>1166</v>
      </c>
      <c r="G261" s="21"/>
      <c r="H261" s="21"/>
      <c r="I261" s="21">
        <v>1500</v>
      </c>
      <c r="J261" s="21">
        <f>SUM(E261:I261)</f>
        <v>6164</v>
      </c>
      <c r="K261" s="21"/>
    </row>
    <row r="262" spans="1:11" x14ac:dyDescent="0.25">
      <c r="A262" s="27"/>
      <c r="B262" s="30" t="s">
        <v>494</v>
      </c>
      <c r="C262" s="21"/>
      <c r="D262" s="21"/>
      <c r="E262" s="21"/>
      <c r="F262" s="21"/>
      <c r="G262" s="21"/>
      <c r="H262" s="21">
        <v>266</v>
      </c>
      <c r="I262" s="21"/>
      <c r="J262" s="21">
        <f>SUM(E262:I262)</f>
        <v>266</v>
      </c>
      <c r="K262" s="21"/>
    </row>
    <row r="263" spans="1:11" ht="25.5" x14ac:dyDescent="0.25">
      <c r="A263" s="27" t="s">
        <v>499</v>
      </c>
      <c r="B263" s="30" t="s">
        <v>573</v>
      </c>
      <c r="C263" s="21"/>
      <c r="D263" s="21"/>
      <c r="E263" s="21"/>
      <c r="F263" s="21"/>
      <c r="G263" s="21"/>
      <c r="H263" s="21"/>
      <c r="I263" s="21">
        <v>1300</v>
      </c>
      <c r="J263" s="21">
        <f t="shared" ref="J263:J265" si="93">SUM(E263:I263)</f>
        <v>1300</v>
      </c>
      <c r="K263" s="21"/>
    </row>
    <row r="264" spans="1:11" ht="18" customHeight="1" x14ac:dyDescent="0.25">
      <c r="A264" s="27" t="s">
        <v>313</v>
      </c>
      <c r="B264" s="30" t="s">
        <v>574</v>
      </c>
      <c r="C264" s="21"/>
      <c r="D264" s="21"/>
      <c r="E264" s="21"/>
      <c r="F264" s="21"/>
      <c r="G264" s="21"/>
      <c r="H264" s="21"/>
      <c r="I264" s="21">
        <v>180</v>
      </c>
      <c r="J264" s="21">
        <f t="shared" si="93"/>
        <v>180</v>
      </c>
      <c r="K264" s="21"/>
    </row>
    <row r="265" spans="1:11" x14ac:dyDescent="0.25">
      <c r="A265" s="27" t="s">
        <v>314</v>
      </c>
      <c r="B265" s="30" t="s">
        <v>575</v>
      </c>
      <c r="C265" s="21"/>
      <c r="D265" s="21"/>
      <c r="E265" s="21"/>
      <c r="F265" s="21"/>
      <c r="G265" s="21"/>
      <c r="H265" s="21"/>
      <c r="I265" s="21">
        <v>3000</v>
      </c>
      <c r="J265" s="21">
        <f t="shared" si="93"/>
        <v>3000</v>
      </c>
      <c r="K265" s="21"/>
    </row>
    <row r="266" spans="1:11" x14ac:dyDescent="0.25">
      <c r="A266" s="25" t="s">
        <v>48</v>
      </c>
      <c r="B266" s="29" t="s">
        <v>120</v>
      </c>
      <c r="C266" s="28">
        <f>C267+C271+C274+C278+C281+C285+C289+C292+C293+C296+C299+C300+C301+C302+C303+C306+C307+C308+C309+C310+C311+C312+C313+C314+C315+C316+C317+C318+C319+C320+C321+C322+C323+C324+C325</f>
        <v>90</v>
      </c>
      <c r="D266" s="28">
        <f t="shared" ref="D266:K266" si="94">D267+D271+D274+D278+D281+D285+D289+D292+D293+D296+D299+D300+D301+D302+D303+D306+D307+D308+D309+D310+D311+D312+D313+D314+D315+D316+D317+D318+D319+D320+D321+D322+D323+D324+D325</f>
        <v>84</v>
      </c>
      <c r="E266" s="28">
        <f t="shared" si="94"/>
        <v>8309</v>
      </c>
      <c r="F266" s="28">
        <f t="shared" si="94"/>
        <v>2432</v>
      </c>
      <c r="G266" s="28">
        <f t="shared" si="94"/>
        <v>0</v>
      </c>
      <c r="H266" s="28">
        <f t="shared" si="94"/>
        <v>2469</v>
      </c>
      <c r="I266" s="28">
        <f t="shared" si="94"/>
        <v>11815</v>
      </c>
      <c r="J266" s="28">
        <f t="shared" si="94"/>
        <v>25025</v>
      </c>
      <c r="K266" s="28">
        <f t="shared" si="94"/>
        <v>0</v>
      </c>
    </row>
    <row r="267" spans="1:11" x14ac:dyDescent="0.25">
      <c r="A267" s="27">
        <v>1</v>
      </c>
      <c r="B267" s="30" t="s">
        <v>121</v>
      </c>
      <c r="C267" s="21">
        <f t="shared" ref="C267:K267" si="95">SUM(C268:C270)</f>
        <v>20</v>
      </c>
      <c r="D267" s="21">
        <f t="shared" si="95"/>
        <v>19</v>
      </c>
      <c r="E267" s="21">
        <f t="shared" si="95"/>
        <v>2016</v>
      </c>
      <c r="F267" s="21">
        <f t="shared" si="95"/>
        <v>510</v>
      </c>
      <c r="G267" s="21">
        <f t="shared" si="95"/>
        <v>0</v>
      </c>
      <c r="H267" s="21">
        <f t="shared" si="95"/>
        <v>148</v>
      </c>
      <c r="I267" s="21">
        <f t="shared" si="95"/>
        <v>300</v>
      </c>
      <c r="J267" s="21">
        <f t="shared" si="95"/>
        <v>2974</v>
      </c>
      <c r="K267" s="21">
        <f t="shared" si="95"/>
        <v>0</v>
      </c>
    </row>
    <row r="268" spans="1:11" x14ac:dyDescent="0.25">
      <c r="A268" s="27"/>
      <c r="B268" s="30" t="s">
        <v>81</v>
      </c>
      <c r="C268" s="21">
        <v>17</v>
      </c>
      <c r="D268" s="21">
        <v>17</v>
      </c>
      <c r="E268" s="21">
        <v>2016</v>
      </c>
      <c r="F268" s="21">
        <f>C268*30</f>
        <v>510</v>
      </c>
      <c r="G268" s="21"/>
      <c r="H268" s="21"/>
      <c r="I268" s="21">
        <v>300</v>
      </c>
      <c r="J268" s="21">
        <f t="shared" ref="J268:J277" si="96">E268+F268+G268+H268+I268</f>
        <v>2826</v>
      </c>
      <c r="K268" s="28"/>
    </row>
    <row r="269" spans="1:11" x14ac:dyDescent="0.25">
      <c r="A269" s="27"/>
      <c r="B269" s="30" t="s">
        <v>494</v>
      </c>
      <c r="C269" s="21">
        <v>2</v>
      </c>
      <c r="D269" s="21">
        <v>2</v>
      </c>
      <c r="E269" s="21"/>
      <c r="F269" s="21"/>
      <c r="G269" s="21"/>
      <c r="H269" s="21">
        <v>148</v>
      </c>
      <c r="I269" s="21"/>
      <c r="J269" s="21">
        <f t="shared" si="96"/>
        <v>148</v>
      </c>
      <c r="K269" s="28"/>
    </row>
    <row r="270" spans="1:11" x14ac:dyDescent="0.25">
      <c r="A270" s="27"/>
      <c r="B270" s="30" t="s">
        <v>576</v>
      </c>
      <c r="C270" s="21">
        <v>1</v>
      </c>
      <c r="D270" s="21">
        <v>0</v>
      </c>
      <c r="E270" s="21"/>
      <c r="F270" s="21">
        <f>D270*30</f>
        <v>0</v>
      </c>
      <c r="G270" s="21"/>
      <c r="H270" s="21"/>
      <c r="I270" s="28"/>
      <c r="J270" s="21">
        <f t="shared" si="96"/>
        <v>0</v>
      </c>
      <c r="K270" s="28"/>
    </row>
    <row r="271" spans="1:11" x14ac:dyDescent="0.25">
      <c r="A271" s="27">
        <v>2</v>
      </c>
      <c r="B271" s="30" t="s">
        <v>122</v>
      </c>
      <c r="C271" s="21">
        <f>SUM(C272:C273)</f>
        <v>5</v>
      </c>
      <c r="D271" s="21">
        <f t="shared" ref="D271:K271" si="97">SUM(D272:D273)</f>
        <v>5</v>
      </c>
      <c r="E271" s="21">
        <f t="shared" si="97"/>
        <v>483</v>
      </c>
      <c r="F271" s="21">
        <f t="shared" si="97"/>
        <v>124</v>
      </c>
      <c r="G271" s="21">
        <f t="shared" si="97"/>
        <v>0</v>
      </c>
      <c r="H271" s="21">
        <f t="shared" si="97"/>
        <v>118</v>
      </c>
      <c r="I271" s="21">
        <f t="shared" si="97"/>
        <v>300</v>
      </c>
      <c r="J271" s="21">
        <f t="shared" si="97"/>
        <v>1025</v>
      </c>
      <c r="K271" s="21">
        <f t="shared" si="97"/>
        <v>0</v>
      </c>
    </row>
    <row r="272" spans="1:11" x14ac:dyDescent="0.25">
      <c r="A272" s="27"/>
      <c r="B272" s="30" t="s">
        <v>81</v>
      </c>
      <c r="C272" s="21">
        <v>4</v>
      </c>
      <c r="D272" s="21">
        <v>4</v>
      </c>
      <c r="E272" s="21">
        <v>483</v>
      </c>
      <c r="F272" s="21">
        <f t="shared" ref="F272:F299" si="98">C272*31</f>
        <v>124</v>
      </c>
      <c r="G272" s="21"/>
      <c r="H272" s="21"/>
      <c r="I272" s="21">
        <v>300</v>
      </c>
      <c r="J272" s="21">
        <f t="shared" si="96"/>
        <v>907</v>
      </c>
      <c r="K272" s="28"/>
    </row>
    <row r="273" spans="1:11" x14ac:dyDescent="0.25">
      <c r="A273" s="27"/>
      <c r="B273" s="30" t="s">
        <v>705</v>
      </c>
      <c r="C273" s="21">
        <v>1</v>
      </c>
      <c r="D273" s="21">
        <v>1</v>
      </c>
      <c r="E273" s="21"/>
      <c r="F273" s="21"/>
      <c r="G273" s="21"/>
      <c r="H273" s="21">
        <v>118</v>
      </c>
      <c r="I273" s="21"/>
      <c r="J273" s="21">
        <f t="shared" si="96"/>
        <v>118</v>
      </c>
      <c r="K273" s="28"/>
    </row>
    <row r="274" spans="1:11" x14ac:dyDescent="0.25">
      <c r="A274" s="27">
        <v>3</v>
      </c>
      <c r="B274" s="30" t="s">
        <v>123</v>
      </c>
      <c r="C274" s="21">
        <f t="shared" ref="C274:J274" si="99">SUM(C275:C277)</f>
        <v>9</v>
      </c>
      <c r="D274" s="21">
        <f t="shared" si="99"/>
        <v>9</v>
      </c>
      <c r="E274" s="21">
        <f t="shared" si="99"/>
        <v>855</v>
      </c>
      <c r="F274" s="21">
        <f t="shared" si="99"/>
        <v>248</v>
      </c>
      <c r="G274" s="21">
        <f t="shared" si="99"/>
        <v>0</v>
      </c>
      <c r="H274" s="21">
        <f t="shared" si="99"/>
        <v>175</v>
      </c>
      <c r="I274" s="21">
        <f t="shared" si="99"/>
        <v>450</v>
      </c>
      <c r="J274" s="21">
        <f t="shared" si="99"/>
        <v>1728</v>
      </c>
      <c r="K274" s="21">
        <f>SUM(K275:K277)</f>
        <v>0</v>
      </c>
    </row>
    <row r="275" spans="1:11" x14ac:dyDescent="0.25">
      <c r="A275" s="27"/>
      <c r="B275" s="30" t="s">
        <v>81</v>
      </c>
      <c r="C275" s="21">
        <v>7</v>
      </c>
      <c r="D275" s="21">
        <v>7</v>
      </c>
      <c r="E275" s="21">
        <v>855</v>
      </c>
      <c r="F275" s="21">
        <f t="shared" si="98"/>
        <v>217</v>
      </c>
      <c r="G275" s="21"/>
      <c r="H275" s="21"/>
      <c r="I275" s="21">
        <v>450</v>
      </c>
      <c r="J275" s="21">
        <f t="shared" si="96"/>
        <v>1522</v>
      </c>
      <c r="K275" s="28"/>
    </row>
    <row r="276" spans="1:11" x14ac:dyDescent="0.25">
      <c r="A276" s="27"/>
      <c r="B276" s="30" t="s">
        <v>577</v>
      </c>
      <c r="C276" s="21">
        <v>1</v>
      </c>
      <c r="D276" s="21">
        <v>1</v>
      </c>
      <c r="E276" s="21"/>
      <c r="F276" s="21">
        <f>D276*31</f>
        <v>31</v>
      </c>
      <c r="G276" s="21"/>
      <c r="H276" s="21">
        <v>62</v>
      </c>
      <c r="I276" s="21"/>
      <c r="J276" s="21">
        <f t="shared" si="96"/>
        <v>93</v>
      </c>
      <c r="K276" s="28"/>
    </row>
    <row r="277" spans="1:11" x14ac:dyDescent="0.25">
      <c r="A277" s="27"/>
      <c r="B277" s="30" t="s">
        <v>705</v>
      </c>
      <c r="C277" s="21">
        <v>1</v>
      </c>
      <c r="D277" s="21">
        <v>1</v>
      </c>
      <c r="E277" s="21"/>
      <c r="F277" s="21"/>
      <c r="G277" s="21"/>
      <c r="H277" s="21">
        <v>113</v>
      </c>
      <c r="I277" s="21"/>
      <c r="J277" s="21">
        <f t="shared" si="96"/>
        <v>113</v>
      </c>
      <c r="K277" s="28"/>
    </row>
    <row r="278" spans="1:11" x14ac:dyDescent="0.25">
      <c r="A278" s="27">
        <v>4</v>
      </c>
      <c r="B278" s="30" t="s">
        <v>124</v>
      </c>
      <c r="C278" s="21">
        <f>SUM(C279:C280)</f>
        <v>13</v>
      </c>
      <c r="D278" s="21">
        <f t="shared" ref="D278:K278" si="100">SUM(D279:D280)</f>
        <v>12</v>
      </c>
      <c r="E278" s="21">
        <f t="shared" si="100"/>
        <v>1413</v>
      </c>
      <c r="F278" s="21">
        <f t="shared" si="100"/>
        <v>403</v>
      </c>
      <c r="G278" s="21">
        <f t="shared" si="100"/>
        <v>0</v>
      </c>
      <c r="H278" s="21">
        <f t="shared" si="100"/>
        <v>0</v>
      </c>
      <c r="I278" s="21">
        <f t="shared" si="100"/>
        <v>100</v>
      </c>
      <c r="J278" s="21">
        <f t="shared" si="100"/>
        <v>1916</v>
      </c>
      <c r="K278" s="21">
        <f t="shared" si="100"/>
        <v>0</v>
      </c>
    </row>
    <row r="279" spans="1:11" x14ac:dyDescent="0.25">
      <c r="A279" s="27"/>
      <c r="B279" s="30" t="s">
        <v>81</v>
      </c>
      <c r="C279" s="21">
        <v>13</v>
      </c>
      <c r="D279" s="21">
        <v>12</v>
      </c>
      <c r="E279" s="21">
        <v>1351</v>
      </c>
      <c r="F279" s="21">
        <f t="shared" si="98"/>
        <v>403</v>
      </c>
      <c r="G279" s="21"/>
      <c r="H279" s="21"/>
      <c r="I279" s="21">
        <v>100</v>
      </c>
      <c r="J279" s="21">
        <f t="shared" ref="J279:J325" si="101">E279+F279+G279+H279+I279</f>
        <v>1854</v>
      </c>
      <c r="K279" s="28"/>
    </row>
    <row r="280" spans="1:11" x14ac:dyDescent="0.25">
      <c r="A280" s="27"/>
      <c r="B280" s="30" t="s">
        <v>82</v>
      </c>
      <c r="C280" s="21"/>
      <c r="D280" s="21"/>
      <c r="E280" s="21">
        <v>62</v>
      </c>
      <c r="F280" s="21">
        <f t="shared" si="98"/>
        <v>0</v>
      </c>
      <c r="G280" s="21"/>
      <c r="H280" s="21"/>
      <c r="I280" s="21"/>
      <c r="J280" s="21">
        <f t="shared" si="101"/>
        <v>62</v>
      </c>
      <c r="K280" s="28"/>
    </row>
    <row r="281" spans="1:11" x14ac:dyDescent="0.25">
      <c r="A281" s="27">
        <v>5</v>
      </c>
      <c r="B281" s="30" t="s">
        <v>125</v>
      </c>
      <c r="C281" s="21">
        <f t="shared" ref="C281:K281" si="102">SUM(C282:C284)</f>
        <v>11</v>
      </c>
      <c r="D281" s="21">
        <f t="shared" si="102"/>
        <v>11</v>
      </c>
      <c r="E281" s="21">
        <f t="shared" si="102"/>
        <v>959</v>
      </c>
      <c r="F281" s="21">
        <f t="shared" si="102"/>
        <v>279</v>
      </c>
      <c r="G281" s="21">
        <f t="shared" si="102"/>
        <v>0</v>
      </c>
      <c r="H281" s="21">
        <f t="shared" si="102"/>
        <v>176</v>
      </c>
      <c r="I281" s="21">
        <f t="shared" si="102"/>
        <v>290</v>
      </c>
      <c r="J281" s="21">
        <f t="shared" si="102"/>
        <v>1704</v>
      </c>
      <c r="K281" s="21">
        <f t="shared" si="102"/>
        <v>0</v>
      </c>
    </row>
    <row r="282" spans="1:11" x14ac:dyDescent="0.25">
      <c r="A282" s="27"/>
      <c r="B282" s="30" t="s">
        <v>81</v>
      </c>
      <c r="C282" s="21">
        <v>8</v>
      </c>
      <c r="D282" s="21">
        <v>8</v>
      </c>
      <c r="E282" s="21">
        <v>959</v>
      </c>
      <c r="F282" s="21">
        <f>C282*31</f>
        <v>248</v>
      </c>
      <c r="G282" s="21"/>
      <c r="H282" s="21"/>
      <c r="I282" s="21">
        <f>250+40</f>
        <v>290</v>
      </c>
      <c r="J282" s="21">
        <f t="shared" si="101"/>
        <v>1497</v>
      </c>
      <c r="K282" s="28"/>
    </row>
    <row r="283" spans="1:11" x14ac:dyDescent="0.25">
      <c r="A283" s="27"/>
      <c r="B283" s="30" t="s">
        <v>578</v>
      </c>
      <c r="C283" s="21">
        <v>1</v>
      </c>
      <c r="D283" s="21">
        <v>1</v>
      </c>
      <c r="E283" s="21"/>
      <c r="F283" s="21">
        <f>D283*31</f>
        <v>31</v>
      </c>
      <c r="G283" s="21"/>
      <c r="H283" s="21">
        <v>60</v>
      </c>
      <c r="I283" s="21"/>
      <c r="J283" s="21">
        <f t="shared" si="101"/>
        <v>91</v>
      </c>
      <c r="K283" s="28"/>
    </row>
    <row r="284" spans="1:11" x14ac:dyDescent="0.25">
      <c r="A284" s="27"/>
      <c r="B284" s="30" t="s">
        <v>494</v>
      </c>
      <c r="C284" s="21">
        <v>2</v>
      </c>
      <c r="D284" s="21">
        <v>2</v>
      </c>
      <c r="E284" s="21"/>
      <c r="F284" s="21"/>
      <c r="G284" s="21"/>
      <c r="H284" s="21">
        <v>116</v>
      </c>
      <c r="I284" s="28"/>
      <c r="J284" s="21">
        <f t="shared" si="101"/>
        <v>116</v>
      </c>
      <c r="K284" s="28"/>
    </row>
    <row r="285" spans="1:11" x14ac:dyDescent="0.25">
      <c r="A285" s="27">
        <v>6</v>
      </c>
      <c r="B285" s="30" t="s">
        <v>126</v>
      </c>
      <c r="C285" s="21">
        <f>SUM(C286:C288)</f>
        <v>9</v>
      </c>
      <c r="D285" s="21">
        <f t="shared" ref="D285:K285" si="103">SUM(D286:D288)</f>
        <v>9</v>
      </c>
      <c r="E285" s="21">
        <f t="shared" si="103"/>
        <v>962</v>
      </c>
      <c r="F285" s="21">
        <f t="shared" si="103"/>
        <v>186</v>
      </c>
      <c r="G285" s="21">
        <f t="shared" si="103"/>
        <v>0</v>
      </c>
      <c r="H285" s="21">
        <f t="shared" si="103"/>
        <v>337</v>
      </c>
      <c r="I285" s="21">
        <f t="shared" si="103"/>
        <v>100</v>
      </c>
      <c r="J285" s="21">
        <f t="shared" si="103"/>
        <v>1585</v>
      </c>
      <c r="K285" s="21">
        <f t="shared" si="103"/>
        <v>0</v>
      </c>
    </row>
    <row r="286" spans="1:11" x14ac:dyDescent="0.25">
      <c r="A286" s="27"/>
      <c r="B286" s="30" t="s">
        <v>81</v>
      </c>
      <c r="C286" s="21">
        <v>5</v>
      </c>
      <c r="D286" s="21">
        <v>5</v>
      </c>
      <c r="E286" s="21">
        <v>962</v>
      </c>
      <c r="F286" s="21">
        <f t="shared" si="98"/>
        <v>155</v>
      </c>
      <c r="G286" s="28"/>
      <c r="H286" s="21"/>
      <c r="I286" s="21">
        <v>100</v>
      </c>
      <c r="J286" s="21">
        <f t="shared" si="101"/>
        <v>1217</v>
      </c>
      <c r="K286" s="28"/>
    </row>
    <row r="287" spans="1:11" x14ac:dyDescent="0.25">
      <c r="A287" s="27"/>
      <c r="B287" s="30" t="s">
        <v>578</v>
      </c>
      <c r="C287" s="21">
        <v>1</v>
      </c>
      <c r="D287" s="21">
        <v>1</v>
      </c>
      <c r="E287" s="21"/>
      <c r="F287" s="21">
        <f>D287*31</f>
        <v>31</v>
      </c>
      <c r="G287" s="28"/>
      <c r="H287" s="21">
        <v>80</v>
      </c>
      <c r="I287" s="21"/>
      <c r="J287" s="21">
        <f t="shared" si="101"/>
        <v>111</v>
      </c>
      <c r="K287" s="28"/>
    </row>
    <row r="288" spans="1:11" x14ac:dyDescent="0.25">
      <c r="A288" s="27"/>
      <c r="B288" s="30" t="s">
        <v>495</v>
      </c>
      <c r="C288" s="21">
        <v>3</v>
      </c>
      <c r="D288" s="21">
        <v>3</v>
      </c>
      <c r="E288" s="21"/>
      <c r="F288" s="21"/>
      <c r="G288" s="28"/>
      <c r="H288" s="21">
        <v>257</v>
      </c>
      <c r="I288" s="21"/>
      <c r="J288" s="21">
        <f t="shared" si="101"/>
        <v>257</v>
      </c>
      <c r="K288" s="28"/>
    </row>
    <row r="289" spans="1:12" x14ac:dyDescent="0.25">
      <c r="A289" s="27">
        <v>7</v>
      </c>
      <c r="B289" s="30" t="s">
        <v>127</v>
      </c>
      <c r="C289" s="21">
        <f>SUM(C290:C291)</f>
        <v>6</v>
      </c>
      <c r="D289" s="21">
        <f t="shared" ref="D289:I289" si="104">SUM(D290:D291)</f>
        <v>6</v>
      </c>
      <c r="E289" s="21">
        <f t="shared" si="104"/>
        <v>282</v>
      </c>
      <c r="F289" s="21">
        <f t="shared" si="104"/>
        <v>186</v>
      </c>
      <c r="G289" s="21">
        <f t="shared" si="104"/>
        <v>0</v>
      </c>
      <c r="H289" s="21">
        <f t="shared" si="104"/>
        <v>284</v>
      </c>
      <c r="I289" s="21">
        <f t="shared" si="104"/>
        <v>100</v>
      </c>
      <c r="J289" s="21">
        <f t="shared" si="101"/>
        <v>852</v>
      </c>
      <c r="K289" s="21">
        <f t="shared" ref="K289" si="105">SUM(K290:K291)</f>
        <v>0</v>
      </c>
    </row>
    <row r="290" spans="1:12" x14ac:dyDescent="0.25">
      <c r="A290" s="27"/>
      <c r="B290" s="30" t="s">
        <v>81</v>
      </c>
      <c r="C290" s="21">
        <v>2</v>
      </c>
      <c r="D290" s="21">
        <v>2</v>
      </c>
      <c r="E290" s="21">
        <v>282</v>
      </c>
      <c r="F290" s="21">
        <f t="shared" si="98"/>
        <v>62</v>
      </c>
      <c r="G290" s="21"/>
      <c r="H290" s="21"/>
      <c r="I290" s="21">
        <v>100</v>
      </c>
      <c r="J290" s="21">
        <f t="shared" si="101"/>
        <v>444</v>
      </c>
      <c r="K290" s="28"/>
    </row>
    <row r="291" spans="1:12" x14ac:dyDescent="0.25">
      <c r="A291" s="27"/>
      <c r="B291" s="30" t="s">
        <v>128</v>
      </c>
      <c r="C291" s="21">
        <v>4</v>
      </c>
      <c r="D291" s="21">
        <v>4</v>
      </c>
      <c r="E291" s="21"/>
      <c r="F291" s="21">
        <f>D291*31</f>
        <v>124</v>
      </c>
      <c r="G291" s="21"/>
      <c r="H291" s="21">
        <v>284</v>
      </c>
      <c r="I291" s="21"/>
      <c r="J291" s="21">
        <f t="shared" si="101"/>
        <v>408</v>
      </c>
      <c r="K291" s="28"/>
    </row>
    <row r="292" spans="1:12" x14ac:dyDescent="0.25">
      <c r="A292" s="27">
        <v>8</v>
      </c>
      <c r="B292" s="30" t="s">
        <v>129</v>
      </c>
      <c r="C292" s="21">
        <v>2</v>
      </c>
      <c r="D292" s="21">
        <v>2</v>
      </c>
      <c r="E292" s="21">
        <v>445</v>
      </c>
      <c r="F292" s="21">
        <f t="shared" si="98"/>
        <v>62</v>
      </c>
      <c r="G292" s="21"/>
      <c r="H292" s="21"/>
      <c r="I292" s="21">
        <v>100</v>
      </c>
      <c r="J292" s="21">
        <f t="shared" si="101"/>
        <v>607</v>
      </c>
      <c r="K292" s="28"/>
    </row>
    <row r="293" spans="1:12" x14ac:dyDescent="0.25">
      <c r="A293" s="27">
        <v>9</v>
      </c>
      <c r="B293" s="30" t="s">
        <v>579</v>
      </c>
      <c r="C293" s="21">
        <f>C294+C295</f>
        <v>2</v>
      </c>
      <c r="D293" s="21">
        <f t="shared" ref="D293:I293" si="106">D294+D295</f>
        <v>2</v>
      </c>
      <c r="E293" s="21">
        <f t="shared" si="106"/>
        <v>314</v>
      </c>
      <c r="F293" s="21">
        <f t="shared" si="106"/>
        <v>62</v>
      </c>
      <c r="G293" s="21">
        <f t="shared" si="106"/>
        <v>0</v>
      </c>
      <c r="H293" s="21">
        <f t="shared" si="106"/>
        <v>62</v>
      </c>
      <c r="I293" s="21">
        <f t="shared" si="106"/>
        <v>500</v>
      </c>
      <c r="J293" s="21">
        <f t="shared" si="101"/>
        <v>938</v>
      </c>
      <c r="K293" s="28"/>
    </row>
    <row r="294" spans="1:12" x14ac:dyDescent="0.25">
      <c r="A294" s="27"/>
      <c r="B294" s="30" t="s">
        <v>580</v>
      </c>
      <c r="C294" s="21">
        <v>1</v>
      </c>
      <c r="D294" s="21">
        <v>1</v>
      </c>
      <c r="E294" s="21">
        <v>314</v>
      </c>
      <c r="F294" s="21">
        <f t="shared" si="98"/>
        <v>31</v>
      </c>
      <c r="G294" s="21"/>
      <c r="H294" s="21"/>
      <c r="I294" s="21">
        <v>500</v>
      </c>
      <c r="J294" s="21">
        <f t="shared" si="101"/>
        <v>845</v>
      </c>
      <c r="K294" s="28"/>
    </row>
    <row r="295" spans="1:12" x14ac:dyDescent="0.25">
      <c r="A295" s="27"/>
      <c r="B295" s="30" t="s">
        <v>581</v>
      </c>
      <c r="C295" s="21">
        <v>1</v>
      </c>
      <c r="D295" s="21">
        <v>1</v>
      </c>
      <c r="E295" s="21"/>
      <c r="F295" s="21">
        <f>D295*31</f>
        <v>31</v>
      </c>
      <c r="G295" s="21"/>
      <c r="H295" s="21">
        <v>62</v>
      </c>
      <c r="I295" s="21"/>
      <c r="J295" s="21">
        <f t="shared" si="101"/>
        <v>93</v>
      </c>
      <c r="K295" s="28"/>
    </row>
    <row r="296" spans="1:12" x14ac:dyDescent="0.25">
      <c r="A296" s="27">
        <v>10</v>
      </c>
      <c r="B296" s="44" t="s">
        <v>582</v>
      </c>
      <c r="C296" s="21">
        <f>C297+C298</f>
        <v>2</v>
      </c>
      <c r="D296" s="21">
        <f t="shared" ref="D296:I296" si="107">D297+D298</f>
        <v>1</v>
      </c>
      <c r="E296" s="21">
        <f t="shared" si="107"/>
        <v>203</v>
      </c>
      <c r="F296" s="21">
        <f t="shared" si="107"/>
        <v>62</v>
      </c>
      <c r="G296" s="21">
        <f t="shared" si="107"/>
        <v>0</v>
      </c>
      <c r="H296" s="21">
        <f t="shared" si="107"/>
        <v>80</v>
      </c>
      <c r="I296" s="21">
        <f t="shared" si="107"/>
        <v>200</v>
      </c>
      <c r="J296" s="21">
        <f t="shared" si="101"/>
        <v>545</v>
      </c>
      <c r="K296" s="28"/>
    </row>
    <row r="297" spans="1:12" ht="16.5" customHeight="1" x14ac:dyDescent="0.25">
      <c r="A297" s="27"/>
      <c r="B297" s="30" t="s">
        <v>583</v>
      </c>
      <c r="C297" s="21">
        <v>1</v>
      </c>
      <c r="D297" s="21"/>
      <c r="E297" s="21">
        <v>203</v>
      </c>
      <c r="F297" s="21">
        <f>C297*31</f>
        <v>31</v>
      </c>
      <c r="G297" s="21"/>
      <c r="H297" s="21"/>
      <c r="I297" s="21"/>
      <c r="J297" s="21">
        <f t="shared" si="101"/>
        <v>234</v>
      </c>
      <c r="K297" s="28"/>
    </row>
    <row r="298" spans="1:12" ht="15.75" customHeight="1" x14ac:dyDescent="0.25">
      <c r="A298" s="27"/>
      <c r="B298" s="30" t="s">
        <v>130</v>
      </c>
      <c r="C298" s="21">
        <v>1</v>
      </c>
      <c r="D298" s="21">
        <v>1</v>
      </c>
      <c r="E298" s="21"/>
      <c r="F298" s="21">
        <f>D298*31</f>
        <v>31</v>
      </c>
      <c r="G298" s="21"/>
      <c r="H298" s="21">
        <v>80</v>
      </c>
      <c r="I298" s="21">
        <v>200</v>
      </c>
      <c r="J298" s="21">
        <f t="shared" si="101"/>
        <v>311</v>
      </c>
      <c r="K298" s="28"/>
    </row>
    <row r="299" spans="1:12" ht="21.75" customHeight="1" x14ac:dyDescent="0.25">
      <c r="A299" s="27">
        <v>11</v>
      </c>
      <c r="B299" s="30" t="s">
        <v>584</v>
      </c>
      <c r="C299" s="21">
        <v>2</v>
      </c>
      <c r="D299" s="21">
        <v>2</v>
      </c>
      <c r="E299" s="21">
        <v>252</v>
      </c>
      <c r="F299" s="21">
        <f t="shared" si="98"/>
        <v>62</v>
      </c>
      <c r="G299" s="21"/>
      <c r="H299" s="21"/>
      <c r="I299" s="21">
        <v>100</v>
      </c>
      <c r="J299" s="21">
        <f t="shared" si="101"/>
        <v>414</v>
      </c>
      <c r="K299" s="28"/>
    </row>
    <row r="300" spans="1:12" ht="19.5" customHeight="1" x14ac:dyDescent="0.25">
      <c r="A300" s="27">
        <v>12</v>
      </c>
      <c r="B300" s="30" t="s">
        <v>131</v>
      </c>
      <c r="C300" s="21">
        <v>2</v>
      </c>
      <c r="D300" s="21">
        <v>1</v>
      </c>
      <c r="E300" s="21"/>
      <c r="F300" s="21">
        <f>D300*31</f>
        <v>31</v>
      </c>
      <c r="G300" s="21"/>
      <c r="H300" s="21">
        <v>283</v>
      </c>
      <c r="I300" s="21"/>
      <c r="J300" s="21">
        <f t="shared" si="101"/>
        <v>314</v>
      </c>
      <c r="K300" s="28"/>
    </row>
    <row r="301" spans="1:12" ht="25.5" x14ac:dyDescent="0.25">
      <c r="A301" s="27">
        <v>13</v>
      </c>
      <c r="B301" s="30" t="s">
        <v>132</v>
      </c>
      <c r="C301" s="21">
        <v>2</v>
      </c>
      <c r="D301" s="21">
        <v>2</v>
      </c>
      <c r="E301" s="21"/>
      <c r="F301" s="21">
        <f>D301*31</f>
        <v>62</v>
      </c>
      <c r="G301" s="21"/>
      <c r="H301" s="21">
        <v>372</v>
      </c>
      <c r="I301" s="21">
        <f>150+25</f>
        <v>175</v>
      </c>
      <c r="J301" s="21">
        <f t="shared" si="101"/>
        <v>609</v>
      </c>
      <c r="K301" s="28"/>
      <c r="L301" s="45"/>
    </row>
    <row r="302" spans="1:12" ht="25.5" x14ac:dyDescent="0.25">
      <c r="A302" s="27">
        <v>14</v>
      </c>
      <c r="B302" s="30" t="s">
        <v>133</v>
      </c>
      <c r="C302" s="21">
        <v>3</v>
      </c>
      <c r="D302" s="21">
        <v>3</v>
      </c>
      <c r="E302" s="21"/>
      <c r="F302" s="21">
        <f>D302*31</f>
        <v>93</v>
      </c>
      <c r="G302" s="21"/>
      <c r="H302" s="21">
        <v>434</v>
      </c>
      <c r="I302" s="21">
        <v>100</v>
      </c>
      <c r="J302" s="21">
        <f t="shared" si="101"/>
        <v>627</v>
      </c>
      <c r="K302" s="28"/>
      <c r="L302" s="46"/>
    </row>
    <row r="303" spans="1:12" x14ac:dyDescent="0.25">
      <c r="A303" s="27">
        <v>15</v>
      </c>
      <c r="B303" s="30" t="s">
        <v>134</v>
      </c>
      <c r="C303" s="21">
        <v>2</v>
      </c>
      <c r="D303" s="21">
        <f t="shared" ref="D303:K303" si="108">D304</f>
        <v>0</v>
      </c>
      <c r="E303" s="21">
        <f>SUM(E304:E305)</f>
        <v>125</v>
      </c>
      <c r="F303" s="21">
        <f t="shared" ref="F303:I303" si="109">SUM(F304:F305)</f>
        <v>62</v>
      </c>
      <c r="G303" s="21">
        <f t="shared" si="109"/>
        <v>0</v>
      </c>
      <c r="H303" s="21">
        <f t="shared" si="109"/>
        <v>0</v>
      </c>
      <c r="I303" s="21">
        <f t="shared" si="109"/>
        <v>0</v>
      </c>
      <c r="J303" s="21">
        <f t="shared" si="101"/>
        <v>187</v>
      </c>
      <c r="K303" s="21">
        <f t="shared" si="108"/>
        <v>0</v>
      </c>
    </row>
    <row r="304" spans="1:12" x14ac:dyDescent="0.25">
      <c r="A304" s="27"/>
      <c r="B304" s="30" t="s">
        <v>81</v>
      </c>
      <c r="C304" s="21">
        <v>0</v>
      </c>
      <c r="D304" s="28">
        <v>0</v>
      </c>
      <c r="E304" s="21"/>
      <c r="F304" s="21">
        <v>62</v>
      </c>
      <c r="G304" s="21"/>
      <c r="H304" s="21"/>
      <c r="I304" s="21"/>
      <c r="J304" s="21">
        <f t="shared" si="101"/>
        <v>62</v>
      </c>
      <c r="K304" s="28"/>
    </row>
    <row r="305" spans="1:11" x14ac:dyDescent="0.25">
      <c r="A305" s="27"/>
      <c r="B305" s="30" t="s">
        <v>82</v>
      </c>
      <c r="C305" s="28"/>
      <c r="D305" s="28"/>
      <c r="E305" s="21">
        <v>125</v>
      </c>
      <c r="F305" s="21"/>
      <c r="G305" s="21"/>
      <c r="H305" s="21"/>
      <c r="I305" s="21"/>
      <c r="J305" s="21">
        <f t="shared" si="101"/>
        <v>125</v>
      </c>
      <c r="K305" s="28"/>
    </row>
    <row r="306" spans="1:11" ht="69" customHeight="1" x14ac:dyDescent="0.25">
      <c r="A306" s="27">
        <v>16</v>
      </c>
      <c r="B306" s="30" t="s">
        <v>135</v>
      </c>
      <c r="C306" s="28"/>
      <c r="D306" s="28"/>
      <c r="E306" s="28"/>
      <c r="F306" s="28"/>
      <c r="G306" s="28"/>
      <c r="H306" s="28"/>
      <c r="I306" s="21">
        <v>200</v>
      </c>
      <c r="J306" s="21">
        <f t="shared" si="101"/>
        <v>200</v>
      </c>
      <c r="K306" s="28"/>
    </row>
    <row r="307" spans="1:11" ht="25.5" x14ac:dyDescent="0.25">
      <c r="A307" s="27">
        <v>17</v>
      </c>
      <c r="B307" s="30" t="s">
        <v>585</v>
      </c>
      <c r="C307" s="28"/>
      <c r="D307" s="28"/>
      <c r="E307" s="28"/>
      <c r="F307" s="28"/>
      <c r="G307" s="28"/>
      <c r="H307" s="28"/>
      <c r="I307" s="21">
        <v>100</v>
      </c>
      <c r="J307" s="21">
        <f t="shared" si="101"/>
        <v>100</v>
      </c>
      <c r="K307" s="28"/>
    </row>
    <row r="308" spans="1:11" ht="25.5" x14ac:dyDescent="0.25">
      <c r="A308" s="27">
        <v>18</v>
      </c>
      <c r="B308" s="30" t="s">
        <v>586</v>
      </c>
      <c r="C308" s="28"/>
      <c r="D308" s="28"/>
      <c r="E308" s="28"/>
      <c r="F308" s="28"/>
      <c r="G308" s="28"/>
      <c r="H308" s="28"/>
      <c r="I308" s="21">
        <v>100</v>
      </c>
      <c r="J308" s="21">
        <f t="shared" si="101"/>
        <v>100</v>
      </c>
      <c r="K308" s="28"/>
    </row>
    <row r="309" spans="1:11" ht="12.75" customHeight="1" x14ac:dyDescent="0.25">
      <c r="A309" s="27">
        <v>19</v>
      </c>
      <c r="B309" s="30" t="s">
        <v>136</v>
      </c>
      <c r="C309" s="28"/>
      <c r="D309" s="28"/>
      <c r="E309" s="28"/>
      <c r="F309" s="28"/>
      <c r="G309" s="28"/>
      <c r="H309" s="28"/>
      <c r="I309" s="21">
        <v>100</v>
      </c>
      <c r="J309" s="21">
        <f t="shared" si="101"/>
        <v>100</v>
      </c>
      <c r="K309" s="28"/>
    </row>
    <row r="310" spans="1:11" x14ac:dyDescent="0.25">
      <c r="A310" s="27">
        <v>20</v>
      </c>
      <c r="B310" s="30" t="s">
        <v>137</v>
      </c>
      <c r="C310" s="28"/>
      <c r="D310" s="28"/>
      <c r="E310" s="28"/>
      <c r="F310" s="28"/>
      <c r="G310" s="28"/>
      <c r="H310" s="28"/>
      <c r="I310" s="21">
        <v>100</v>
      </c>
      <c r="J310" s="21">
        <f t="shared" si="101"/>
        <v>100</v>
      </c>
      <c r="K310" s="28"/>
    </row>
    <row r="311" spans="1:11" x14ac:dyDescent="0.25">
      <c r="A311" s="27">
        <v>21</v>
      </c>
      <c r="B311" s="30" t="s">
        <v>138</v>
      </c>
      <c r="C311" s="28"/>
      <c r="D311" s="28"/>
      <c r="E311" s="28"/>
      <c r="F311" s="28"/>
      <c r="G311" s="28"/>
      <c r="H311" s="28"/>
      <c r="I311" s="21">
        <v>200</v>
      </c>
      <c r="J311" s="21">
        <f t="shared" si="101"/>
        <v>200</v>
      </c>
      <c r="K311" s="28"/>
    </row>
    <row r="312" spans="1:11" x14ac:dyDescent="0.25">
      <c r="A312" s="27">
        <v>22</v>
      </c>
      <c r="B312" s="30" t="s">
        <v>587</v>
      </c>
      <c r="C312" s="28"/>
      <c r="D312" s="28"/>
      <c r="E312" s="28"/>
      <c r="F312" s="28"/>
      <c r="G312" s="28"/>
      <c r="H312" s="28"/>
      <c r="I312" s="21">
        <v>200</v>
      </c>
      <c r="J312" s="21">
        <f t="shared" si="101"/>
        <v>200</v>
      </c>
      <c r="K312" s="28"/>
    </row>
    <row r="313" spans="1:11" x14ac:dyDescent="0.25">
      <c r="A313" s="27">
        <v>23</v>
      </c>
      <c r="B313" s="30" t="s">
        <v>139</v>
      </c>
      <c r="C313" s="28"/>
      <c r="D313" s="28"/>
      <c r="E313" s="28"/>
      <c r="F313" s="28"/>
      <c r="G313" s="28"/>
      <c r="H313" s="28"/>
      <c r="I313" s="21">
        <v>100</v>
      </c>
      <c r="J313" s="21">
        <f t="shared" si="101"/>
        <v>100</v>
      </c>
      <c r="K313" s="28"/>
    </row>
    <row r="314" spans="1:11" ht="38.25" x14ac:dyDescent="0.25">
      <c r="A314" s="27">
        <v>24</v>
      </c>
      <c r="B314" s="30" t="s">
        <v>588</v>
      </c>
      <c r="C314" s="28"/>
      <c r="D314" s="28"/>
      <c r="E314" s="28"/>
      <c r="F314" s="28"/>
      <c r="G314" s="28"/>
      <c r="H314" s="28"/>
      <c r="I314" s="21">
        <v>3000</v>
      </c>
      <c r="J314" s="21">
        <f t="shared" si="101"/>
        <v>3000</v>
      </c>
      <c r="K314" s="28"/>
    </row>
    <row r="315" spans="1:11" x14ac:dyDescent="0.25">
      <c r="A315" s="27">
        <v>25</v>
      </c>
      <c r="B315" s="30" t="s">
        <v>140</v>
      </c>
      <c r="C315" s="28"/>
      <c r="D315" s="28"/>
      <c r="E315" s="28"/>
      <c r="F315" s="28"/>
      <c r="G315" s="28"/>
      <c r="H315" s="28"/>
      <c r="I315" s="21">
        <v>150</v>
      </c>
      <c r="J315" s="21">
        <f t="shared" si="101"/>
        <v>150</v>
      </c>
      <c r="K315" s="28"/>
    </row>
    <row r="316" spans="1:11" x14ac:dyDescent="0.25">
      <c r="A316" s="27">
        <v>26</v>
      </c>
      <c r="B316" s="30" t="s">
        <v>141</v>
      </c>
      <c r="C316" s="28"/>
      <c r="D316" s="28"/>
      <c r="E316" s="28"/>
      <c r="F316" s="28"/>
      <c r="G316" s="28"/>
      <c r="H316" s="28"/>
      <c r="I316" s="21">
        <v>150</v>
      </c>
      <c r="J316" s="21">
        <f t="shared" si="101"/>
        <v>150</v>
      </c>
      <c r="K316" s="28"/>
    </row>
    <row r="317" spans="1:11" ht="32.25" customHeight="1" x14ac:dyDescent="0.25">
      <c r="A317" s="27">
        <v>27</v>
      </c>
      <c r="B317" s="34" t="s">
        <v>317</v>
      </c>
      <c r="C317" s="28"/>
      <c r="D317" s="28"/>
      <c r="E317" s="28"/>
      <c r="F317" s="28"/>
      <c r="G317" s="28"/>
      <c r="H317" s="28"/>
      <c r="I317" s="21">
        <v>300</v>
      </c>
      <c r="J317" s="21">
        <f t="shared" si="101"/>
        <v>300</v>
      </c>
      <c r="K317" s="28"/>
    </row>
    <row r="318" spans="1:11" ht="25.5" x14ac:dyDescent="0.25">
      <c r="A318" s="27">
        <v>28</v>
      </c>
      <c r="B318" s="30" t="s">
        <v>589</v>
      </c>
      <c r="C318" s="28"/>
      <c r="D318" s="28"/>
      <c r="E318" s="28"/>
      <c r="F318" s="28"/>
      <c r="G318" s="28"/>
      <c r="H318" s="28"/>
      <c r="I318" s="21">
        <v>230</v>
      </c>
      <c r="J318" s="21">
        <f t="shared" si="101"/>
        <v>230</v>
      </c>
      <c r="K318" s="28"/>
    </row>
    <row r="319" spans="1:11" ht="15.75" customHeight="1" x14ac:dyDescent="0.25">
      <c r="A319" s="27">
        <v>29</v>
      </c>
      <c r="B319" s="34" t="s">
        <v>142</v>
      </c>
      <c r="C319" s="28"/>
      <c r="D319" s="28"/>
      <c r="E319" s="28"/>
      <c r="F319" s="28"/>
      <c r="G319" s="28"/>
      <c r="H319" s="28"/>
      <c r="I319" s="21">
        <v>1100</v>
      </c>
      <c r="J319" s="21">
        <f t="shared" si="101"/>
        <v>1100</v>
      </c>
      <c r="K319" s="28"/>
    </row>
    <row r="320" spans="1:11" ht="38.25" x14ac:dyDescent="0.25">
      <c r="A320" s="27">
        <v>30</v>
      </c>
      <c r="B320" s="34" t="s">
        <v>590</v>
      </c>
      <c r="C320" s="28"/>
      <c r="D320" s="28"/>
      <c r="E320" s="28"/>
      <c r="F320" s="28"/>
      <c r="G320" s="28"/>
      <c r="H320" s="28"/>
      <c r="I320" s="21">
        <v>230</v>
      </c>
      <c r="J320" s="21">
        <f t="shared" si="101"/>
        <v>230</v>
      </c>
      <c r="K320" s="28"/>
    </row>
    <row r="321" spans="1:11" ht="14.25" customHeight="1" x14ac:dyDescent="0.25">
      <c r="A321" s="27">
        <v>31</v>
      </c>
      <c r="B321" s="30" t="s">
        <v>591</v>
      </c>
      <c r="C321" s="28"/>
      <c r="D321" s="28"/>
      <c r="E321" s="28"/>
      <c r="F321" s="28"/>
      <c r="G321" s="28"/>
      <c r="H321" s="28"/>
      <c r="I321" s="21">
        <v>120</v>
      </c>
      <c r="J321" s="21">
        <f t="shared" si="101"/>
        <v>120</v>
      </c>
      <c r="K321" s="28"/>
    </row>
    <row r="322" spans="1:11" ht="15" customHeight="1" x14ac:dyDescent="0.25">
      <c r="A322" s="27">
        <v>31</v>
      </c>
      <c r="B322" s="30" t="s">
        <v>592</v>
      </c>
      <c r="C322" s="28"/>
      <c r="D322" s="28"/>
      <c r="E322" s="28"/>
      <c r="F322" s="28"/>
      <c r="G322" s="28"/>
      <c r="H322" s="28"/>
      <c r="I322" s="21">
        <v>270</v>
      </c>
      <c r="J322" s="21">
        <f t="shared" si="101"/>
        <v>270</v>
      </c>
      <c r="K322" s="28"/>
    </row>
    <row r="323" spans="1:11" ht="16.5" customHeight="1" x14ac:dyDescent="0.25">
      <c r="A323" s="27">
        <v>32</v>
      </c>
      <c r="B323" s="30" t="s">
        <v>593</v>
      </c>
      <c r="C323" s="28"/>
      <c r="D323" s="28"/>
      <c r="E323" s="28"/>
      <c r="F323" s="28"/>
      <c r="G323" s="28"/>
      <c r="H323" s="28"/>
      <c r="I323" s="21">
        <v>150</v>
      </c>
      <c r="J323" s="21">
        <f t="shared" si="101"/>
        <v>150</v>
      </c>
      <c r="K323" s="28"/>
    </row>
    <row r="324" spans="1:11" ht="38.25" x14ac:dyDescent="0.25">
      <c r="A324" s="27">
        <v>33</v>
      </c>
      <c r="B324" s="30" t="s">
        <v>594</v>
      </c>
      <c r="C324" s="28"/>
      <c r="D324" s="28"/>
      <c r="E324" s="28"/>
      <c r="F324" s="28"/>
      <c r="G324" s="28"/>
      <c r="H324" s="28"/>
      <c r="I324" s="21">
        <v>700</v>
      </c>
      <c r="J324" s="21">
        <f t="shared" si="101"/>
        <v>700</v>
      </c>
      <c r="K324" s="28"/>
    </row>
    <row r="325" spans="1:11" x14ac:dyDescent="0.25">
      <c r="A325" s="27">
        <v>34</v>
      </c>
      <c r="B325" s="34" t="s">
        <v>109</v>
      </c>
      <c r="C325" s="28"/>
      <c r="D325" s="28"/>
      <c r="E325" s="28"/>
      <c r="F325" s="28"/>
      <c r="G325" s="28"/>
      <c r="H325" s="28"/>
      <c r="I325" s="21">
        <v>1500</v>
      </c>
      <c r="J325" s="21">
        <f t="shared" si="101"/>
        <v>1500</v>
      </c>
      <c r="K325" s="28"/>
    </row>
    <row r="326" spans="1:11" s="39" customFormat="1" x14ac:dyDescent="0.25">
      <c r="A326" s="25" t="s">
        <v>143</v>
      </c>
      <c r="B326" s="29" t="s">
        <v>144</v>
      </c>
      <c r="C326" s="28">
        <f>C327+C331+C335+C339+C343</f>
        <v>119</v>
      </c>
      <c r="D326" s="28">
        <f t="shared" ref="D326:I326" si="110">D327+D331+D335+D339+D343</f>
        <v>110</v>
      </c>
      <c r="E326" s="28">
        <f t="shared" si="110"/>
        <v>15018</v>
      </c>
      <c r="F326" s="28">
        <f t="shared" si="110"/>
        <v>4820</v>
      </c>
      <c r="G326" s="28">
        <f t="shared" si="110"/>
        <v>0</v>
      </c>
      <c r="H326" s="28">
        <f t="shared" si="110"/>
        <v>923</v>
      </c>
      <c r="I326" s="28">
        <f t="shared" si="110"/>
        <v>12461</v>
      </c>
      <c r="J326" s="28">
        <f>J327+J331+J335+J339+J343</f>
        <v>33222</v>
      </c>
      <c r="K326" s="28"/>
    </row>
    <row r="327" spans="1:11" x14ac:dyDescent="0.25">
      <c r="A327" s="27">
        <v>1</v>
      </c>
      <c r="B327" s="30" t="s">
        <v>145</v>
      </c>
      <c r="C327" s="21">
        <f>C328+C329+C330</f>
        <v>31</v>
      </c>
      <c r="D327" s="21">
        <f>D328+D329+D330</f>
        <v>30</v>
      </c>
      <c r="E327" s="21">
        <v>4298</v>
      </c>
      <c r="F327" s="21">
        <v>1412</v>
      </c>
      <c r="G327" s="21">
        <v>0</v>
      </c>
      <c r="H327" s="21">
        <v>359</v>
      </c>
      <c r="I327" s="21">
        <v>3300</v>
      </c>
      <c r="J327" s="21">
        <v>9369</v>
      </c>
      <c r="K327" s="21">
        <v>0</v>
      </c>
    </row>
    <row r="328" spans="1:11" x14ac:dyDescent="0.25">
      <c r="A328" s="27"/>
      <c r="B328" s="30" t="s">
        <v>81</v>
      </c>
      <c r="C328" s="21">
        <v>31</v>
      </c>
      <c r="D328" s="21">
        <v>30</v>
      </c>
      <c r="E328" s="21">
        <v>4236</v>
      </c>
      <c r="F328" s="21">
        <v>1412</v>
      </c>
      <c r="G328" s="21">
        <v>0</v>
      </c>
      <c r="H328" s="21">
        <v>0</v>
      </c>
      <c r="I328" s="21">
        <v>3300</v>
      </c>
      <c r="J328" s="21">
        <v>8948</v>
      </c>
      <c r="K328" s="21">
        <v>0</v>
      </c>
    </row>
    <row r="329" spans="1:11" x14ac:dyDescent="0.25">
      <c r="A329" s="27"/>
      <c r="B329" s="30" t="s">
        <v>523</v>
      </c>
      <c r="C329" s="21">
        <v>0</v>
      </c>
      <c r="D329" s="21"/>
      <c r="E329" s="21">
        <v>62</v>
      </c>
      <c r="F329" s="21">
        <v>0</v>
      </c>
      <c r="G329" s="21">
        <v>0</v>
      </c>
      <c r="H329" s="21">
        <v>0</v>
      </c>
      <c r="I329" s="21">
        <v>0</v>
      </c>
      <c r="J329" s="21">
        <v>62</v>
      </c>
      <c r="K329" s="21">
        <v>0</v>
      </c>
    </row>
    <row r="330" spans="1:11" x14ac:dyDescent="0.25">
      <c r="A330" s="27"/>
      <c r="B330" s="30" t="s">
        <v>595</v>
      </c>
      <c r="C330" s="21"/>
      <c r="D330" s="21"/>
      <c r="E330" s="21">
        <v>0</v>
      </c>
      <c r="F330" s="21">
        <v>0</v>
      </c>
      <c r="G330" s="21">
        <v>0</v>
      </c>
      <c r="H330" s="21">
        <v>359</v>
      </c>
      <c r="I330" s="21">
        <v>0</v>
      </c>
      <c r="J330" s="21">
        <v>359</v>
      </c>
      <c r="K330" s="21">
        <v>0</v>
      </c>
    </row>
    <row r="331" spans="1:11" x14ac:dyDescent="0.25">
      <c r="A331" s="27">
        <v>2</v>
      </c>
      <c r="B331" s="30" t="s">
        <v>146</v>
      </c>
      <c r="C331" s="21">
        <f>C332+C333+C334</f>
        <v>21</v>
      </c>
      <c r="D331" s="21">
        <f>D332+D333+D334</f>
        <v>19</v>
      </c>
      <c r="E331" s="21">
        <v>2596</v>
      </c>
      <c r="F331" s="21">
        <v>824</v>
      </c>
      <c r="G331" s="21">
        <v>0</v>
      </c>
      <c r="H331" s="21">
        <v>83</v>
      </c>
      <c r="I331" s="21">
        <v>3256</v>
      </c>
      <c r="J331" s="21">
        <v>6759</v>
      </c>
      <c r="K331" s="21">
        <v>0</v>
      </c>
    </row>
    <row r="332" spans="1:11" x14ac:dyDescent="0.25">
      <c r="A332" s="27"/>
      <c r="B332" s="30" t="s">
        <v>81</v>
      </c>
      <c r="C332" s="21">
        <v>21</v>
      </c>
      <c r="D332" s="21">
        <v>19</v>
      </c>
      <c r="E332" s="21">
        <v>2472</v>
      </c>
      <c r="F332" s="21">
        <v>824</v>
      </c>
      <c r="G332" s="21">
        <v>0</v>
      </c>
      <c r="H332" s="21">
        <v>0</v>
      </c>
      <c r="I332" s="21">
        <v>3256</v>
      </c>
      <c r="J332" s="21">
        <v>6552</v>
      </c>
      <c r="K332" s="21">
        <v>0</v>
      </c>
    </row>
    <row r="333" spans="1:11" x14ac:dyDescent="0.25">
      <c r="A333" s="27"/>
      <c r="B333" s="30" t="s">
        <v>596</v>
      </c>
      <c r="C333" s="21"/>
      <c r="D333" s="21"/>
      <c r="E333" s="21">
        <v>124</v>
      </c>
      <c r="F333" s="21">
        <v>0</v>
      </c>
      <c r="G333" s="21">
        <v>0</v>
      </c>
      <c r="H333" s="21">
        <v>0</v>
      </c>
      <c r="I333" s="21">
        <v>0</v>
      </c>
      <c r="J333" s="21">
        <v>124</v>
      </c>
      <c r="K333" s="21">
        <v>0</v>
      </c>
    </row>
    <row r="334" spans="1:11" x14ac:dyDescent="0.25">
      <c r="A334" s="27"/>
      <c r="B334" s="30" t="s">
        <v>524</v>
      </c>
      <c r="C334" s="21"/>
      <c r="D334" s="21"/>
      <c r="E334" s="21">
        <v>0</v>
      </c>
      <c r="F334" s="21">
        <v>0</v>
      </c>
      <c r="G334" s="21">
        <v>0</v>
      </c>
      <c r="H334" s="21">
        <v>83</v>
      </c>
      <c r="I334" s="21">
        <v>0</v>
      </c>
      <c r="J334" s="21">
        <v>83</v>
      </c>
      <c r="K334" s="21">
        <v>0</v>
      </c>
    </row>
    <row r="335" spans="1:11" x14ac:dyDescent="0.25">
      <c r="A335" s="27">
        <v>3</v>
      </c>
      <c r="B335" s="36" t="s">
        <v>147</v>
      </c>
      <c r="C335" s="21">
        <f>C336+C337+C338</f>
        <v>35</v>
      </c>
      <c r="D335" s="21">
        <f>D336+D337+D338</f>
        <v>31</v>
      </c>
      <c r="E335" s="21">
        <v>3848</v>
      </c>
      <c r="F335" s="21">
        <v>1200</v>
      </c>
      <c r="G335" s="21">
        <v>0</v>
      </c>
      <c r="H335" s="21">
        <v>132</v>
      </c>
      <c r="I335" s="21">
        <v>4605</v>
      </c>
      <c r="J335" s="21">
        <v>9785</v>
      </c>
      <c r="K335" s="21">
        <v>0</v>
      </c>
    </row>
    <row r="336" spans="1:11" x14ac:dyDescent="0.25">
      <c r="A336" s="27"/>
      <c r="B336" s="30" t="s">
        <v>81</v>
      </c>
      <c r="C336" s="21">
        <v>35</v>
      </c>
      <c r="D336" s="21">
        <v>31</v>
      </c>
      <c r="E336" s="21">
        <v>3600</v>
      </c>
      <c r="F336" s="21">
        <v>1200</v>
      </c>
      <c r="G336" s="21">
        <v>0</v>
      </c>
      <c r="H336" s="21">
        <v>0</v>
      </c>
      <c r="I336" s="21">
        <v>4605</v>
      </c>
      <c r="J336" s="21">
        <v>9405</v>
      </c>
      <c r="K336" s="21">
        <v>0</v>
      </c>
    </row>
    <row r="337" spans="1:11" x14ac:dyDescent="0.25">
      <c r="A337" s="27"/>
      <c r="B337" s="30" t="s">
        <v>515</v>
      </c>
      <c r="C337" s="21">
        <v>0</v>
      </c>
      <c r="D337" s="21"/>
      <c r="E337" s="21">
        <v>248</v>
      </c>
      <c r="F337" s="21">
        <v>0</v>
      </c>
      <c r="G337" s="21">
        <v>0</v>
      </c>
      <c r="H337" s="21">
        <v>0</v>
      </c>
      <c r="I337" s="21">
        <v>0</v>
      </c>
      <c r="J337" s="21">
        <v>248</v>
      </c>
      <c r="K337" s="21">
        <v>0</v>
      </c>
    </row>
    <row r="338" spans="1:11" x14ac:dyDescent="0.25">
      <c r="A338" s="27"/>
      <c r="B338" s="30" t="s">
        <v>510</v>
      </c>
      <c r="C338" s="21"/>
      <c r="D338" s="21"/>
      <c r="E338" s="21">
        <v>0</v>
      </c>
      <c r="F338" s="21">
        <v>0</v>
      </c>
      <c r="G338" s="21">
        <v>0</v>
      </c>
      <c r="H338" s="21">
        <v>132</v>
      </c>
      <c r="I338" s="21">
        <v>0</v>
      </c>
      <c r="J338" s="21">
        <v>132</v>
      </c>
      <c r="K338" s="21">
        <v>0</v>
      </c>
    </row>
    <row r="339" spans="1:11" ht="17.25" customHeight="1" x14ac:dyDescent="0.25">
      <c r="A339" s="27" t="s">
        <v>298</v>
      </c>
      <c r="B339" s="37" t="s">
        <v>325</v>
      </c>
      <c r="C339" s="21">
        <f>C340+C341+C342</f>
        <v>32</v>
      </c>
      <c r="D339" s="21">
        <f>D340+D341+D342</f>
        <v>30</v>
      </c>
      <c r="E339" s="21">
        <v>4276</v>
      </c>
      <c r="F339" s="21">
        <v>1384</v>
      </c>
      <c r="G339" s="21">
        <v>0</v>
      </c>
      <c r="H339" s="21">
        <v>349</v>
      </c>
      <c r="I339" s="21">
        <v>900</v>
      </c>
      <c r="J339" s="21">
        <v>6909</v>
      </c>
      <c r="K339" s="21">
        <v>0</v>
      </c>
    </row>
    <row r="340" spans="1:11" x14ac:dyDescent="0.25">
      <c r="A340" s="27"/>
      <c r="B340" s="30" t="s">
        <v>81</v>
      </c>
      <c r="C340" s="21">
        <v>32</v>
      </c>
      <c r="D340" s="21">
        <v>30</v>
      </c>
      <c r="E340" s="21">
        <v>4152</v>
      </c>
      <c r="F340" s="21">
        <v>1384</v>
      </c>
      <c r="G340" s="21">
        <v>0</v>
      </c>
      <c r="H340" s="21">
        <v>0</v>
      </c>
      <c r="I340" s="21">
        <v>900</v>
      </c>
      <c r="J340" s="21">
        <v>6436</v>
      </c>
      <c r="K340" s="21">
        <v>0</v>
      </c>
    </row>
    <row r="341" spans="1:11" x14ac:dyDescent="0.25">
      <c r="A341" s="27"/>
      <c r="B341" s="30" t="s">
        <v>596</v>
      </c>
      <c r="C341" s="21"/>
      <c r="D341" s="21"/>
      <c r="E341" s="21">
        <v>124</v>
      </c>
      <c r="F341" s="21">
        <v>0</v>
      </c>
      <c r="G341" s="21">
        <v>0</v>
      </c>
      <c r="H341" s="21">
        <v>0</v>
      </c>
      <c r="I341" s="21">
        <v>0</v>
      </c>
      <c r="J341" s="21">
        <v>124</v>
      </c>
      <c r="K341" s="21">
        <v>0</v>
      </c>
    </row>
    <row r="342" spans="1:11" x14ac:dyDescent="0.25">
      <c r="A342" s="27"/>
      <c r="B342" s="30" t="s">
        <v>512</v>
      </c>
      <c r="C342" s="21"/>
      <c r="D342" s="21"/>
      <c r="E342" s="21">
        <v>0</v>
      </c>
      <c r="F342" s="21">
        <v>0</v>
      </c>
      <c r="G342" s="21">
        <v>0</v>
      </c>
      <c r="H342" s="21">
        <v>349</v>
      </c>
      <c r="I342" s="21">
        <v>0</v>
      </c>
      <c r="J342" s="21">
        <v>349</v>
      </c>
      <c r="K342" s="21">
        <v>0</v>
      </c>
    </row>
    <row r="343" spans="1:11" ht="25.5" x14ac:dyDescent="0.25">
      <c r="A343" s="27" t="s">
        <v>545</v>
      </c>
      <c r="B343" s="30" t="s">
        <v>398</v>
      </c>
      <c r="C343" s="21"/>
      <c r="D343" s="21"/>
      <c r="E343" s="21">
        <v>0</v>
      </c>
      <c r="F343" s="21">
        <v>0</v>
      </c>
      <c r="G343" s="21">
        <v>0</v>
      </c>
      <c r="H343" s="21">
        <v>0</v>
      </c>
      <c r="I343" s="21">
        <v>400</v>
      </c>
      <c r="J343" s="21">
        <v>400</v>
      </c>
      <c r="K343" s="21">
        <v>0</v>
      </c>
    </row>
    <row r="344" spans="1:11" s="39" customFormat="1" ht="18.75" customHeight="1" x14ac:dyDescent="0.25">
      <c r="A344" s="25" t="s">
        <v>148</v>
      </c>
      <c r="B344" s="29" t="s">
        <v>597</v>
      </c>
      <c r="C344" s="28"/>
      <c r="D344" s="28"/>
      <c r="E344" s="28"/>
      <c r="F344" s="28"/>
      <c r="G344" s="28"/>
      <c r="H344" s="28"/>
      <c r="I344" s="28">
        <f>SUM(I345:I370)</f>
        <v>2350</v>
      </c>
      <c r="J344" s="28">
        <f>SUM(J345:J370)</f>
        <v>2350</v>
      </c>
      <c r="K344" s="28"/>
    </row>
    <row r="345" spans="1:11" ht="15.75" customHeight="1" x14ac:dyDescent="0.25">
      <c r="A345" s="27">
        <v>1</v>
      </c>
      <c r="B345" s="30" t="s">
        <v>149</v>
      </c>
      <c r="C345" s="21"/>
      <c r="D345" s="21"/>
      <c r="E345" s="21"/>
      <c r="F345" s="21"/>
      <c r="G345" s="21"/>
      <c r="H345" s="21"/>
      <c r="I345" s="21">
        <v>120</v>
      </c>
      <c r="J345" s="21">
        <v>120</v>
      </c>
      <c r="K345" s="21"/>
    </row>
    <row r="346" spans="1:11" ht="20.25" customHeight="1" x14ac:dyDescent="0.25">
      <c r="A346" s="27" t="s">
        <v>296</v>
      </c>
      <c r="B346" s="30" t="s">
        <v>598</v>
      </c>
      <c r="C346" s="40"/>
      <c r="D346" s="40"/>
      <c r="E346" s="40"/>
      <c r="F346" s="21"/>
      <c r="G346" s="21"/>
      <c r="H346" s="21"/>
      <c r="I346" s="21">
        <v>60</v>
      </c>
      <c r="J346" s="21">
        <v>60</v>
      </c>
      <c r="K346" s="21"/>
    </row>
    <row r="347" spans="1:11" x14ac:dyDescent="0.25">
      <c r="A347" s="27">
        <v>3</v>
      </c>
      <c r="B347" s="30" t="s">
        <v>599</v>
      </c>
      <c r="C347" s="21"/>
      <c r="D347" s="21"/>
      <c r="E347" s="21">
        <v>0</v>
      </c>
      <c r="F347" s="21"/>
      <c r="G347" s="21"/>
      <c r="H347" s="21"/>
      <c r="I347" s="21">
        <v>100</v>
      </c>
      <c r="J347" s="21">
        <f t="shared" ref="J347" si="111">E347+F347+G347+H347+I347</f>
        <v>100</v>
      </c>
      <c r="K347" s="21"/>
    </row>
    <row r="348" spans="1:11" ht="25.5" x14ac:dyDescent="0.25">
      <c r="A348" s="27">
        <v>4</v>
      </c>
      <c r="B348" s="30" t="s">
        <v>326</v>
      </c>
      <c r="C348" s="21"/>
      <c r="D348" s="21"/>
      <c r="E348" s="21">
        <v>0</v>
      </c>
      <c r="F348" s="21">
        <v>0</v>
      </c>
      <c r="G348" s="21">
        <v>0</v>
      </c>
      <c r="H348" s="21">
        <v>0</v>
      </c>
      <c r="I348" s="21">
        <v>60</v>
      </c>
      <c r="J348" s="21">
        <v>60</v>
      </c>
      <c r="K348" s="21">
        <v>0</v>
      </c>
    </row>
    <row r="349" spans="1:11" ht="18" customHeight="1" x14ac:dyDescent="0.25">
      <c r="A349" s="27" t="s">
        <v>545</v>
      </c>
      <c r="B349" s="30" t="s">
        <v>600</v>
      </c>
      <c r="C349" s="40"/>
      <c r="D349" s="40"/>
      <c r="E349" s="40"/>
      <c r="F349" s="21"/>
      <c r="G349" s="21"/>
      <c r="H349" s="21"/>
      <c r="I349" s="21">
        <v>60</v>
      </c>
      <c r="J349" s="21">
        <v>60</v>
      </c>
      <c r="K349" s="21"/>
    </row>
    <row r="350" spans="1:11" x14ac:dyDescent="0.25">
      <c r="A350" s="27">
        <v>6</v>
      </c>
      <c r="B350" s="30" t="s">
        <v>150</v>
      </c>
      <c r="C350" s="21"/>
      <c r="D350" s="21"/>
      <c r="E350" s="21">
        <v>0</v>
      </c>
      <c r="F350" s="21">
        <v>0</v>
      </c>
      <c r="G350" s="21">
        <v>0</v>
      </c>
      <c r="H350" s="21">
        <v>0</v>
      </c>
      <c r="I350" s="21">
        <v>80</v>
      </c>
      <c r="J350" s="21">
        <v>80</v>
      </c>
      <c r="K350" s="21">
        <v>0</v>
      </c>
    </row>
    <row r="351" spans="1:11" ht="18" customHeight="1" x14ac:dyDescent="0.25">
      <c r="A351" s="27" t="s">
        <v>313</v>
      </c>
      <c r="B351" s="38" t="s">
        <v>601</v>
      </c>
      <c r="C351" s="40"/>
      <c r="D351" s="40"/>
      <c r="E351" s="40"/>
      <c r="F351" s="21"/>
      <c r="G351" s="21"/>
      <c r="H351" s="21"/>
      <c r="I351" s="21">
        <v>110</v>
      </c>
      <c r="J351" s="21">
        <v>110</v>
      </c>
      <c r="K351" s="21"/>
    </row>
    <row r="352" spans="1:11" ht="18" customHeight="1" x14ac:dyDescent="0.25">
      <c r="A352" s="27">
        <v>8</v>
      </c>
      <c r="B352" s="30" t="s">
        <v>151</v>
      </c>
      <c r="C352" s="21"/>
      <c r="D352" s="21"/>
      <c r="E352" s="21">
        <v>0</v>
      </c>
      <c r="F352" s="21"/>
      <c r="G352" s="21"/>
      <c r="H352" s="21"/>
      <c r="I352" s="21">
        <v>110</v>
      </c>
      <c r="J352" s="21">
        <f>E352+F352+G352+H352+I352</f>
        <v>110</v>
      </c>
      <c r="K352" s="21"/>
    </row>
    <row r="353" spans="1:11" ht="25.5" x14ac:dyDescent="0.25">
      <c r="A353" s="27">
        <v>9</v>
      </c>
      <c r="B353" s="30" t="s">
        <v>152</v>
      </c>
      <c r="C353" s="21"/>
      <c r="D353" s="21"/>
      <c r="E353" s="21">
        <v>0</v>
      </c>
      <c r="F353" s="21"/>
      <c r="G353" s="21"/>
      <c r="H353" s="21"/>
      <c r="I353" s="21">
        <v>130</v>
      </c>
      <c r="J353" s="21">
        <f>E353+F353+G353+H353+I353</f>
        <v>130</v>
      </c>
      <c r="K353" s="21"/>
    </row>
    <row r="354" spans="1:11" x14ac:dyDescent="0.25">
      <c r="A354" s="27">
        <v>10</v>
      </c>
      <c r="B354" s="30" t="s">
        <v>153</v>
      </c>
      <c r="C354" s="21"/>
      <c r="D354" s="21"/>
      <c r="E354" s="21">
        <v>0</v>
      </c>
      <c r="F354" s="21"/>
      <c r="G354" s="21"/>
      <c r="H354" s="21"/>
      <c r="I354" s="21">
        <v>60</v>
      </c>
      <c r="J354" s="21">
        <v>60</v>
      </c>
      <c r="K354" s="21"/>
    </row>
    <row r="355" spans="1:11" ht="25.5" x14ac:dyDescent="0.25">
      <c r="A355" s="27">
        <v>11</v>
      </c>
      <c r="B355" s="30" t="s">
        <v>154</v>
      </c>
      <c r="C355" s="21"/>
      <c r="D355" s="21"/>
      <c r="E355" s="21">
        <v>0</v>
      </c>
      <c r="F355" s="21"/>
      <c r="G355" s="21"/>
      <c r="H355" s="21"/>
      <c r="I355" s="21">
        <v>110</v>
      </c>
      <c r="J355" s="21">
        <f>E355+F355+G355+H355+I355</f>
        <v>110</v>
      </c>
      <c r="K355" s="21"/>
    </row>
    <row r="356" spans="1:11" x14ac:dyDescent="0.25">
      <c r="A356" s="27">
        <v>12</v>
      </c>
      <c r="B356" s="30" t="s">
        <v>155</v>
      </c>
      <c r="C356" s="21"/>
      <c r="D356" s="21"/>
      <c r="E356" s="21">
        <v>0</v>
      </c>
      <c r="F356" s="21"/>
      <c r="G356" s="21"/>
      <c r="H356" s="21"/>
      <c r="I356" s="21">
        <v>60</v>
      </c>
      <c r="J356" s="21">
        <f>E356+F356+G356+H356+I356</f>
        <v>60</v>
      </c>
      <c r="K356" s="21"/>
    </row>
    <row r="357" spans="1:11" ht="25.5" x14ac:dyDescent="0.25">
      <c r="A357" s="27">
        <v>13</v>
      </c>
      <c r="B357" s="30" t="s">
        <v>156</v>
      </c>
      <c r="C357" s="21"/>
      <c r="D357" s="21"/>
      <c r="E357" s="21">
        <v>0</v>
      </c>
      <c r="F357" s="21"/>
      <c r="G357" s="21"/>
      <c r="H357" s="21"/>
      <c r="I357" s="21">
        <v>60</v>
      </c>
      <c r="J357" s="21">
        <f>E357+F357+G357+H357+I357</f>
        <v>60</v>
      </c>
      <c r="K357" s="21"/>
    </row>
    <row r="358" spans="1:11" ht="19.5" customHeight="1" x14ac:dyDescent="0.25">
      <c r="A358" s="27" t="s">
        <v>602</v>
      </c>
      <c r="B358" s="30" t="s">
        <v>603</v>
      </c>
      <c r="C358" s="40"/>
      <c r="D358" s="40"/>
      <c r="E358" s="40"/>
      <c r="F358" s="21"/>
      <c r="G358" s="21"/>
      <c r="H358" s="21"/>
      <c r="I358" s="21">
        <v>60</v>
      </c>
      <c r="J358" s="21">
        <v>60</v>
      </c>
      <c r="K358" s="21"/>
    </row>
    <row r="359" spans="1:11" ht="25.5" x14ac:dyDescent="0.25">
      <c r="A359" s="27" t="s">
        <v>513</v>
      </c>
      <c r="B359" s="30" t="s">
        <v>604</v>
      </c>
      <c r="C359" s="40"/>
      <c r="D359" s="40"/>
      <c r="E359" s="40"/>
      <c r="F359" s="21"/>
      <c r="G359" s="21"/>
      <c r="H359" s="21"/>
      <c r="I359" s="21">
        <v>130</v>
      </c>
      <c r="J359" s="21">
        <v>130</v>
      </c>
      <c r="K359" s="21"/>
    </row>
    <row r="360" spans="1:11" x14ac:dyDescent="0.25">
      <c r="A360" s="27">
        <v>16</v>
      </c>
      <c r="B360" s="30" t="s">
        <v>157</v>
      </c>
      <c r="C360" s="21"/>
      <c r="D360" s="21"/>
      <c r="E360" s="21">
        <v>0</v>
      </c>
      <c r="F360" s="21"/>
      <c r="G360" s="21"/>
      <c r="H360" s="21"/>
      <c r="I360" s="21">
        <v>60</v>
      </c>
      <c r="J360" s="21">
        <v>60</v>
      </c>
      <c r="K360" s="21"/>
    </row>
    <row r="361" spans="1:11" ht="15" customHeight="1" x14ac:dyDescent="0.25">
      <c r="A361" s="27" t="s">
        <v>559</v>
      </c>
      <c r="B361" s="30" t="s">
        <v>605</v>
      </c>
      <c r="C361" s="21"/>
      <c r="D361" s="21"/>
      <c r="E361" s="21"/>
      <c r="F361" s="21"/>
      <c r="G361" s="21"/>
      <c r="H361" s="21"/>
      <c r="I361" s="21">
        <v>50</v>
      </c>
      <c r="J361" s="21">
        <v>50</v>
      </c>
      <c r="K361" s="21"/>
    </row>
    <row r="362" spans="1:11" ht="17.25" customHeight="1" x14ac:dyDescent="0.25">
      <c r="A362" s="27" t="s">
        <v>517</v>
      </c>
      <c r="B362" s="30" t="s">
        <v>606</v>
      </c>
      <c r="C362" s="40"/>
      <c r="D362" s="40"/>
      <c r="E362" s="40"/>
      <c r="F362" s="21"/>
      <c r="G362" s="21"/>
      <c r="H362" s="21"/>
      <c r="I362" s="21">
        <v>150</v>
      </c>
      <c r="J362" s="21">
        <v>150</v>
      </c>
      <c r="K362" s="21"/>
    </row>
    <row r="363" spans="1:11" ht="15.75" customHeight="1" x14ac:dyDescent="0.25">
      <c r="A363" s="27" t="s">
        <v>431</v>
      </c>
      <c r="B363" s="30" t="s">
        <v>607</v>
      </c>
      <c r="C363" s="40"/>
      <c r="D363" s="40"/>
      <c r="E363" s="40"/>
      <c r="F363" s="21"/>
      <c r="G363" s="21"/>
      <c r="H363" s="21"/>
      <c r="I363" s="21">
        <v>150</v>
      </c>
      <c r="J363" s="21">
        <v>150</v>
      </c>
      <c r="K363" s="21"/>
    </row>
    <row r="364" spans="1:11" x14ac:dyDescent="0.25">
      <c r="A364" s="27">
        <v>20</v>
      </c>
      <c r="B364" s="30" t="s">
        <v>158</v>
      </c>
      <c r="C364" s="21"/>
      <c r="D364" s="21"/>
      <c r="E364" s="21">
        <v>0</v>
      </c>
      <c r="F364" s="21"/>
      <c r="G364" s="21"/>
      <c r="H364" s="21"/>
      <c r="I364" s="21">
        <v>90</v>
      </c>
      <c r="J364" s="21">
        <v>90</v>
      </c>
      <c r="K364" s="21"/>
    </row>
    <row r="365" spans="1:11" x14ac:dyDescent="0.25">
      <c r="A365" s="27" t="s">
        <v>433</v>
      </c>
      <c r="B365" s="30" t="s">
        <v>159</v>
      </c>
      <c r="C365" s="21"/>
      <c r="D365" s="21"/>
      <c r="E365" s="21">
        <v>0</v>
      </c>
      <c r="F365" s="21">
        <v>0</v>
      </c>
      <c r="G365" s="21">
        <v>0</v>
      </c>
      <c r="H365" s="21">
        <v>0</v>
      </c>
      <c r="I365" s="21">
        <v>50</v>
      </c>
      <c r="J365" s="21">
        <v>50</v>
      </c>
      <c r="K365" s="21">
        <v>0</v>
      </c>
    </row>
    <row r="366" spans="1:11" x14ac:dyDescent="0.25">
      <c r="A366" s="27" t="s">
        <v>434</v>
      </c>
      <c r="B366" s="30" t="s">
        <v>608</v>
      </c>
      <c r="C366" s="21"/>
      <c r="D366" s="21"/>
      <c r="E366" s="21">
        <v>0</v>
      </c>
      <c r="F366" s="21"/>
      <c r="G366" s="21"/>
      <c r="H366" s="21"/>
      <c r="I366" s="21">
        <v>110</v>
      </c>
      <c r="J366" s="21">
        <f>E366+F366+G366+H366+I366</f>
        <v>110</v>
      </c>
      <c r="K366" s="21"/>
    </row>
    <row r="367" spans="1:11" x14ac:dyDescent="0.25">
      <c r="A367" s="27" t="s">
        <v>280</v>
      </c>
      <c r="B367" s="30" t="s">
        <v>609</v>
      </c>
      <c r="C367" s="21"/>
      <c r="D367" s="21"/>
      <c r="E367" s="21"/>
      <c r="F367" s="21"/>
      <c r="G367" s="21"/>
      <c r="H367" s="21"/>
      <c r="I367" s="21">
        <v>120</v>
      </c>
      <c r="J367" s="21">
        <v>120</v>
      </c>
      <c r="K367" s="21"/>
    </row>
    <row r="368" spans="1:11" ht="15.75" customHeight="1" x14ac:dyDescent="0.25">
      <c r="A368" s="27" t="s">
        <v>281</v>
      </c>
      <c r="B368" s="38" t="s">
        <v>160</v>
      </c>
      <c r="C368" s="21"/>
      <c r="D368" s="21"/>
      <c r="E368" s="21">
        <v>0</v>
      </c>
      <c r="F368" s="21"/>
      <c r="G368" s="21"/>
      <c r="H368" s="21"/>
      <c r="I368" s="21">
        <v>50</v>
      </c>
      <c r="J368" s="21">
        <f>E368+F368+G368+H368+I368</f>
        <v>50</v>
      </c>
      <c r="K368" s="21"/>
    </row>
    <row r="369" spans="1:11" ht="25.5" x14ac:dyDescent="0.25">
      <c r="A369" s="27">
        <v>25</v>
      </c>
      <c r="B369" s="34" t="s">
        <v>161</v>
      </c>
      <c r="C369" s="21"/>
      <c r="D369" s="21"/>
      <c r="E369" s="21"/>
      <c r="F369" s="21"/>
      <c r="G369" s="21"/>
      <c r="H369" s="21"/>
      <c r="I369" s="21">
        <v>100</v>
      </c>
      <c r="J369" s="21">
        <v>100</v>
      </c>
      <c r="K369" s="21"/>
    </row>
    <row r="370" spans="1:11" ht="18.75" customHeight="1" x14ac:dyDescent="0.25">
      <c r="A370" s="27">
        <v>26</v>
      </c>
      <c r="B370" s="30" t="s">
        <v>610</v>
      </c>
      <c r="C370" s="21"/>
      <c r="D370" s="21"/>
      <c r="E370" s="21"/>
      <c r="F370" s="21"/>
      <c r="G370" s="21"/>
      <c r="H370" s="21"/>
      <c r="I370" s="21">
        <v>110</v>
      </c>
      <c r="J370" s="21">
        <v>110</v>
      </c>
      <c r="K370" s="21"/>
    </row>
    <row r="371" spans="1:11" x14ac:dyDescent="0.25">
      <c r="A371" s="47"/>
      <c r="B371" s="48"/>
      <c r="C371" s="48"/>
      <c r="D371" s="48"/>
      <c r="E371" s="48"/>
      <c r="F371" s="48"/>
      <c r="G371" s="48"/>
      <c r="H371" s="48"/>
      <c r="I371" s="48"/>
      <c r="J371" s="48"/>
      <c r="K371" s="48"/>
    </row>
    <row r="372" spans="1:11" ht="15" customHeight="1" x14ac:dyDescent="0.25">
      <c r="A372" s="703" t="s">
        <v>704</v>
      </c>
      <c r="B372" s="703"/>
      <c r="C372" s="703"/>
      <c r="D372" s="703"/>
      <c r="E372" s="703"/>
      <c r="F372" s="703"/>
      <c r="G372" s="703"/>
      <c r="H372" s="703"/>
      <c r="I372" s="703"/>
      <c r="J372" s="703"/>
      <c r="K372" s="703"/>
    </row>
    <row r="373" spans="1:11" ht="15.75" x14ac:dyDescent="0.25">
      <c r="I373" s="704"/>
      <c r="J373" s="704"/>
      <c r="K373" s="704"/>
    </row>
    <row r="374" spans="1:11" s="39" customFormat="1" ht="25.5" customHeight="1" x14ac:dyDescent="0.25">
      <c r="A374" s="49"/>
      <c r="I374" s="699"/>
      <c r="J374" s="699"/>
    </row>
    <row r="375" spans="1:11" s="39" customFormat="1" x14ac:dyDescent="0.25">
      <c r="A375" s="49"/>
    </row>
    <row r="376" spans="1:11" s="39" customFormat="1" x14ac:dyDescent="0.25">
      <c r="A376" s="49"/>
    </row>
    <row r="377" spans="1:11" s="39" customFormat="1" x14ac:dyDescent="0.25">
      <c r="A377" s="49"/>
    </row>
    <row r="378" spans="1:11" s="39" customFormat="1" x14ac:dyDescent="0.25">
      <c r="A378" s="49"/>
    </row>
    <row r="379" spans="1:11" s="39" customFormat="1" ht="25.5" customHeight="1" x14ac:dyDescent="0.25">
      <c r="A379" s="49"/>
      <c r="I379" s="699"/>
      <c r="J379" s="699"/>
    </row>
  </sheetData>
  <mergeCells count="8">
    <mergeCell ref="I374:J374"/>
    <mergeCell ref="I379:J379"/>
    <mergeCell ref="A1:K1"/>
    <mergeCell ref="A2:K2"/>
    <mergeCell ref="A3:K3"/>
    <mergeCell ref="J4:K4"/>
    <mergeCell ref="A372:K372"/>
    <mergeCell ref="I373:K373"/>
  </mergeCells>
  <printOptions horizontalCentered="1"/>
  <pageMargins left="0.73" right="0.5" top="0.75" bottom="0.56000000000000005" header="0.3" footer="0.3"/>
  <pageSetup paperSize="9" scale="91" fitToHeight="0" orientation="landscape" verticalDpi="0" r:id="rId1"/>
  <headerFooter>
    <oddFooter>&amp;C&amp;P</oddFooter>
  </headerFooter>
  <ignoredErrors>
    <ignoredError sqref="A358:A367" numberStoredAsText="1"/>
    <ignoredError sqref="D17 J17" formula="1"/>
    <ignoredError sqref="E17:I17"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workbookViewId="0">
      <selection activeCell="G124" sqref="G124:J124"/>
    </sheetView>
  </sheetViews>
  <sheetFormatPr defaultColWidth="9.140625" defaultRowHeight="15" x14ac:dyDescent="0.25"/>
  <cols>
    <col min="1" max="1" width="6.7109375" style="80" customWidth="1"/>
    <col min="2" max="2" width="43.85546875" style="77" customWidth="1"/>
    <col min="3" max="3" width="8.85546875" style="77" customWidth="1"/>
    <col min="4" max="4" width="9.140625" style="77" customWidth="1"/>
    <col min="5" max="5" width="11.140625" style="77" customWidth="1"/>
    <col min="6" max="6" width="9.5703125" style="77" bestFit="1" customWidth="1"/>
    <col min="7" max="7" width="11.85546875" style="77" customWidth="1"/>
    <col min="8" max="8" width="10.5703125" style="77" customWidth="1"/>
    <col min="9" max="9" width="9.7109375" style="77" customWidth="1"/>
    <col min="10" max="10" width="10.85546875" style="77" customWidth="1"/>
    <col min="11" max="16384" width="9.140625" style="77"/>
  </cols>
  <sheetData>
    <row r="1" spans="1:10" ht="16.5" x14ac:dyDescent="0.25">
      <c r="A1" s="708" t="s">
        <v>162</v>
      </c>
      <c r="B1" s="708"/>
      <c r="C1" s="708"/>
      <c r="D1" s="708"/>
      <c r="E1" s="708"/>
      <c r="F1" s="708"/>
      <c r="G1" s="708"/>
      <c r="H1" s="708"/>
      <c r="I1" s="708"/>
      <c r="J1" s="708"/>
    </row>
    <row r="2" spans="1:10" ht="16.5" x14ac:dyDescent="0.25">
      <c r="A2" s="708" t="s">
        <v>665</v>
      </c>
      <c r="B2" s="708"/>
      <c r="C2" s="708"/>
      <c r="D2" s="708"/>
      <c r="E2" s="708"/>
      <c r="F2" s="708"/>
      <c r="G2" s="708"/>
      <c r="H2" s="708"/>
      <c r="I2" s="708"/>
      <c r="J2" s="708"/>
    </row>
    <row r="3" spans="1:10" ht="16.5" x14ac:dyDescent="0.25">
      <c r="A3" s="701" t="str">
        <f>PL02.ChiNS2024!A3</f>
        <v>(Ban hành kèm theo Báo cáo số         /BC-UBND ngày      /12/2023 của Uỷ ban nhân dân tỉnh)</v>
      </c>
      <c r="B3" s="701"/>
      <c r="C3" s="701"/>
      <c r="D3" s="701"/>
      <c r="E3" s="701"/>
      <c r="F3" s="701"/>
      <c r="G3" s="701"/>
      <c r="H3" s="701"/>
      <c r="I3" s="701"/>
      <c r="J3" s="701"/>
    </row>
    <row r="4" spans="1:10" ht="22.5" customHeight="1" x14ac:dyDescent="0.25">
      <c r="A4" s="71"/>
      <c r="B4" s="72"/>
      <c r="C4" s="73"/>
      <c r="D4" s="72"/>
      <c r="E4" s="72" t="s">
        <v>163</v>
      </c>
      <c r="F4" s="72"/>
      <c r="G4" s="72"/>
      <c r="H4" s="709" t="s">
        <v>328</v>
      </c>
      <c r="I4" s="709"/>
      <c r="J4" s="709"/>
    </row>
    <row r="5" spans="1:10" s="78" customFormat="1" ht="23.25" customHeight="1" x14ac:dyDescent="0.25">
      <c r="A5" s="710" t="s">
        <v>8</v>
      </c>
      <c r="B5" s="706" t="s">
        <v>164</v>
      </c>
      <c r="C5" s="706" t="s">
        <v>165</v>
      </c>
      <c r="D5" s="706"/>
      <c r="E5" s="706" t="s">
        <v>612</v>
      </c>
      <c r="F5" s="706" t="s">
        <v>613</v>
      </c>
      <c r="G5" s="706" t="s">
        <v>166</v>
      </c>
      <c r="H5" s="706" t="s">
        <v>167</v>
      </c>
      <c r="I5" s="706" t="s">
        <v>614</v>
      </c>
      <c r="J5" s="706" t="s">
        <v>615</v>
      </c>
    </row>
    <row r="6" spans="1:10" s="78" customFormat="1" x14ac:dyDescent="0.25">
      <c r="A6" s="710"/>
      <c r="B6" s="706"/>
      <c r="C6" s="706" t="s">
        <v>168</v>
      </c>
      <c r="D6" s="706" t="s">
        <v>169</v>
      </c>
      <c r="E6" s="706" t="s">
        <v>170</v>
      </c>
      <c r="F6" s="706"/>
      <c r="G6" s="706"/>
      <c r="H6" s="706"/>
      <c r="I6" s="706"/>
      <c r="J6" s="706"/>
    </row>
    <row r="7" spans="1:10" s="78" customFormat="1" ht="25.5" customHeight="1" x14ac:dyDescent="0.25">
      <c r="A7" s="710"/>
      <c r="B7" s="706"/>
      <c r="C7" s="706"/>
      <c r="D7" s="706"/>
      <c r="E7" s="706"/>
      <c r="F7" s="706"/>
      <c r="G7" s="706"/>
      <c r="H7" s="706"/>
      <c r="I7" s="706"/>
      <c r="J7" s="706"/>
    </row>
    <row r="8" spans="1:10" s="78" customFormat="1" ht="25.5" customHeight="1" x14ac:dyDescent="0.25">
      <c r="A8" s="119"/>
      <c r="B8" s="74" t="s">
        <v>310</v>
      </c>
      <c r="C8" s="57">
        <f>C9</f>
        <v>287</v>
      </c>
      <c r="D8" s="57">
        <f t="shared" ref="D8" si="0">D9</f>
        <v>282</v>
      </c>
      <c r="E8" s="57">
        <f>E9+E10</f>
        <v>49209</v>
      </c>
      <c r="F8" s="57">
        <f t="shared" ref="F8:J8" si="1">F9+F10</f>
        <v>1864</v>
      </c>
      <c r="G8" s="57">
        <f t="shared" si="1"/>
        <v>8432</v>
      </c>
      <c r="H8" s="57">
        <f t="shared" si="1"/>
        <v>211254</v>
      </c>
      <c r="I8" s="57">
        <f t="shared" si="1"/>
        <v>0</v>
      </c>
      <c r="J8" s="57">
        <f t="shared" si="1"/>
        <v>270821</v>
      </c>
    </row>
    <row r="9" spans="1:10" s="79" customFormat="1" ht="20.25" customHeight="1" x14ac:dyDescent="0.25">
      <c r="A9" s="75"/>
      <c r="B9" s="76" t="s">
        <v>611</v>
      </c>
      <c r="C9" s="62">
        <f>C11+C19+C20+C42+C50+C58+C67+C69+C71+C78+C82+C84+C88+C89+C90+C91+C92+C93+C94+C95+C96+C97+C98+C99+C100+C101+C102+C104+C105+C106+C107+C108+C109+C110+C111+C112+C113+C114+C115+C116+C117+C118+C119+C121+C122+C123</f>
        <v>287</v>
      </c>
      <c r="D9" s="62">
        <f t="shared" ref="D9:J9" si="2">D11+D19+D20+D42+D50+D58+D67+D69+D71+D78+D82+D84+D88+D89+D90+D91+D92+D93+D94+D95+D96+D97+D98+D99+D100+D101+D102+D104+D105+D106+D107+D108+D109+D110+D111+D112+D113+D114+D115+D116+D117+D118+D119+D121+D122+D123</f>
        <v>282</v>
      </c>
      <c r="E9" s="62">
        <f t="shared" si="2"/>
        <v>40735</v>
      </c>
      <c r="F9" s="62">
        <f t="shared" si="2"/>
        <v>1542</v>
      </c>
      <c r="G9" s="62">
        <f t="shared" si="2"/>
        <v>8432</v>
      </c>
      <c r="H9" s="62">
        <f t="shared" si="2"/>
        <v>211254</v>
      </c>
      <c r="I9" s="62">
        <f t="shared" si="2"/>
        <v>0</v>
      </c>
      <c r="J9" s="62">
        <f t="shared" si="2"/>
        <v>262025</v>
      </c>
    </row>
    <row r="10" spans="1:10" s="79" customFormat="1" ht="38.25" customHeight="1" x14ac:dyDescent="0.25">
      <c r="A10" s="75"/>
      <c r="B10" s="76" t="s">
        <v>696</v>
      </c>
      <c r="C10" s="62"/>
      <c r="D10" s="62"/>
      <c r="E10" s="62">
        <f>E18+E26+E48+E56+E65+E76</f>
        <v>8474</v>
      </c>
      <c r="F10" s="62">
        <f t="shared" ref="F10:J10" si="3">F18+F26+F48+F56+F65+F76</f>
        <v>322</v>
      </c>
      <c r="G10" s="62">
        <f t="shared" si="3"/>
        <v>0</v>
      </c>
      <c r="H10" s="62">
        <f t="shared" si="3"/>
        <v>0</v>
      </c>
      <c r="I10" s="62">
        <f t="shared" si="3"/>
        <v>0</v>
      </c>
      <c r="J10" s="62">
        <f t="shared" si="3"/>
        <v>8796</v>
      </c>
    </row>
    <row r="11" spans="1:10" ht="20.25" customHeight="1" x14ac:dyDescent="0.25">
      <c r="A11" s="119">
        <v>1</v>
      </c>
      <c r="B11" s="56" t="s">
        <v>393</v>
      </c>
      <c r="C11" s="57">
        <f>C12+C19</f>
        <v>43</v>
      </c>
      <c r="D11" s="57">
        <f>D12+D19</f>
        <v>38</v>
      </c>
      <c r="E11" s="57">
        <f>E17</f>
        <v>5790</v>
      </c>
      <c r="F11" s="57">
        <f t="shared" ref="F11:J11" si="4">F17</f>
        <v>206</v>
      </c>
      <c r="G11" s="57">
        <f t="shared" si="4"/>
        <v>1240</v>
      </c>
      <c r="H11" s="57">
        <f t="shared" si="4"/>
        <v>240</v>
      </c>
      <c r="I11" s="57">
        <f t="shared" si="4"/>
        <v>0</v>
      </c>
      <c r="J11" s="57">
        <f t="shared" si="4"/>
        <v>7476</v>
      </c>
    </row>
    <row r="12" spans="1:10" ht="20.25" customHeight="1" x14ac:dyDescent="0.25">
      <c r="A12" s="68" t="s">
        <v>171</v>
      </c>
      <c r="B12" s="58" t="s">
        <v>172</v>
      </c>
      <c r="C12" s="59">
        <f t="shared" ref="C12:J12" si="5">SUM(C13:C15)</f>
        <v>43</v>
      </c>
      <c r="D12" s="59">
        <f t="shared" si="5"/>
        <v>38</v>
      </c>
      <c r="E12" s="59">
        <f t="shared" si="5"/>
        <v>6994</v>
      </c>
      <c r="F12" s="59">
        <f t="shared" si="5"/>
        <v>249</v>
      </c>
      <c r="G12" s="59">
        <f t="shared" si="5"/>
        <v>1240</v>
      </c>
      <c r="H12" s="59">
        <f t="shared" si="5"/>
        <v>240</v>
      </c>
      <c r="I12" s="59">
        <f t="shared" si="5"/>
        <v>0</v>
      </c>
      <c r="J12" s="59">
        <f t="shared" si="5"/>
        <v>8723</v>
      </c>
    </row>
    <row r="13" spans="1:10" ht="20.25" customHeight="1" x14ac:dyDescent="0.25">
      <c r="A13" s="112" t="s">
        <v>61</v>
      </c>
      <c r="B13" s="60" t="s">
        <v>165</v>
      </c>
      <c r="C13" s="113">
        <v>43</v>
      </c>
      <c r="D13" s="114">
        <v>35</v>
      </c>
      <c r="E13" s="59">
        <v>6682</v>
      </c>
      <c r="F13" s="59"/>
      <c r="G13" s="59">
        <f>(43-3)*31</f>
        <v>1240</v>
      </c>
      <c r="H13" s="59">
        <v>240</v>
      </c>
      <c r="I13" s="57"/>
      <c r="J13" s="59">
        <f>E13+F13+G13+I13+H13</f>
        <v>8162</v>
      </c>
    </row>
    <row r="14" spans="1:10" ht="20.25" customHeight="1" x14ac:dyDescent="0.25">
      <c r="A14" s="112" t="s">
        <v>61</v>
      </c>
      <c r="B14" s="58" t="s">
        <v>616</v>
      </c>
      <c r="C14" s="113"/>
      <c r="D14" s="114">
        <v>3</v>
      </c>
      <c r="E14" s="59"/>
      <c r="F14" s="59">
        <v>249</v>
      </c>
      <c r="G14" s="59"/>
      <c r="H14" s="57"/>
      <c r="I14" s="57"/>
      <c r="J14" s="59">
        <f t="shared" ref="J14:J98" si="6">E14+F14+G14+I14+H14</f>
        <v>249</v>
      </c>
    </row>
    <row r="15" spans="1:10" ht="20.25" customHeight="1" x14ac:dyDescent="0.25">
      <c r="A15" s="68" t="s">
        <v>174</v>
      </c>
      <c r="B15" s="58" t="s">
        <v>175</v>
      </c>
      <c r="C15" s="113"/>
      <c r="D15" s="114"/>
      <c r="E15" s="59">
        <v>312</v>
      </c>
      <c r="F15" s="59"/>
      <c r="G15" s="59"/>
      <c r="H15" s="57"/>
      <c r="I15" s="57"/>
      <c r="J15" s="59">
        <f t="shared" si="6"/>
        <v>312</v>
      </c>
    </row>
    <row r="16" spans="1:10" ht="20.25" customHeight="1" x14ac:dyDescent="0.25">
      <c r="A16" s="68"/>
      <c r="B16" s="60" t="s">
        <v>11</v>
      </c>
      <c r="C16" s="113"/>
      <c r="D16" s="114"/>
      <c r="E16" s="59"/>
      <c r="F16" s="59"/>
      <c r="G16" s="59"/>
      <c r="H16" s="57"/>
      <c r="I16" s="57"/>
      <c r="J16" s="59">
        <f t="shared" si="6"/>
        <v>0</v>
      </c>
    </row>
    <row r="17" spans="1:10" ht="20.25" customHeight="1" x14ac:dyDescent="0.25">
      <c r="A17" s="68" t="s">
        <v>178</v>
      </c>
      <c r="B17" s="60" t="s">
        <v>541</v>
      </c>
      <c r="C17" s="113"/>
      <c r="D17" s="114"/>
      <c r="E17" s="59">
        <v>5790</v>
      </c>
      <c r="F17" s="59">
        <v>206</v>
      </c>
      <c r="G17" s="59">
        <v>1240</v>
      </c>
      <c r="H17" s="59">
        <v>240</v>
      </c>
      <c r="I17" s="57"/>
      <c r="J17" s="59">
        <f t="shared" si="6"/>
        <v>7476</v>
      </c>
    </row>
    <row r="18" spans="1:10" ht="39.75" customHeight="1" x14ac:dyDescent="0.25">
      <c r="A18" s="68" t="s">
        <v>178</v>
      </c>
      <c r="B18" s="60" t="s">
        <v>695</v>
      </c>
      <c r="C18" s="113"/>
      <c r="D18" s="114"/>
      <c r="E18" s="61">
        <v>1204</v>
      </c>
      <c r="F18" s="61">
        <v>43</v>
      </c>
      <c r="G18" s="61"/>
      <c r="H18" s="62"/>
      <c r="I18" s="62"/>
      <c r="J18" s="61">
        <f t="shared" si="6"/>
        <v>1247</v>
      </c>
    </row>
    <row r="19" spans="1:10" ht="20.25" customHeight="1" x14ac:dyDescent="0.25">
      <c r="A19" s="119">
        <v>2</v>
      </c>
      <c r="B19" s="56" t="s">
        <v>617</v>
      </c>
      <c r="C19" s="115"/>
      <c r="D19" s="116"/>
      <c r="E19" s="57"/>
      <c r="F19" s="57"/>
      <c r="G19" s="57"/>
      <c r="H19" s="57">
        <v>2000</v>
      </c>
      <c r="I19" s="57"/>
      <c r="J19" s="57">
        <f t="shared" si="6"/>
        <v>2000</v>
      </c>
    </row>
    <row r="20" spans="1:10" ht="20.25" customHeight="1" x14ac:dyDescent="0.25">
      <c r="A20" s="119">
        <v>3</v>
      </c>
      <c r="B20" s="56" t="s">
        <v>173</v>
      </c>
      <c r="C20" s="57">
        <v>159</v>
      </c>
      <c r="D20" s="57">
        <v>159</v>
      </c>
      <c r="E20" s="57">
        <f>E25+E27+E37+E40+E41</f>
        <v>22092</v>
      </c>
      <c r="F20" s="57">
        <f t="shared" ref="F20:J20" si="7">F25+F27+F37+F40+F41</f>
        <v>549</v>
      </c>
      <c r="G20" s="57">
        <f t="shared" si="7"/>
        <v>4712</v>
      </c>
      <c r="H20" s="57">
        <f t="shared" si="7"/>
        <v>59028</v>
      </c>
      <c r="I20" s="57">
        <f t="shared" si="7"/>
        <v>0</v>
      </c>
      <c r="J20" s="57">
        <f t="shared" si="7"/>
        <v>86381</v>
      </c>
    </row>
    <row r="21" spans="1:10" ht="20.25" customHeight="1" x14ac:dyDescent="0.25">
      <c r="A21" s="68" t="s">
        <v>171</v>
      </c>
      <c r="B21" s="58" t="s">
        <v>172</v>
      </c>
      <c r="C21" s="59">
        <v>159</v>
      </c>
      <c r="D21" s="59">
        <v>159</v>
      </c>
      <c r="E21" s="59">
        <v>26688</v>
      </c>
      <c r="F21" s="59">
        <v>664</v>
      </c>
      <c r="G21" s="59">
        <v>4712</v>
      </c>
      <c r="H21" s="59">
        <v>0</v>
      </c>
      <c r="I21" s="59">
        <v>0</v>
      </c>
      <c r="J21" s="59">
        <v>63464</v>
      </c>
    </row>
    <row r="22" spans="1:10" ht="20.25" customHeight="1" x14ac:dyDescent="0.25">
      <c r="A22" s="68" t="s">
        <v>61</v>
      </c>
      <c r="B22" s="58" t="s">
        <v>165</v>
      </c>
      <c r="C22" s="59">
        <v>152</v>
      </c>
      <c r="D22" s="59">
        <v>152</v>
      </c>
      <c r="E22" s="59">
        <v>26688</v>
      </c>
      <c r="F22" s="59"/>
      <c r="G22" s="59">
        <v>4712</v>
      </c>
      <c r="H22" s="59"/>
      <c r="I22" s="59"/>
      <c r="J22" s="59">
        <v>31400</v>
      </c>
    </row>
    <row r="23" spans="1:10" ht="20.25" customHeight="1" x14ac:dyDescent="0.25">
      <c r="A23" s="68" t="s">
        <v>61</v>
      </c>
      <c r="B23" s="58" t="s">
        <v>616</v>
      </c>
      <c r="C23" s="59">
        <v>7</v>
      </c>
      <c r="D23" s="59">
        <v>7</v>
      </c>
      <c r="E23" s="59"/>
      <c r="F23" s="59">
        <v>664</v>
      </c>
      <c r="G23" s="59"/>
      <c r="H23" s="59"/>
      <c r="I23" s="59"/>
      <c r="J23" s="59">
        <v>32064</v>
      </c>
    </row>
    <row r="24" spans="1:10" ht="20.25" customHeight="1" x14ac:dyDescent="0.25">
      <c r="A24" s="68"/>
      <c r="B24" s="60" t="s">
        <v>11</v>
      </c>
      <c r="C24" s="61"/>
      <c r="D24" s="61"/>
      <c r="E24" s="61"/>
      <c r="F24" s="61"/>
      <c r="G24" s="61"/>
      <c r="H24" s="61"/>
      <c r="I24" s="61"/>
      <c r="J24" s="61"/>
    </row>
    <row r="25" spans="1:10" ht="20.25" customHeight="1" x14ac:dyDescent="0.25">
      <c r="A25" s="68" t="s">
        <v>540</v>
      </c>
      <c r="B25" s="60" t="s">
        <v>541</v>
      </c>
      <c r="C25" s="61"/>
      <c r="D25" s="61"/>
      <c r="E25" s="61">
        <v>22092</v>
      </c>
      <c r="F25" s="61">
        <v>549</v>
      </c>
      <c r="G25" s="61">
        <v>4712</v>
      </c>
      <c r="H25" s="61"/>
      <c r="I25" s="61"/>
      <c r="J25" s="61">
        <v>27353</v>
      </c>
    </row>
    <row r="26" spans="1:10" ht="36" customHeight="1" x14ac:dyDescent="0.25">
      <c r="A26" s="68" t="s">
        <v>540</v>
      </c>
      <c r="B26" s="60" t="s">
        <v>695</v>
      </c>
      <c r="C26" s="61"/>
      <c r="D26" s="61"/>
      <c r="E26" s="61">
        <v>4596</v>
      </c>
      <c r="F26" s="61">
        <v>115</v>
      </c>
      <c r="G26" s="61"/>
      <c r="H26" s="61"/>
      <c r="I26" s="61"/>
      <c r="J26" s="61">
        <v>4711</v>
      </c>
    </row>
    <row r="27" spans="1:10" ht="52.5" customHeight="1" x14ac:dyDescent="0.25">
      <c r="A27" s="68" t="s">
        <v>171</v>
      </c>
      <c r="B27" s="58" t="s">
        <v>618</v>
      </c>
      <c r="C27" s="59"/>
      <c r="D27" s="59"/>
      <c r="E27" s="59"/>
      <c r="F27" s="59"/>
      <c r="G27" s="59"/>
      <c r="H27" s="59">
        <v>5106</v>
      </c>
      <c r="I27" s="59">
        <v>0</v>
      </c>
      <c r="J27" s="59">
        <v>5106</v>
      </c>
    </row>
    <row r="28" spans="1:10" ht="37.5" customHeight="1" x14ac:dyDescent="0.25">
      <c r="A28" s="112" t="s">
        <v>174</v>
      </c>
      <c r="B28" s="58" t="s">
        <v>619</v>
      </c>
      <c r="C28" s="59"/>
      <c r="D28" s="59"/>
      <c r="E28" s="59"/>
      <c r="F28" s="59"/>
      <c r="G28" s="57"/>
      <c r="H28" s="59">
        <v>2160.4</v>
      </c>
      <c r="I28" s="59"/>
      <c r="J28" s="59">
        <v>2160.4</v>
      </c>
    </row>
    <row r="29" spans="1:10" ht="20.25" customHeight="1" x14ac:dyDescent="0.25">
      <c r="A29" s="112" t="s">
        <v>540</v>
      </c>
      <c r="B29" s="58" t="s">
        <v>176</v>
      </c>
      <c r="C29" s="59"/>
      <c r="D29" s="59"/>
      <c r="E29" s="59"/>
      <c r="F29" s="59"/>
      <c r="G29" s="57"/>
      <c r="H29" s="59">
        <v>563.20000000000005</v>
      </c>
      <c r="I29" s="59"/>
      <c r="J29" s="59">
        <v>563.20000000000005</v>
      </c>
    </row>
    <row r="30" spans="1:10" ht="15.75" x14ac:dyDescent="0.25">
      <c r="A30" s="68" t="s">
        <v>540</v>
      </c>
      <c r="B30" s="58" t="s">
        <v>177</v>
      </c>
      <c r="C30" s="59"/>
      <c r="D30" s="59"/>
      <c r="E30" s="59"/>
      <c r="F30" s="59"/>
      <c r="G30" s="57"/>
      <c r="H30" s="59">
        <v>1597.2</v>
      </c>
      <c r="I30" s="59"/>
      <c r="J30" s="59">
        <v>1597.2</v>
      </c>
    </row>
    <row r="31" spans="1:10" ht="31.5" x14ac:dyDescent="0.25">
      <c r="A31" s="68" t="s">
        <v>174</v>
      </c>
      <c r="B31" s="58" t="s">
        <v>620</v>
      </c>
      <c r="C31" s="59"/>
      <c r="D31" s="59"/>
      <c r="E31" s="59"/>
      <c r="F31" s="59"/>
      <c r="G31" s="59"/>
      <c r="H31" s="59">
        <v>2197.5</v>
      </c>
      <c r="I31" s="59"/>
      <c r="J31" s="59">
        <v>2197.5</v>
      </c>
    </row>
    <row r="32" spans="1:10" ht="20.25" customHeight="1" x14ac:dyDescent="0.25">
      <c r="A32" s="68" t="s">
        <v>540</v>
      </c>
      <c r="B32" s="70" t="s">
        <v>176</v>
      </c>
      <c r="C32" s="59"/>
      <c r="D32" s="59"/>
      <c r="E32" s="59"/>
      <c r="F32" s="59"/>
      <c r="G32" s="59"/>
      <c r="H32" s="59">
        <v>564</v>
      </c>
      <c r="I32" s="59"/>
      <c r="J32" s="59">
        <v>564</v>
      </c>
    </row>
    <row r="33" spans="1:10" ht="20.25" customHeight="1" x14ac:dyDescent="0.25">
      <c r="A33" s="68" t="s">
        <v>540</v>
      </c>
      <c r="B33" s="70" t="s">
        <v>177</v>
      </c>
      <c r="C33" s="59"/>
      <c r="D33" s="59"/>
      <c r="E33" s="59"/>
      <c r="F33" s="59"/>
      <c r="G33" s="59"/>
      <c r="H33" s="59">
        <v>1633.4999999999998</v>
      </c>
      <c r="I33" s="59"/>
      <c r="J33" s="59">
        <v>1633.4999999999998</v>
      </c>
    </row>
    <row r="34" spans="1:10" ht="31.5" x14ac:dyDescent="0.25">
      <c r="A34" s="68" t="s">
        <v>174</v>
      </c>
      <c r="B34" s="64" t="s">
        <v>621</v>
      </c>
      <c r="C34" s="59"/>
      <c r="D34" s="59"/>
      <c r="E34" s="59"/>
      <c r="F34" s="59"/>
      <c r="G34" s="59"/>
      <c r="H34" s="59">
        <v>748.5</v>
      </c>
      <c r="I34" s="59"/>
      <c r="J34" s="59">
        <v>748.5</v>
      </c>
    </row>
    <row r="35" spans="1:10" ht="15.75" x14ac:dyDescent="0.25">
      <c r="A35" s="68" t="s">
        <v>540</v>
      </c>
      <c r="B35" s="64" t="s">
        <v>176</v>
      </c>
      <c r="C35" s="59"/>
      <c r="D35" s="59"/>
      <c r="E35" s="59"/>
      <c r="F35" s="59"/>
      <c r="G35" s="59"/>
      <c r="H35" s="59">
        <v>204.00000000000003</v>
      </c>
      <c r="I35" s="59"/>
      <c r="J35" s="59">
        <v>204.00000000000003</v>
      </c>
    </row>
    <row r="36" spans="1:10" ht="15.75" x14ac:dyDescent="0.25">
      <c r="A36" s="68" t="s">
        <v>540</v>
      </c>
      <c r="B36" s="64" t="s">
        <v>177</v>
      </c>
      <c r="C36" s="59"/>
      <c r="D36" s="59"/>
      <c r="E36" s="59"/>
      <c r="F36" s="59"/>
      <c r="G36" s="59"/>
      <c r="H36" s="59">
        <v>544.5</v>
      </c>
      <c r="I36" s="59"/>
      <c r="J36" s="59">
        <v>544.5</v>
      </c>
    </row>
    <row r="37" spans="1:10" ht="31.5" x14ac:dyDescent="0.25">
      <c r="A37" s="68" t="s">
        <v>171</v>
      </c>
      <c r="B37" s="64" t="s">
        <v>622</v>
      </c>
      <c r="C37" s="59">
        <v>0</v>
      </c>
      <c r="D37" s="59"/>
      <c r="E37" s="59"/>
      <c r="F37" s="59"/>
      <c r="G37" s="59"/>
      <c r="H37" s="59">
        <v>52349</v>
      </c>
      <c r="I37" s="59"/>
      <c r="J37" s="59">
        <v>52349</v>
      </c>
    </row>
    <row r="38" spans="1:10" ht="15.75" x14ac:dyDescent="0.25">
      <c r="A38" s="68" t="s">
        <v>61</v>
      </c>
      <c r="B38" s="64" t="s">
        <v>176</v>
      </c>
      <c r="C38" s="59"/>
      <c r="D38" s="59"/>
      <c r="E38" s="59"/>
      <c r="F38" s="59"/>
      <c r="G38" s="59"/>
      <c r="H38" s="59">
        <v>12691</v>
      </c>
      <c r="I38" s="59"/>
      <c r="J38" s="59">
        <v>12691</v>
      </c>
    </row>
    <row r="39" spans="1:10" ht="15.75" x14ac:dyDescent="0.25">
      <c r="A39" s="68" t="s">
        <v>61</v>
      </c>
      <c r="B39" s="64" t="s">
        <v>177</v>
      </c>
      <c r="C39" s="59"/>
      <c r="D39" s="59"/>
      <c r="E39" s="59"/>
      <c r="F39" s="59"/>
      <c r="G39" s="59"/>
      <c r="H39" s="59">
        <v>39658</v>
      </c>
      <c r="I39" s="59"/>
      <c r="J39" s="59">
        <v>39658</v>
      </c>
    </row>
    <row r="40" spans="1:10" ht="31.5" x14ac:dyDescent="0.25">
      <c r="A40" s="68" t="s">
        <v>171</v>
      </c>
      <c r="B40" s="64" t="s">
        <v>623</v>
      </c>
      <c r="C40" s="59"/>
      <c r="D40" s="59"/>
      <c r="E40" s="59"/>
      <c r="F40" s="59"/>
      <c r="G40" s="59"/>
      <c r="H40" s="59">
        <v>773</v>
      </c>
      <c r="I40" s="59"/>
      <c r="J40" s="59">
        <v>773</v>
      </c>
    </row>
    <row r="41" spans="1:10" ht="15.75" x14ac:dyDescent="0.25">
      <c r="A41" s="68" t="s">
        <v>171</v>
      </c>
      <c r="B41" s="64" t="s">
        <v>624</v>
      </c>
      <c r="C41" s="59"/>
      <c r="D41" s="59"/>
      <c r="E41" s="59"/>
      <c r="F41" s="59"/>
      <c r="G41" s="59"/>
      <c r="H41" s="59">
        <v>800</v>
      </c>
      <c r="I41" s="59"/>
      <c r="J41" s="59">
        <v>800</v>
      </c>
    </row>
    <row r="42" spans="1:10" ht="15.75" x14ac:dyDescent="0.25">
      <c r="A42" s="119">
        <v>4</v>
      </c>
      <c r="B42" s="65" t="s">
        <v>625</v>
      </c>
      <c r="C42" s="57">
        <v>32</v>
      </c>
      <c r="D42" s="57">
        <v>32</v>
      </c>
      <c r="E42" s="57">
        <v>4867</v>
      </c>
      <c r="F42" s="57">
        <v>218</v>
      </c>
      <c r="G42" s="57">
        <v>992</v>
      </c>
      <c r="H42" s="57">
        <v>500</v>
      </c>
      <c r="I42" s="57">
        <v>0</v>
      </c>
      <c r="J42" s="57">
        <v>6577</v>
      </c>
    </row>
    <row r="43" spans="1:10" ht="15.75" x14ac:dyDescent="0.25">
      <c r="A43" s="68" t="s">
        <v>171</v>
      </c>
      <c r="B43" s="64" t="s">
        <v>172</v>
      </c>
      <c r="C43" s="59">
        <v>32</v>
      </c>
      <c r="D43" s="59">
        <v>32</v>
      </c>
      <c r="E43" s="59">
        <v>5880</v>
      </c>
      <c r="F43" s="59">
        <v>263</v>
      </c>
      <c r="G43" s="59">
        <v>992</v>
      </c>
      <c r="H43" s="59">
        <v>0</v>
      </c>
      <c r="I43" s="59">
        <v>0</v>
      </c>
      <c r="J43" s="59">
        <v>7135</v>
      </c>
    </row>
    <row r="44" spans="1:10" ht="15.75" x14ac:dyDescent="0.25">
      <c r="A44" s="68" t="s">
        <v>61</v>
      </c>
      <c r="B44" s="64" t="s">
        <v>165</v>
      </c>
      <c r="C44" s="59">
        <v>32</v>
      </c>
      <c r="D44" s="59">
        <v>32</v>
      </c>
      <c r="E44" s="59">
        <v>5880</v>
      </c>
      <c r="F44" s="59"/>
      <c r="G44" s="59">
        <v>992</v>
      </c>
      <c r="H44" s="59"/>
      <c r="I44" s="59"/>
      <c r="J44" s="59">
        <v>6872</v>
      </c>
    </row>
    <row r="45" spans="1:10" ht="15.75" x14ac:dyDescent="0.25">
      <c r="A45" s="68" t="s">
        <v>61</v>
      </c>
      <c r="B45" s="64" t="s">
        <v>626</v>
      </c>
      <c r="C45" s="59"/>
      <c r="D45" s="59"/>
      <c r="E45" s="59">
        <v>0</v>
      </c>
      <c r="F45" s="59">
        <v>263</v>
      </c>
      <c r="G45" s="59"/>
      <c r="H45" s="59"/>
      <c r="I45" s="59"/>
      <c r="J45" s="59">
        <v>263</v>
      </c>
    </row>
    <row r="46" spans="1:10" ht="15.75" x14ac:dyDescent="0.25">
      <c r="A46" s="68"/>
      <c r="B46" s="66" t="s">
        <v>11</v>
      </c>
      <c r="C46" s="61"/>
      <c r="D46" s="61"/>
      <c r="E46" s="61"/>
      <c r="F46" s="61"/>
      <c r="G46" s="61"/>
      <c r="H46" s="61"/>
      <c r="I46" s="61"/>
      <c r="J46" s="61">
        <v>0</v>
      </c>
    </row>
    <row r="47" spans="1:10" ht="15.75" x14ac:dyDescent="0.25">
      <c r="A47" s="68"/>
      <c r="B47" s="66" t="s">
        <v>541</v>
      </c>
      <c r="C47" s="61"/>
      <c r="D47" s="61"/>
      <c r="E47" s="61">
        <v>4867</v>
      </c>
      <c r="F47" s="61">
        <v>218</v>
      </c>
      <c r="G47" s="61">
        <v>992</v>
      </c>
      <c r="H47" s="61"/>
      <c r="I47" s="61"/>
      <c r="J47" s="61">
        <v>6077</v>
      </c>
    </row>
    <row r="48" spans="1:10" ht="39.75" customHeight="1" x14ac:dyDescent="0.25">
      <c r="A48" s="68"/>
      <c r="B48" s="60" t="s">
        <v>695</v>
      </c>
      <c r="C48" s="61"/>
      <c r="D48" s="61"/>
      <c r="E48" s="61">
        <v>1013</v>
      </c>
      <c r="F48" s="61">
        <v>45</v>
      </c>
      <c r="G48" s="61"/>
      <c r="H48" s="61"/>
      <c r="I48" s="61"/>
      <c r="J48" s="61">
        <v>1058</v>
      </c>
    </row>
    <row r="49" spans="1:10" ht="31.5" x14ac:dyDescent="0.25">
      <c r="A49" s="68" t="s">
        <v>171</v>
      </c>
      <c r="B49" s="58" t="s">
        <v>627</v>
      </c>
      <c r="C49" s="59"/>
      <c r="D49" s="59"/>
      <c r="E49" s="59">
        <v>0</v>
      </c>
      <c r="F49" s="59"/>
      <c r="G49" s="59"/>
      <c r="H49" s="59">
        <v>500</v>
      </c>
      <c r="I49" s="59"/>
      <c r="J49" s="59">
        <v>500</v>
      </c>
    </row>
    <row r="50" spans="1:10" ht="20.25" customHeight="1" x14ac:dyDescent="0.25">
      <c r="A50" s="119">
        <v>5</v>
      </c>
      <c r="B50" s="67" t="s">
        <v>628</v>
      </c>
      <c r="C50" s="57">
        <v>22</v>
      </c>
      <c r="D50" s="57">
        <v>22</v>
      </c>
      <c r="E50" s="57">
        <v>3974</v>
      </c>
      <c r="F50" s="57">
        <v>297</v>
      </c>
      <c r="G50" s="57">
        <v>682</v>
      </c>
      <c r="H50" s="57">
        <v>13184</v>
      </c>
      <c r="I50" s="57">
        <v>0</v>
      </c>
      <c r="J50" s="57">
        <v>18199</v>
      </c>
    </row>
    <row r="51" spans="1:10" ht="20.25" customHeight="1" x14ac:dyDescent="0.25">
      <c r="A51" s="119" t="s">
        <v>171</v>
      </c>
      <c r="B51" s="70" t="s">
        <v>172</v>
      </c>
      <c r="C51" s="59"/>
      <c r="D51" s="59"/>
      <c r="E51" s="59">
        <v>4801</v>
      </c>
      <c r="F51" s="59">
        <v>0</v>
      </c>
      <c r="G51" s="59">
        <v>682</v>
      </c>
      <c r="H51" s="59"/>
      <c r="I51" s="59"/>
      <c r="J51" s="59">
        <v>5483</v>
      </c>
    </row>
    <row r="52" spans="1:10" ht="20.25" customHeight="1" x14ac:dyDescent="0.25">
      <c r="A52" s="119"/>
      <c r="B52" s="70" t="s">
        <v>629</v>
      </c>
      <c r="C52" s="59">
        <v>22</v>
      </c>
      <c r="D52" s="59">
        <v>22</v>
      </c>
      <c r="E52" s="59">
        <v>4801</v>
      </c>
      <c r="F52" s="59">
        <v>0</v>
      </c>
      <c r="G52" s="59">
        <v>682</v>
      </c>
      <c r="H52" s="59"/>
      <c r="I52" s="59"/>
      <c r="J52" s="59">
        <v>5483</v>
      </c>
    </row>
    <row r="53" spans="1:10" ht="20.25" customHeight="1" x14ac:dyDescent="0.25">
      <c r="A53" s="119"/>
      <c r="B53" s="70" t="s">
        <v>630</v>
      </c>
      <c r="C53" s="59"/>
      <c r="D53" s="59">
        <v>4</v>
      </c>
      <c r="E53" s="59"/>
      <c r="F53" s="59">
        <v>359</v>
      </c>
      <c r="G53" s="59"/>
      <c r="H53" s="59"/>
      <c r="I53" s="59"/>
      <c r="J53" s="59">
        <v>359</v>
      </c>
    </row>
    <row r="54" spans="1:10" ht="20.25" customHeight="1" x14ac:dyDescent="0.25">
      <c r="A54" s="68"/>
      <c r="B54" s="92" t="s">
        <v>4</v>
      </c>
      <c r="C54" s="61"/>
      <c r="D54" s="61"/>
      <c r="E54" s="61"/>
      <c r="F54" s="61"/>
      <c r="G54" s="61"/>
      <c r="H54" s="61"/>
      <c r="I54" s="61"/>
      <c r="J54" s="61">
        <v>0</v>
      </c>
    </row>
    <row r="55" spans="1:10" ht="20.25" customHeight="1" x14ac:dyDescent="0.25">
      <c r="A55" s="68"/>
      <c r="B55" s="60" t="s">
        <v>541</v>
      </c>
      <c r="C55" s="61"/>
      <c r="D55" s="61"/>
      <c r="E55" s="61">
        <v>3974</v>
      </c>
      <c r="F55" s="61">
        <v>297</v>
      </c>
      <c r="G55" s="61">
        <v>682</v>
      </c>
      <c r="H55" s="61"/>
      <c r="I55" s="61"/>
      <c r="J55" s="61">
        <v>4953</v>
      </c>
    </row>
    <row r="56" spans="1:10" ht="38.25" customHeight="1" x14ac:dyDescent="0.25">
      <c r="A56" s="68"/>
      <c r="B56" s="60" t="s">
        <v>695</v>
      </c>
      <c r="C56" s="61"/>
      <c r="D56" s="61"/>
      <c r="E56" s="61">
        <v>827</v>
      </c>
      <c r="F56" s="61">
        <v>62</v>
      </c>
      <c r="G56" s="61"/>
      <c r="H56" s="61"/>
      <c r="I56" s="61"/>
      <c r="J56" s="61">
        <v>889</v>
      </c>
    </row>
    <row r="57" spans="1:10" ht="31.5" x14ac:dyDescent="0.25">
      <c r="A57" s="68" t="s">
        <v>171</v>
      </c>
      <c r="B57" s="58" t="s">
        <v>627</v>
      </c>
      <c r="C57" s="59"/>
      <c r="D57" s="59"/>
      <c r="E57" s="59"/>
      <c r="F57" s="59"/>
      <c r="G57" s="59"/>
      <c r="H57" s="59">
        <v>13184</v>
      </c>
      <c r="I57" s="59"/>
      <c r="J57" s="59">
        <v>13184</v>
      </c>
    </row>
    <row r="58" spans="1:10" ht="20.25" customHeight="1" x14ac:dyDescent="0.25">
      <c r="A58" s="119">
        <v>6</v>
      </c>
      <c r="B58" s="56" t="s">
        <v>631</v>
      </c>
      <c r="C58" s="57">
        <v>28</v>
      </c>
      <c r="D58" s="57">
        <v>28</v>
      </c>
      <c r="E58" s="57">
        <v>3650</v>
      </c>
      <c r="F58" s="57">
        <v>272</v>
      </c>
      <c r="G58" s="57">
        <v>713</v>
      </c>
      <c r="H58" s="57">
        <v>15662</v>
      </c>
      <c r="I58" s="57">
        <v>0</v>
      </c>
      <c r="J58" s="57">
        <v>20297</v>
      </c>
    </row>
    <row r="59" spans="1:10" ht="20.25" customHeight="1" x14ac:dyDescent="0.25">
      <c r="A59" s="68" t="s">
        <v>171</v>
      </c>
      <c r="B59" s="58" t="s">
        <v>172</v>
      </c>
      <c r="C59" s="59">
        <v>28</v>
      </c>
      <c r="D59" s="59">
        <v>28</v>
      </c>
      <c r="E59" s="59">
        <v>4409</v>
      </c>
      <c r="F59" s="59">
        <v>329</v>
      </c>
      <c r="G59" s="59">
        <v>713</v>
      </c>
      <c r="H59" s="59">
        <v>0</v>
      </c>
      <c r="I59" s="59">
        <v>0</v>
      </c>
      <c r="J59" s="59">
        <v>5451</v>
      </c>
    </row>
    <row r="60" spans="1:10" ht="20.25" customHeight="1" x14ac:dyDescent="0.25">
      <c r="A60" s="68" t="s">
        <v>61</v>
      </c>
      <c r="B60" s="58" t="s">
        <v>165</v>
      </c>
      <c r="C60" s="59">
        <v>23</v>
      </c>
      <c r="D60" s="59">
        <v>23</v>
      </c>
      <c r="E60" s="59">
        <v>4409</v>
      </c>
      <c r="F60" s="59"/>
      <c r="G60" s="59">
        <v>713</v>
      </c>
      <c r="H60" s="59"/>
      <c r="I60" s="59"/>
      <c r="J60" s="59">
        <v>5122</v>
      </c>
    </row>
    <row r="61" spans="1:10" ht="20.25" customHeight="1" x14ac:dyDescent="0.25">
      <c r="A61" s="68" t="s">
        <v>61</v>
      </c>
      <c r="B61" s="58" t="s">
        <v>616</v>
      </c>
      <c r="C61" s="59">
        <v>5</v>
      </c>
      <c r="D61" s="59">
        <v>5</v>
      </c>
      <c r="E61" s="59"/>
      <c r="F61" s="59">
        <v>329</v>
      </c>
      <c r="G61" s="59"/>
      <c r="H61" s="59"/>
      <c r="I61" s="59"/>
      <c r="J61" s="59">
        <v>329</v>
      </c>
    </row>
    <row r="62" spans="1:10" ht="20.25" customHeight="1" x14ac:dyDescent="0.25">
      <c r="A62" s="68" t="s">
        <v>174</v>
      </c>
      <c r="B62" s="58" t="s">
        <v>175</v>
      </c>
      <c r="C62" s="59"/>
      <c r="D62" s="59">
        <v>0</v>
      </c>
      <c r="E62" s="59"/>
      <c r="F62" s="59"/>
      <c r="G62" s="59"/>
      <c r="H62" s="59"/>
      <c r="I62" s="59"/>
      <c r="J62" s="59">
        <v>0</v>
      </c>
    </row>
    <row r="63" spans="1:10" ht="20.25" customHeight="1" x14ac:dyDescent="0.25">
      <c r="A63" s="68"/>
      <c r="B63" s="60" t="s">
        <v>4</v>
      </c>
      <c r="C63" s="61"/>
      <c r="D63" s="61"/>
      <c r="E63" s="61"/>
      <c r="F63" s="61"/>
      <c r="G63" s="61"/>
      <c r="H63" s="61"/>
      <c r="I63" s="61"/>
      <c r="J63" s="61">
        <v>0</v>
      </c>
    </row>
    <row r="64" spans="1:10" ht="20.25" customHeight="1" x14ac:dyDescent="0.25">
      <c r="A64" s="68"/>
      <c r="B64" s="60" t="s">
        <v>541</v>
      </c>
      <c r="C64" s="61"/>
      <c r="D64" s="61"/>
      <c r="E64" s="61">
        <v>3650</v>
      </c>
      <c r="F64" s="61">
        <v>272</v>
      </c>
      <c r="G64" s="61">
        <v>713</v>
      </c>
      <c r="H64" s="61"/>
      <c r="I64" s="61"/>
      <c r="J64" s="61">
        <v>4635</v>
      </c>
    </row>
    <row r="65" spans="1:10" ht="33.75" customHeight="1" x14ac:dyDescent="0.25">
      <c r="A65" s="68"/>
      <c r="B65" s="60" t="s">
        <v>695</v>
      </c>
      <c r="C65" s="61"/>
      <c r="D65" s="61"/>
      <c r="E65" s="61">
        <v>759</v>
      </c>
      <c r="F65" s="61">
        <v>57</v>
      </c>
      <c r="G65" s="61"/>
      <c r="H65" s="61"/>
      <c r="I65" s="61"/>
      <c r="J65" s="61">
        <v>816</v>
      </c>
    </row>
    <row r="66" spans="1:10" ht="35.25" customHeight="1" x14ac:dyDescent="0.25">
      <c r="A66" s="68" t="s">
        <v>171</v>
      </c>
      <c r="B66" s="64" t="s">
        <v>632</v>
      </c>
      <c r="C66" s="59"/>
      <c r="D66" s="59"/>
      <c r="E66" s="59"/>
      <c r="F66" s="59"/>
      <c r="G66" s="59"/>
      <c r="H66" s="59">
        <v>15662</v>
      </c>
      <c r="I66" s="59"/>
      <c r="J66" s="59">
        <v>15662</v>
      </c>
    </row>
    <row r="67" spans="1:10" ht="20.100000000000001" customHeight="1" x14ac:dyDescent="0.25">
      <c r="A67" s="119" t="s">
        <v>313</v>
      </c>
      <c r="B67" s="67" t="s">
        <v>395</v>
      </c>
      <c r="C67" s="57">
        <f>C68</f>
        <v>0</v>
      </c>
      <c r="D67" s="57">
        <f t="shared" ref="D67:H67" si="8">D68</f>
        <v>0</v>
      </c>
      <c r="E67" s="57">
        <f t="shared" si="8"/>
        <v>0</v>
      </c>
      <c r="F67" s="57">
        <f t="shared" si="8"/>
        <v>0</v>
      </c>
      <c r="G67" s="57">
        <f t="shared" si="8"/>
        <v>0</v>
      </c>
      <c r="H67" s="57">
        <f t="shared" si="8"/>
        <v>10300</v>
      </c>
      <c r="I67" s="57"/>
      <c r="J67" s="57">
        <f t="shared" si="6"/>
        <v>10300</v>
      </c>
    </row>
    <row r="68" spans="1:10" ht="36" customHeight="1" x14ac:dyDescent="0.25">
      <c r="A68" s="68" t="s">
        <v>174</v>
      </c>
      <c r="B68" s="58" t="s">
        <v>394</v>
      </c>
      <c r="C68" s="59">
        <v>0</v>
      </c>
      <c r="D68" s="59"/>
      <c r="E68" s="59"/>
      <c r="F68" s="59"/>
      <c r="G68" s="59"/>
      <c r="H68" s="59">
        <v>10300</v>
      </c>
      <c r="I68" s="59"/>
      <c r="J68" s="59">
        <f t="shared" si="6"/>
        <v>10300</v>
      </c>
    </row>
    <row r="69" spans="1:10" ht="20.100000000000001" customHeight="1" x14ac:dyDescent="0.25">
      <c r="A69" s="119" t="s">
        <v>314</v>
      </c>
      <c r="B69" s="67" t="s">
        <v>179</v>
      </c>
      <c r="C69" s="57">
        <f>C70</f>
        <v>0</v>
      </c>
      <c r="D69" s="57">
        <f t="shared" ref="D69:H69" si="9">D70</f>
        <v>0</v>
      </c>
      <c r="E69" s="57">
        <f t="shared" si="9"/>
        <v>0</v>
      </c>
      <c r="F69" s="57">
        <f t="shared" si="9"/>
        <v>0</v>
      </c>
      <c r="G69" s="57">
        <f t="shared" si="9"/>
        <v>0</v>
      </c>
      <c r="H69" s="57">
        <f t="shared" si="9"/>
        <v>21400</v>
      </c>
      <c r="I69" s="57"/>
      <c r="J69" s="57">
        <f t="shared" si="6"/>
        <v>21400</v>
      </c>
    </row>
    <row r="70" spans="1:10" ht="32.25" customHeight="1" x14ac:dyDescent="0.25">
      <c r="A70" s="68" t="s">
        <v>174</v>
      </c>
      <c r="B70" s="58" t="s">
        <v>394</v>
      </c>
      <c r="C70" s="59">
        <v>0</v>
      </c>
      <c r="D70" s="59"/>
      <c r="E70" s="59"/>
      <c r="F70" s="59"/>
      <c r="G70" s="59"/>
      <c r="H70" s="59">
        <v>21400</v>
      </c>
      <c r="I70" s="59"/>
      <c r="J70" s="59">
        <f t="shared" si="6"/>
        <v>21400</v>
      </c>
    </row>
    <row r="71" spans="1:10" ht="20.25" customHeight="1" x14ac:dyDescent="0.25">
      <c r="A71" s="119">
        <v>9</v>
      </c>
      <c r="B71" s="67" t="s">
        <v>633</v>
      </c>
      <c r="C71" s="57">
        <v>3</v>
      </c>
      <c r="D71" s="57">
        <v>3</v>
      </c>
      <c r="E71" s="57">
        <v>362</v>
      </c>
      <c r="F71" s="57">
        <v>0</v>
      </c>
      <c r="G71" s="57">
        <v>93</v>
      </c>
      <c r="H71" s="57">
        <v>8027</v>
      </c>
      <c r="I71" s="57">
        <v>0</v>
      </c>
      <c r="J71" s="57">
        <v>8482</v>
      </c>
    </row>
    <row r="72" spans="1:10" ht="20.25" customHeight="1" x14ac:dyDescent="0.25">
      <c r="A72" s="68" t="s">
        <v>171</v>
      </c>
      <c r="B72" s="70" t="s">
        <v>172</v>
      </c>
      <c r="C72" s="59">
        <v>3</v>
      </c>
      <c r="D72" s="59">
        <v>3</v>
      </c>
      <c r="E72" s="59">
        <v>437</v>
      </c>
      <c r="F72" s="59"/>
      <c r="G72" s="59">
        <v>93</v>
      </c>
      <c r="H72" s="59"/>
      <c r="I72" s="59"/>
      <c r="J72" s="59">
        <v>530</v>
      </c>
    </row>
    <row r="73" spans="1:10" ht="20.25" customHeight="1" x14ac:dyDescent="0.25">
      <c r="A73" s="68"/>
      <c r="B73" s="70" t="s">
        <v>634</v>
      </c>
      <c r="C73" s="59">
        <v>3</v>
      </c>
      <c r="D73" s="59">
        <v>3</v>
      </c>
      <c r="E73" s="59">
        <v>437</v>
      </c>
      <c r="F73" s="59"/>
      <c r="G73" s="59">
        <v>93</v>
      </c>
      <c r="H73" s="59"/>
      <c r="I73" s="59"/>
      <c r="J73" s="59">
        <v>530</v>
      </c>
    </row>
    <row r="74" spans="1:10" ht="20.25" customHeight="1" x14ac:dyDescent="0.25">
      <c r="A74" s="68"/>
      <c r="B74" s="92" t="s">
        <v>4</v>
      </c>
      <c r="C74" s="61"/>
      <c r="D74" s="61"/>
      <c r="E74" s="61"/>
      <c r="F74" s="61"/>
      <c r="G74" s="61"/>
      <c r="H74" s="61"/>
      <c r="I74" s="61"/>
      <c r="J74" s="61">
        <v>0</v>
      </c>
    </row>
    <row r="75" spans="1:10" ht="20.25" customHeight="1" x14ac:dyDescent="0.25">
      <c r="A75" s="68"/>
      <c r="B75" s="92" t="s">
        <v>541</v>
      </c>
      <c r="C75" s="61"/>
      <c r="D75" s="61"/>
      <c r="E75" s="61">
        <v>362</v>
      </c>
      <c r="F75" s="61">
        <v>0</v>
      </c>
      <c r="G75" s="61">
        <v>93</v>
      </c>
      <c r="H75" s="61"/>
      <c r="I75" s="61"/>
      <c r="J75" s="61">
        <v>455</v>
      </c>
    </row>
    <row r="76" spans="1:10" ht="36.75" customHeight="1" x14ac:dyDescent="0.25">
      <c r="A76" s="68"/>
      <c r="B76" s="60" t="s">
        <v>695</v>
      </c>
      <c r="C76" s="61"/>
      <c r="D76" s="61"/>
      <c r="E76" s="61">
        <v>75</v>
      </c>
      <c r="F76" s="61"/>
      <c r="G76" s="61"/>
      <c r="H76" s="61"/>
      <c r="I76" s="61"/>
      <c r="J76" s="61">
        <v>75</v>
      </c>
    </row>
    <row r="77" spans="1:10" ht="31.5" x14ac:dyDescent="0.25">
      <c r="A77" s="68" t="s">
        <v>171</v>
      </c>
      <c r="B77" s="70" t="s">
        <v>627</v>
      </c>
      <c r="C77" s="59"/>
      <c r="D77" s="59"/>
      <c r="E77" s="59"/>
      <c r="F77" s="59"/>
      <c r="G77" s="59"/>
      <c r="H77" s="59">
        <v>8027</v>
      </c>
      <c r="I77" s="59"/>
      <c r="J77" s="59">
        <v>8027</v>
      </c>
    </row>
    <row r="78" spans="1:10" ht="20.25" customHeight="1" x14ac:dyDescent="0.25">
      <c r="A78" s="119">
        <v>10</v>
      </c>
      <c r="B78" s="67" t="s">
        <v>180</v>
      </c>
      <c r="C78" s="57"/>
      <c r="D78" s="57"/>
      <c r="E78" s="57"/>
      <c r="F78" s="57"/>
      <c r="G78" s="57"/>
      <c r="H78" s="57">
        <f>SUM(H79:H81)</f>
        <v>14005</v>
      </c>
      <c r="I78" s="57">
        <f t="shared" ref="I78:J78" si="10">SUM(I79:I81)</f>
        <v>0</v>
      </c>
      <c r="J78" s="57">
        <f t="shared" si="10"/>
        <v>14005</v>
      </c>
    </row>
    <row r="79" spans="1:10" ht="28.5" customHeight="1" x14ac:dyDescent="0.25">
      <c r="A79" s="68"/>
      <c r="B79" s="64" t="s">
        <v>635</v>
      </c>
      <c r="C79" s="59"/>
      <c r="D79" s="59"/>
      <c r="E79" s="59"/>
      <c r="F79" s="59"/>
      <c r="G79" s="59"/>
      <c r="H79" s="59">
        <v>3005</v>
      </c>
      <c r="I79" s="59"/>
      <c r="J79" s="59">
        <f t="shared" si="6"/>
        <v>3005</v>
      </c>
    </row>
    <row r="80" spans="1:10" ht="20.25" customHeight="1" x14ac:dyDescent="0.25">
      <c r="A80" s="68"/>
      <c r="B80" s="70" t="s">
        <v>636</v>
      </c>
      <c r="C80" s="59"/>
      <c r="D80" s="59"/>
      <c r="E80" s="59"/>
      <c r="F80" s="59"/>
      <c r="G80" s="59"/>
      <c r="H80" s="59">
        <v>7000</v>
      </c>
      <c r="I80" s="59"/>
      <c r="J80" s="59">
        <f t="shared" si="6"/>
        <v>7000</v>
      </c>
    </row>
    <row r="81" spans="1:10" ht="31.5" x14ac:dyDescent="0.25">
      <c r="A81" s="68"/>
      <c r="B81" s="70" t="s">
        <v>637</v>
      </c>
      <c r="C81" s="59"/>
      <c r="D81" s="59"/>
      <c r="E81" s="59"/>
      <c r="F81" s="59"/>
      <c r="G81" s="59"/>
      <c r="H81" s="59">
        <v>4000</v>
      </c>
      <c r="I81" s="59"/>
      <c r="J81" s="59">
        <f t="shared" si="6"/>
        <v>4000</v>
      </c>
    </row>
    <row r="82" spans="1:10" ht="20.25" customHeight="1" x14ac:dyDescent="0.25">
      <c r="A82" s="119" t="s">
        <v>504</v>
      </c>
      <c r="B82" s="67" t="s">
        <v>181</v>
      </c>
      <c r="C82" s="57"/>
      <c r="D82" s="57"/>
      <c r="E82" s="57"/>
      <c r="F82" s="57"/>
      <c r="G82" s="57"/>
      <c r="H82" s="57">
        <v>30</v>
      </c>
      <c r="I82" s="57">
        <v>0</v>
      </c>
      <c r="J82" s="57">
        <f t="shared" si="6"/>
        <v>30</v>
      </c>
    </row>
    <row r="83" spans="1:10" ht="20.25" customHeight="1" x14ac:dyDescent="0.25">
      <c r="A83" s="69" t="s">
        <v>61</v>
      </c>
      <c r="B83" s="70" t="s">
        <v>182</v>
      </c>
      <c r="C83" s="59"/>
      <c r="D83" s="59"/>
      <c r="E83" s="59"/>
      <c r="F83" s="59"/>
      <c r="G83" s="59"/>
      <c r="H83" s="59">
        <v>30</v>
      </c>
      <c r="I83" s="59"/>
      <c r="J83" s="59">
        <f t="shared" si="6"/>
        <v>30</v>
      </c>
    </row>
    <row r="84" spans="1:10" ht="20.25" customHeight="1" x14ac:dyDescent="0.25">
      <c r="A84" s="119" t="s">
        <v>508</v>
      </c>
      <c r="B84" s="67" t="s">
        <v>183</v>
      </c>
      <c r="C84" s="57"/>
      <c r="D84" s="57"/>
      <c r="E84" s="57"/>
      <c r="F84" s="57"/>
      <c r="G84" s="57"/>
      <c r="H84" s="57">
        <f>SUM(H85:H87)</f>
        <v>1008</v>
      </c>
      <c r="I84" s="57">
        <f t="shared" ref="I84" si="11">SUM(I85:I87)</f>
        <v>0</v>
      </c>
      <c r="J84" s="57">
        <f t="shared" si="6"/>
        <v>1008</v>
      </c>
    </row>
    <row r="85" spans="1:10" ht="20.25" customHeight="1" x14ac:dyDescent="0.25">
      <c r="A85" s="69" t="s">
        <v>61</v>
      </c>
      <c r="B85" s="70" t="s">
        <v>182</v>
      </c>
      <c r="C85" s="59"/>
      <c r="D85" s="59"/>
      <c r="E85" s="59"/>
      <c r="F85" s="59"/>
      <c r="G85" s="59"/>
      <c r="H85" s="59">
        <v>30</v>
      </c>
      <c r="I85" s="59"/>
      <c r="J85" s="59">
        <f t="shared" si="6"/>
        <v>30</v>
      </c>
    </row>
    <row r="86" spans="1:10" ht="20.25" customHeight="1" x14ac:dyDescent="0.25">
      <c r="A86" s="69" t="s">
        <v>61</v>
      </c>
      <c r="B86" s="70" t="s">
        <v>638</v>
      </c>
      <c r="C86" s="59"/>
      <c r="D86" s="59"/>
      <c r="E86" s="59"/>
      <c r="F86" s="59"/>
      <c r="G86" s="59"/>
      <c r="H86" s="59">
        <v>120</v>
      </c>
      <c r="I86" s="59"/>
      <c r="J86" s="59">
        <f t="shared" si="6"/>
        <v>120</v>
      </c>
    </row>
    <row r="87" spans="1:10" ht="31.5" x14ac:dyDescent="0.25">
      <c r="A87" s="69" t="s">
        <v>61</v>
      </c>
      <c r="B87" s="70" t="s">
        <v>639</v>
      </c>
      <c r="C87" s="59"/>
      <c r="D87" s="59"/>
      <c r="E87" s="59"/>
      <c r="F87" s="59"/>
      <c r="G87" s="59"/>
      <c r="H87" s="59">
        <v>858</v>
      </c>
      <c r="I87" s="59"/>
      <c r="J87" s="59">
        <f t="shared" si="6"/>
        <v>858</v>
      </c>
    </row>
    <row r="88" spans="1:10" ht="20.25" customHeight="1" x14ac:dyDescent="0.25">
      <c r="A88" s="119">
        <v>13</v>
      </c>
      <c r="B88" s="67" t="s">
        <v>640</v>
      </c>
      <c r="C88" s="57"/>
      <c r="D88" s="57"/>
      <c r="E88" s="57"/>
      <c r="F88" s="57"/>
      <c r="G88" s="57"/>
      <c r="H88" s="57">
        <v>40</v>
      </c>
      <c r="I88" s="57"/>
      <c r="J88" s="57">
        <f t="shared" si="6"/>
        <v>40</v>
      </c>
    </row>
    <row r="89" spans="1:10" ht="20.25" customHeight="1" x14ac:dyDescent="0.25">
      <c r="A89" s="119">
        <v>14</v>
      </c>
      <c r="B89" s="67" t="s">
        <v>396</v>
      </c>
      <c r="C89" s="57"/>
      <c r="D89" s="57"/>
      <c r="E89" s="57"/>
      <c r="F89" s="57"/>
      <c r="G89" s="57"/>
      <c r="H89" s="57">
        <v>30</v>
      </c>
      <c r="I89" s="57"/>
      <c r="J89" s="57">
        <f t="shared" si="6"/>
        <v>30</v>
      </c>
    </row>
    <row r="90" spans="1:10" ht="20.25" customHeight="1" x14ac:dyDescent="0.25">
      <c r="A90" s="119">
        <v>15</v>
      </c>
      <c r="B90" s="67" t="s">
        <v>641</v>
      </c>
      <c r="C90" s="57"/>
      <c r="D90" s="57"/>
      <c r="E90" s="57"/>
      <c r="F90" s="57"/>
      <c r="G90" s="57"/>
      <c r="H90" s="57">
        <v>40</v>
      </c>
      <c r="I90" s="57"/>
      <c r="J90" s="57">
        <f t="shared" si="6"/>
        <v>40</v>
      </c>
    </row>
    <row r="91" spans="1:10" ht="20.25" customHeight="1" x14ac:dyDescent="0.25">
      <c r="A91" s="119">
        <v>16</v>
      </c>
      <c r="B91" s="67" t="s">
        <v>570</v>
      </c>
      <c r="C91" s="57"/>
      <c r="D91" s="57"/>
      <c r="E91" s="57"/>
      <c r="F91" s="57"/>
      <c r="G91" s="57"/>
      <c r="H91" s="57">
        <v>100</v>
      </c>
      <c r="I91" s="57"/>
      <c r="J91" s="57">
        <f t="shared" si="6"/>
        <v>100</v>
      </c>
    </row>
    <row r="92" spans="1:10" ht="20.25" customHeight="1" x14ac:dyDescent="0.25">
      <c r="A92" s="119">
        <v>17</v>
      </c>
      <c r="B92" s="67" t="s">
        <v>569</v>
      </c>
      <c r="C92" s="57"/>
      <c r="D92" s="57"/>
      <c r="E92" s="57"/>
      <c r="F92" s="57"/>
      <c r="G92" s="57"/>
      <c r="H92" s="57">
        <v>200</v>
      </c>
      <c r="I92" s="57"/>
      <c r="J92" s="57">
        <f t="shared" si="6"/>
        <v>200</v>
      </c>
    </row>
    <row r="93" spans="1:10" ht="20.25" customHeight="1" x14ac:dyDescent="0.25">
      <c r="A93" s="119">
        <v>18</v>
      </c>
      <c r="B93" s="67" t="s">
        <v>572</v>
      </c>
      <c r="C93" s="57"/>
      <c r="D93" s="57"/>
      <c r="E93" s="57"/>
      <c r="F93" s="57"/>
      <c r="G93" s="57"/>
      <c r="H93" s="57">
        <v>40</v>
      </c>
      <c r="I93" s="57"/>
      <c r="J93" s="57">
        <f t="shared" si="6"/>
        <v>40</v>
      </c>
    </row>
    <row r="94" spans="1:10" ht="20.25" customHeight="1" x14ac:dyDescent="0.25">
      <c r="A94" s="119">
        <v>19</v>
      </c>
      <c r="B94" s="67" t="s">
        <v>642</v>
      </c>
      <c r="C94" s="57"/>
      <c r="D94" s="57"/>
      <c r="E94" s="57"/>
      <c r="F94" s="57"/>
      <c r="G94" s="57"/>
      <c r="H94" s="57">
        <v>100</v>
      </c>
      <c r="I94" s="57"/>
      <c r="J94" s="57">
        <f t="shared" si="6"/>
        <v>100</v>
      </c>
    </row>
    <row r="95" spans="1:10" ht="20.25" customHeight="1" x14ac:dyDescent="0.25">
      <c r="A95" s="119">
        <v>20</v>
      </c>
      <c r="B95" s="67" t="s">
        <v>643</v>
      </c>
      <c r="C95" s="57"/>
      <c r="D95" s="57"/>
      <c r="E95" s="57"/>
      <c r="F95" s="57"/>
      <c r="G95" s="57"/>
      <c r="H95" s="57">
        <v>400</v>
      </c>
      <c r="I95" s="57"/>
      <c r="J95" s="57">
        <f t="shared" si="6"/>
        <v>400</v>
      </c>
    </row>
    <row r="96" spans="1:10" ht="20.25" customHeight="1" x14ac:dyDescent="0.25">
      <c r="A96" s="119">
        <v>21</v>
      </c>
      <c r="B96" s="67" t="s">
        <v>644</v>
      </c>
      <c r="C96" s="57"/>
      <c r="D96" s="57"/>
      <c r="E96" s="57"/>
      <c r="F96" s="57"/>
      <c r="G96" s="57"/>
      <c r="H96" s="57">
        <v>30</v>
      </c>
      <c r="I96" s="57"/>
      <c r="J96" s="57">
        <v>30</v>
      </c>
    </row>
    <row r="97" spans="1:10" ht="20.25" customHeight="1" x14ac:dyDescent="0.25">
      <c r="A97" s="119">
        <v>22</v>
      </c>
      <c r="B97" s="67" t="s">
        <v>645</v>
      </c>
      <c r="C97" s="57"/>
      <c r="D97" s="57"/>
      <c r="E97" s="57"/>
      <c r="F97" s="57"/>
      <c r="G97" s="57"/>
      <c r="H97" s="57">
        <v>30</v>
      </c>
      <c r="I97" s="57"/>
      <c r="J97" s="57">
        <f t="shared" si="6"/>
        <v>30</v>
      </c>
    </row>
    <row r="98" spans="1:10" ht="20.25" customHeight="1" x14ac:dyDescent="0.25">
      <c r="A98" s="119">
        <v>23</v>
      </c>
      <c r="B98" s="67" t="s">
        <v>89</v>
      </c>
      <c r="C98" s="57"/>
      <c r="D98" s="57"/>
      <c r="E98" s="57"/>
      <c r="F98" s="57"/>
      <c r="G98" s="57"/>
      <c r="H98" s="57">
        <v>30</v>
      </c>
      <c r="I98" s="57"/>
      <c r="J98" s="57">
        <f t="shared" si="6"/>
        <v>30</v>
      </c>
    </row>
    <row r="99" spans="1:10" ht="20.25" customHeight="1" x14ac:dyDescent="0.25">
      <c r="A99" s="119">
        <v>24</v>
      </c>
      <c r="B99" s="65" t="s">
        <v>646</v>
      </c>
      <c r="C99" s="57"/>
      <c r="D99" s="57"/>
      <c r="E99" s="57"/>
      <c r="F99" s="57"/>
      <c r="G99" s="57"/>
      <c r="H99" s="57">
        <v>150</v>
      </c>
      <c r="I99" s="57"/>
      <c r="J99" s="57">
        <v>150</v>
      </c>
    </row>
    <row r="100" spans="1:10" ht="31.5" x14ac:dyDescent="0.25">
      <c r="A100" s="119">
        <v>25</v>
      </c>
      <c r="B100" s="65" t="s">
        <v>647</v>
      </c>
      <c r="C100" s="57"/>
      <c r="D100" s="57"/>
      <c r="E100" s="57"/>
      <c r="F100" s="57"/>
      <c r="G100" s="57"/>
      <c r="H100" s="57">
        <v>200</v>
      </c>
      <c r="I100" s="57"/>
      <c r="J100" s="57">
        <v>200</v>
      </c>
    </row>
    <row r="101" spans="1:10" ht="20.25" customHeight="1" x14ac:dyDescent="0.25">
      <c r="A101" s="119">
        <v>26</v>
      </c>
      <c r="B101" s="56" t="s">
        <v>648</v>
      </c>
      <c r="C101" s="57"/>
      <c r="D101" s="57"/>
      <c r="E101" s="57"/>
      <c r="F101" s="57"/>
      <c r="G101" s="57"/>
      <c r="H101" s="57">
        <v>200</v>
      </c>
      <c r="I101" s="57"/>
      <c r="J101" s="57">
        <v>200</v>
      </c>
    </row>
    <row r="102" spans="1:10" ht="20.25" customHeight="1" x14ac:dyDescent="0.25">
      <c r="A102" s="119">
        <v>27</v>
      </c>
      <c r="B102" s="56" t="s">
        <v>649</v>
      </c>
      <c r="C102" s="57">
        <v>0</v>
      </c>
      <c r="D102" s="57">
        <v>0</v>
      </c>
      <c r="E102" s="57">
        <v>0</v>
      </c>
      <c r="F102" s="57">
        <v>0</v>
      </c>
      <c r="G102" s="57">
        <v>0</v>
      </c>
      <c r="H102" s="57">
        <v>2000</v>
      </c>
      <c r="I102" s="57">
        <v>0</v>
      </c>
      <c r="J102" s="57">
        <v>2000</v>
      </c>
    </row>
    <row r="103" spans="1:10" ht="20.25" customHeight="1" x14ac:dyDescent="0.25">
      <c r="A103" s="68"/>
      <c r="B103" s="58" t="s">
        <v>650</v>
      </c>
      <c r="C103" s="59"/>
      <c r="D103" s="59"/>
      <c r="E103" s="59"/>
      <c r="F103" s="59"/>
      <c r="G103" s="59"/>
      <c r="H103" s="59">
        <v>2000</v>
      </c>
      <c r="I103" s="59"/>
      <c r="J103" s="59">
        <v>2000</v>
      </c>
    </row>
    <row r="104" spans="1:10" ht="20.25" customHeight="1" x14ac:dyDescent="0.25">
      <c r="A104" s="119">
        <v>28</v>
      </c>
      <c r="B104" s="65" t="s">
        <v>651</v>
      </c>
      <c r="C104" s="57"/>
      <c r="D104" s="57"/>
      <c r="E104" s="57"/>
      <c r="F104" s="57"/>
      <c r="G104" s="57"/>
      <c r="H104" s="57">
        <v>30</v>
      </c>
      <c r="I104" s="57"/>
      <c r="J104" s="57">
        <f t="shared" ref="J104:J123" si="12">E104+F104+G104+I104+H104</f>
        <v>30</v>
      </c>
    </row>
    <row r="105" spans="1:10" ht="20.25" customHeight="1" x14ac:dyDescent="0.25">
      <c r="A105" s="119">
        <v>29</v>
      </c>
      <c r="B105" s="65" t="s">
        <v>83</v>
      </c>
      <c r="C105" s="57"/>
      <c r="D105" s="57"/>
      <c r="E105" s="57"/>
      <c r="F105" s="57"/>
      <c r="G105" s="57"/>
      <c r="H105" s="57">
        <v>40</v>
      </c>
      <c r="I105" s="57"/>
      <c r="J105" s="57">
        <v>40</v>
      </c>
    </row>
    <row r="106" spans="1:10" ht="20.25" customHeight="1" x14ac:dyDescent="0.25">
      <c r="A106" s="119">
        <v>30</v>
      </c>
      <c r="B106" s="67" t="s">
        <v>652</v>
      </c>
      <c r="C106" s="57"/>
      <c r="D106" s="57"/>
      <c r="E106" s="57"/>
      <c r="F106" s="57"/>
      <c r="G106" s="57"/>
      <c r="H106" s="57">
        <v>30</v>
      </c>
      <c r="I106" s="57"/>
      <c r="J106" s="57">
        <v>30</v>
      </c>
    </row>
    <row r="107" spans="1:10" ht="20.25" customHeight="1" x14ac:dyDescent="0.25">
      <c r="A107" s="119">
        <v>31</v>
      </c>
      <c r="B107" s="67" t="s">
        <v>184</v>
      </c>
      <c r="C107" s="57"/>
      <c r="D107" s="57"/>
      <c r="E107" s="57"/>
      <c r="F107" s="57"/>
      <c r="G107" s="57"/>
      <c r="H107" s="57">
        <v>40</v>
      </c>
      <c r="I107" s="57"/>
      <c r="J107" s="57">
        <f t="shared" si="12"/>
        <v>40</v>
      </c>
    </row>
    <row r="108" spans="1:10" ht="20.25" customHeight="1" x14ac:dyDescent="0.25">
      <c r="A108" s="119">
        <v>32</v>
      </c>
      <c r="B108" s="67" t="s">
        <v>653</v>
      </c>
      <c r="C108" s="57"/>
      <c r="D108" s="57"/>
      <c r="E108" s="57"/>
      <c r="F108" s="57"/>
      <c r="G108" s="57"/>
      <c r="H108" s="57">
        <v>30</v>
      </c>
      <c r="I108" s="57"/>
      <c r="J108" s="57">
        <v>30</v>
      </c>
    </row>
    <row r="109" spans="1:10" ht="15.75" x14ac:dyDescent="0.25">
      <c r="A109" s="119">
        <v>33</v>
      </c>
      <c r="B109" s="65" t="s">
        <v>654</v>
      </c>
      <c r="C109" s="57"/>
      <c r="D109" s="57"/>
      <c r="E109" s="57"/>
      <c r="F109" s="57"/>
      <c r="G109" s="57"/>
      <c r="H109" s="57">
        <v>800</v>
      </c>
      <c r="I109" s="57"/>
      <c r="J109" s="57">
        <f t="shared" si="12"/>
        <v>800</v>
      </c>
    </row>
    <row r="110" spans="1:10" ht="30" customHeight="1" x14ac:dyDescent="0.25">
      <c r="A110" s="119">
        <v>34</v>
      </c>
      <c r="B110" s="65" t="s">
        <v>655</v>
      </c>
      <c r="C110" s="57"/>
      <c r="D110" s="57"/>
      <c r="E110" s="57"/>
      <c r="F110" s="57"/>
      <c r="G110" s="57"/>
      <c r="H110" s="57">
        <v>150</v>
      </c>
      <c r="I110" s="57"/>
      <c r="J110" s="57">
        <v>150</v>
      </c>
    </row>
    <row r="111" spans="1:10" ht="20.25" customHeight="1" x14ac:dyDescent="0.25">
      <c r="A111" s="119">
        <v>35</v>
      </c>
      <c r="B111" s="67" t="s">
        <v>656</v>
      </c>
      <c r="C111" s="57"/>
      <c r="D111" s="57"/>
      <c r="E111" s="57"/>
      <c r="F111" s="57"/>
      <c r="G111" s="57"/>
      <c r="H111" s="57">
        <v>450</v>
      </c>
      <c r="I111" s="57"/>
      <c r="J111" s="57">
        <v>450</v>
      </c>
    </row>
    <row r="112" spans="1:10" ht="20.25" customHeight="1" x14ac:dyDescent="0.25">
      <c r="A112" s="119">
        <v>36</v>
      </c>
      <c r="B112" s="67" t="s">
        <v>657</v>
      </c>
      <c r="C112" s="57"/>
      <c r="D112" s="57"/>
      <c r="E112" s="57"/>
      <c r="F112" s="57"/>
      <c r="G112" s="57"/>
      <c r="H112" s="57">
        <v>120</v>
      </c>
      <c r="I112" s="57"/>
      <c r="J112" s="57">
        <f t="shared" si="12"/>
        <v>120</v>
      </c>
    </row>
    <row r="113" spans="1:11" ht="47.25" x14ac:dyDescent="0.25">
      <c r="A113" s="119">
        <v>37</v>
      </c>
      <c r="B113" s="67" t="s">
        <v>658</v>
      </c>
      <c r="C113" s="57"/>
      <c r="D113" s="57"/>
      <c r="E113" s="57"/>
      <c r="F113" s="57"/>
      <c r="G113" s="57"/>
      <c r="H113" s="57">
        <v>300</v>
      </c>
      <c r="I113" s="57"/>
      <c r="J113" s="57">
        <f t="shared" si="12"/>
        <v>300</v>
      </c>
    </row>
    <row r="114" spans="1:11" ht="20.25" customHeight="1" x14ac:dyDescent="0.25">
      <c r="A114" s="119">
        <v>38</v>
      </c>
      <c r="B114" s="67" t="s">
        <v>659</v>
      </c>
      <c r="C114" s="57"/>
      <c r="D114" s="57"/>
      <c r="E114" s="57"/>
      <c r="F114" s="57"/>
      <c r="G114" s="57"/>
      <c r="H114" s="57">
        <v>40</v>
      </c>
      <c r="I114" s="57"/>
      <c r="J114" s="57">
        <f t="shared" si="12"/>
        <v>40</v>
      </c>
    </row>
    <row r="115" spans="1:11" ht="20.25" customHeight="1" x14ac:dyDescent="0.25">
      <c r="A115" s="119">
        <v>39</v>
      </c>
      <c r="B115" s="67" t="s">
        <v>122</v>
      </c>
      <c r="C115" s="57"/>
      <c r="D115" s="57"/>
      <c r="E115" s="57"/>
      <c r="F115" s="57"/>
      <c r="G115" s="57"/>
      <c r="H115" s="57">
        <v>40</v>
      </c>
      <c r="I115" s="57"/>
      <c r="J115" s="57">
        <f t="shared" si="12"/>
        <v>40</v>
      </c>
    </row>
    <row r="116" spans="1:11" ht="31.5" x14ac:dyDescent="0.25">
      <c r="A116" s="119">
        <v>40</v>
      </c>
      <c r="B116" s="67" t="s">
        <v>660</v>
      </c>
      <c r="C116" s="57"/>
      <c r="D116" s="57"/>
      <c r="E116" s="57"/>
      <c r="F116" s="57"/>
      <c r="G116" s="57"/>
      <c r="H116" s="57">
        <v>150</v>
      </c>
      <c r="I116" s="57"/>
      <c r="J116" s="57">
        <f t="shared" si="12"/>
        <v>150</v>
      </c>
    </row>
    <row r="117" spans="1:11" ht="20.25" customHeight="1" x14ac:dyDescent="0.25">
      <c r="A117" s="119">
        <v>41</v>
      </c>
      <c r="B117" s="67" t="s">
        <v>129</v>
      </c>
      <c r="C117" s="57"/>
      <c r="D117" s="57"/>
      <c r="E117" s="57"/>
      <c r="F117" s="57"/>
      <c r="G117" s="57"/>
      <c r="H117" s="57">
        <v>30</v>
      </c>
      <c r="I117" s="57"/>
      <c r="J117" s="57">
        <f t="shared" si="12"/>
        <v>30</v>
      </c>
    </row>
    <row r="118" spans="1:11" ht="20.25" customHeight="1" x14ac:dyDescent="0.25">
      <c r="A118" s="119">
        <v>42</v>
      </c>
      <c r="B118" s="67" t="s">
        <v>134</v>
      </c>
      <c r="C118" s="57"/>
      <c r="D118" s="57"/>
      <c r="E118" s="57"/>
      <c r="F118" s="57"/>
      <c r="G118" s="57"/>
      <c r="H118" s="57">
        <v>30</v>
      </c>
      <c r="I118" s="57"/>
      <c r="J118" s="57">
        <f t="shared" si="12"/>
        <v>30</v>
      </c>
    </row>
    <row r="119" spans="1:11" ht="20.25" customHeight="1" x14ac:dyDescent="0.25">
      <c r="A119" s="119">
        <v>43</v>
      </c>
      <c r="B119" s="67" t="s">
        <v>661</v>
      </c>
      <c r="C119" s="57"/>
      <c r="D119" s="57"/>
      <c r="E119" s="57"/>
      <c r="F119" s="57"/>
      <c r="G119" s="57"/>
      <c r="H119" s="57">
        <v>10000</v>
      </c>
      <c r="I119" s="57"/>
      <c r="J119" s="57">
        <f t="shared" si="12"/>
        <v>10000</v>
      </c>
    </row>
    <row r="120" spans="1:11" ht="39" customHeight="1" x14ac:dyDescent="0.25">
      <c r="A120" s="119">
        <v>44</v>
      </c>
      <c r="B120" s="67" t="s">
        <v>662</v>
      </c>
      <c r="C120" s="57"/>
      <c r="D120" s="57"/>
      <c r="E120" s="57"/>
      <c r="F120" s="57"/>
      <c r="G120" s="57"/>
      <c r="H120" s="57">
        <v>500</v>
      </c>
      <c r="I120" s="57"/>
      <c r="J120" s="57">
        <f t="shared" si="12"/>
        <v>500</v>
      </c>
      <c r="K120" s="22"/>
    </row>
    <row r="121" spans="1:11" ht="20.25" customHeight="1" x14ac:dyDescent="0.25">
      <c r="A121" s="119">
        <v>45</v>
      </c>
      <c r="B121" s="67" t="s">
        <v>185</v>
      </c>
      <c r="C121" s="57"/>
      <c r="D121" s="57"/>
      <c r="E121" s="57"/>
      <c r="F121" s="57"/>
      <c r="G121" s="57"/>
      <c r="H121" s="57">
        <v>5000</v>
      </c>
      <c r="I121" s="57"/>
      <c r="J121" s="57">
        <f t="shared" si="12"/>
        <v>5000</v>
      </c>
    </row>
    <row r="122" spans="1:11" ht="55.5" customHeight="1" x14ac:dyDescent="0.25">
      <c r="A122" s="119">
        <v>46</v>
      </c>
      <c r="B122" s="67" t="s">
        <v>663</v>
      </c>
      <c r="C122" s="57"/>
      <c r="D122" s="57"/>
      <c r="E122" s="57"/>
      <c r="F122" s="57"/>
      <c r="G122" s="57"/>
      <c r="H122" s="57">
        <v>15000</v>
      </c>
      <c r="I122" s="57"/>
      <c r="J122" s="57">
        <f t="shared" si="12"/>
        <v>15000</v>
      </c>
    </row>
    <row r="123" spans="1:11" ht="41.25" customHeight="1" x14ac:dyDescent="0.25">
      <c r="A123" s="119">
        <v>47</v>
      </c>
      <c r="B123" s="56" t="s">
        <v>632</v>
      </c>
      <c r="C123" s="57"/>
      <c r="D123" s="57"/>
      <c r="E123" s="57"/>
      <c r="F123" s="57"/>
      <c r="G123" s="57"/>
      <c r="H123" s="57">
        <v>30000</v>
      </c>
      <c r="I123" s="57"/>
      <c r="J123" s="57">
        <f t="shared" si="12"/>
        <v>30000</v>
      </c>
    </row>
    <row r="124" spans="1:11" ht="23.25" customHeight="1" x14ac:dyDescent="0.25">
      <c r="G124" s="707" t="s">
        <v>704</v>
      </c>
      <c r="H124" s="707"/>
      <c r="I124" s="707"/>
      <c r="J124" s="707"/>
    </row>
    <row r="129" spans="2:9" ht="15.75" x14ac:dyDescent="0.25">
      <c r="B129" s="117"/>
      <c r="G129" s="705"/>
      <c r="H129" s="705"/>
      <c r="I129" s="705"/>
    </row>
  </sheetData>
  <mergeCells count="17">
    <mergeCell ref="A1:J1"/>
    <mergeCell ref="A2:J2"/>
    <mergeCell ref="A3:J3"/>
    <mergeCell ref="H4:J4"/>
    <mergeCell ref="A5:A7"/>
    <mergeCell ref="B5:B7"/>
    <mergeCell ref="C5:D5"/>
    <mergeCell ref="E5:E7"/>
    <mergeCell ref="F5:F7"/>
    <mergeCell ref="G5:G7"/>
    <mergeCell ref="G129:I129"/>
    <mergeCell ref="H5:H7"/>
    <mergeCell ref="I5:I7"/>
    <mergeCell ref="J5:J7"/>
    <mergeCell ref="C6:C7"/>
    <mergeCell ref="D6:D7"/>
    <mergeCell ref="G124:J124"/>
  </mergeCells>
  <printOptions horizontalCentered="1"/>
  <pageMargins left="0.5" right="0.5" top="0.75" bottom="0.75" header="0.3" footer="0.3"/>
  <pageSetup paperSize="9" fitToHeight="0" orientation="landscape" verticalDpi="0"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64"/>
  <sheetViews>
    <sheetView workbookViewId="0">
      <pane xSplit="2" ySplit="5" topLeftCell="C6" activePane="bottomRight" state="frozen"/>
      <selection activeCell="CZ1" sqref="CZ1:DJ1048576"/>
      <selection pane="topRight" activeCell="CZ1" sqref="CZ1:DJ1048576"/>
      <selection pane="bottomLeft" activeCell="CZ1" sqref="CZ1:DJ1048576"/>
      <selection pane="bottomRight" activeCell="A11" sqref="A11:XFD11"/>
    </sheetView>
  </sheetViews>
  <sheetFormatPr defaultColWidth="9.140625" defaultRowHeight="15.75" x14ac:dyDescent="0.25"/>
  <cols>
    <col min="1" max="1" width="5.28515625" style="6" customWidth="1"/>
    <col min="2" max="2" width="20" style="5" customWidth="1"/>
    <col min="3" max="3" width="11.85546875" style="5" customWidth="1"/>
    <col min="4" max="4" width="8.28515625" style="5" customWidth="1"/>
    <col min="5" max="5" width="8.42578125" style="5" customWidth="1"/>
    <col min="6" max="6" width="8.28515625" style="5" customWidth="1"/>
    <col min="7" max="7" width="8.85546875" style="5" customWidth="1"/>
    <col min="8" max="8" width="8.28515625" style="5" customWidth="1"/>
    <col min="9" max="9" width="7.5703125" style="5" customWidth="1"/>
    <col min="10" max="11" width="8.42578125" style="5" customWidth="1"/>
    <col min="12" max="12" width="9" style="5" customWidth="1"/>
    <col min="13" max="13" width="10.5703125" style="5" customWidth="1"/>
    <col min="14" max="14" width="9.28515625" style="5" bestFit="1" customWidth="1"/>
    <col min="15" max="15" width="8.7109375" style="5" customWidth="1"/>
    <col min="16" max="16384" width="9.140625" style="5"/>
  </cols>
  <sheetData>
    <row r="1" spans="1:15" ht="20.25" customHeight="1" x14ac:dyDescent="0.25">
      <c r="A1" s="712" t="s">
        <v>284</v>
      </c>
      <c r="B1" s="712"/>
      <c r="C1" s="712"/>
      <c r="D1" s="712"/>
      <c r="E1" s="712"/>
      <c r="F1" s="712"/>
      <c r="G1" s="712"/>
      <c r="H1" s="712"/>
      <c r="I1" s="712"/>
      <c r="J1" s="712"/>
      <c r="K1" s="712"/>
      <c r="L1" s="712"/>
      <c r="M1" s="712"/>
      <c r="N1" s="712"/>
      <c r="O1" s="712"/>
    </row>
    <row r="2" spans="1:15" ht="20.25" customHeight="1" x14ac:dyDescent="0.25">
      <c r="A2" s="712" t="s">
        <v>681</v>
      </c>
      <c r="B2" s="712"/>
      <c r="C2" s="712"/>
      <c r="D2" s="712"/>
      <c r="E2" s="712"/>
      <c r="F2" s="712"/>
      <c r="G2" s="712"/>
      <c r="H2" s="712"/>
      <c r="I2" s="712"/>
      <c r="J2" s="712"/>
      <c r="K2" s="712"/>
      <c r="L2" s="712"/>
      <c r="M2" s="712"/>
      <c r="N2" s="712"/>
      <c r="O2" s="712"/>
    </row>
    <row r="3" spans="1:15" ht="20.25" customHeight="1" x14ac:dyDescent="0.25">
      <c r="A3" s="713" t="str">
        <f>PL02.ChiNS2024!A3</f>
        <v>(Ban hành kèm theo Báo cáo số         /BC-UBND ngày      /12/2023 của Uỷ ban nhân dân tỉnh)</v>
      </c>
      <c r="B3" s="713"/>
      <c r="C3" s="713"/>
      <c r="D3" s="713"/>
      <c r="E3" s="713"/>
      <c r="F3" s="713"/>
      <c r="G3" s="713"/>
      <c r="H3" s="713"/>
      <c r="I3" s="713"/>
      <c r="J3" s="713"/>
      <c r="K3" s="713"/>
      <c r="L3" s="713"/>
      <c r="M3" s="713"/>
      <c r="N3" s="713"/>
      <c r="O3" s="713"/>
    </row>
    <row r="4" spans="1:15" ht="20.25" customHeight="1" x14ac:dyDescent="0.25">
      <c r="M4" s="715" t="s">
        <v>1</v>
      </c>
      <c r="N4" s="715"/>
      <c r="O4" s="715"/>
    </row>
    <row r="5" spans="1:15" s="6" customFormat="1" ht="67.5" customHeight="1" x14ac:dyDescent="0.25">
      <c r="A5" s="18" t="s">
        <v>8</v>
      </c>
      <c r="B5" s="18" t="s">
        <v>186</v>
      </c>
      <c r="C5" s="19" t="s">
        <v>217</v>
      </c>
      <c r="D5" s="19" t="s">
        <v>218</v>
      </c>
      <c r="E5" s="19" t="s">
        <v>219</v>
      </c>
      <c r="F5" s="19" t="s">
        <v>220</v>
      </c>
      <c r="G5" s="19" t="s">
        <v>221</v>
      </c>
      <c r="H5" s="19" t="s">
        <v>222</v>
      </c>
      <c r="I5" s="19" t="s">
        <v>223</v>
      </c>
      <c r="J5" s="19" t="s">
        <v>224</v>
      </c>
      <c r="K5" s="19" t="s">
        <v>225</v>
      </c>
      <c r="L5" s="20" t="s">
        <v>68</v>
      </c>
      <c r="M5" s="19" t="s">
        <v>226</v>
      </c>
      <c r="N5" s="20" t="s">
        <v>227</v>
      </c>
      <c r="O5" s="19" t="s">
        <v>228</v>
      </c>
    </row>
    <row r="6" spans="1:15" ht="20.25" customHeight="1" x14ac:dyDescent="0.25">
      <c r="A6" s="8">
        <v>1</v>
      </c>
      <c r="B6" s="9" t="s">
        <v>229</v>
      </c>
      <c r="C6" s="9">
        <f>SUM(D6:O6)</f>
        <v>183650</v>
      </c>
      <c r="D6" s="9"/>
      <c r="E6" s="9"/>
      <c r="F6" s="9">
        <v>48000</v>
      </c>
      <c r="G6" s="9">
        <v>8000</v>
      </c>
      <c r="H6" s="9">
        <v>25000</v>
      </c>
      <c r="I6" s="9">
        <v>10000</v>
      </c>
      <c r="J6" s="9">
        <v>150</v>
      </c>
      <c r="K6" s="9">
        <v>4500</v>
      </c>
      <c r="L6" s="9">
        <v>11500</v>
      </c>
      <c r="M6" s="9">
        <v>70000</v>
      </c>
      <c r="N6" s="9">
        <v>1500</v>
      </c>
      <c r="O6" s="9">
        <v>5000</v>
      </c>
    </row>
    <row r="7" spans="1:15" ht="20.25" customHeight="1" x14ac:dyDescent="0.25">
      <c r="A7" s="8">
        <f>+A6+1</f>
        <v>2</v>
      </c>
      <c r="B7" s="9" t="s">
        <v>230</v>
      </c>
      <c r="C7" s="9">
        <f>SUM(D7:O7)</f>
        <v>318000</v>
      </c>
      <c r="D7" s="9">
        <v>1000</v>
      </c>
      <c r="E7" s="9">
        <v>5000</v>
      </c>
      <c r="F7" s="9">
        <v>118000</v>
      </c>
      <c r="G7" s="9">
        <v>20000</v>
      </c>
      <c r="H7" s="9">
        <v>32000</v>
      </c>
      <c r="I7" s="9">
        <v>7500</v>
      </c>
      <c r="J7" s="9">
        <v>800</v>
      </c>
      <c r="K7" s="9">
        <v>10000</v>
      </c>
      <c r="L7" s="9">
        <v>17000</v>
      </c>
      <c r="M7" s="9">
        <v>100000</v>
      </c>
      <c r="N7" s="9">
        <v>1200</v>
      </c>
      <c r="O7" s="9">
        <v>5500</v>
      </c>
    </row>
    <row r="8" spans="1:15" ht="20.25" customHeight="1" x14ac:dyDescent="0.25">
      <c r="A8" s="8">
        <f t="shared" ref="A8:A18" si="0">+A7+1</f>
        <v>3</v>
      </c>
      <c r="B8" s="9" t="s">
        <v>231</v>
      </c>
      <c r="C8" s="9">
        <f t="shared" ref="C8:C18" si="1">SUM(D8:O8)</f>
        <v>320000</v>
      </c>
      <c r="D8" s="9">
        <v>100</v>
      </c>
      <c r="E8" s="9"/>
      <c r="F8" s="9">
        <v>50500</v>
      </c>
      <c r="G8" s="9">
        <v>12000</v>
      </c>
      <c r="H8" s="9">
        <v>36000</v>
      </c>
      <c r="I8" s="9">
        <v>7000</v>
      </c>
      <c r="J8" s="9">
        <v>1000</v>
      </c>
      <c r="K8" s="9">
        <v>3400</v>
      </c>
      <c r="L8" s="9">
        <v>3500</v>
      </c>
      <c r="M8" s="9">
        <v>200000</v>
      </c>
      <c r="N8" s="9">
        <v>500</v>
      </c>
      <c r="O8" s="9">
        <v>6000</v>
      </c>
    </row>
    <row r="9" spans="1:15" ht="20.25" customHeight="1" x14ac:dyDescent="0.25">
      <c r="A9" s="8">
        <f t="shared" si="0"/>
        <v>4</v>
      </c>
      <c r="B9" s="9" t="s">
        <v>232</v>
      </c>
      <c r="C9" s="9">
        <f t="shared" si="1"/>
        <v>829000</v>
      </c>
      <c r="D9" s="9">
        <v>6500</v>
      </c>
      <c r="E9" s="9"/>
      <c r="F9" s="9">
        <v>119500</v>
      </c>
      <c r="G9" s="9">
        <v>46000</v>
      </c>
      <c r="H9" s="9">
        <v>85000</v>
      </c>
      <c r="I9" s="9">
        <v>7500</v>
      </c>
      <c r="J9" s="9">
        <v>10000</v>
      </c>
      <c r="K9" s="9">
        <v>28000</v>
      </c>
      <c r="L9" s="9">
        <v>0</v>
      </c>
      <c r="M9" s="9">
        <v>516000</v>
      </c>
      <c r="N9" s="9">
        <v>500</v>
      </c>
      <c r="O9" s="9">
        <v>10000</v>
      </c>
    </row>
    <row r="10" spans="1:15" ht="20.25" customHeight="1" x14ac:dyDescent="0.25">
      <c r="A10" s="8">
        <f t="shared" si="0"/>
        <v>5</v>
      </c>
      <c r="B10" s="9" t="s">
        <v>233</v>
      </c>
      <c r="C10" s="9">
        <f t="shared" si="1"/>
        <v>285000</v>
      </c>
      <c r="D10" s="9">
        <v>10400</v>
      </c>
      <c r="E10" s="9"/>
      <c r="F10" s="9">
        <v>33880</v>
      </c>
      <c r="G10" s="9">
        <v>10500</v>
      </c>
      <c r="H10" s="9">
        <v>31000</v>
      </c>
      <c r="I10" s="9">
        <v>7000</v>
      </c>
      <c r="J10" s="9">
        <v>1100</v>
      </c>
      <c r="K10" s="9">
        <v>3200</v>
      </c>
      <c r="L10" s="9">
        <v>420</v>
      </c>
      <c r="M10" s="9">
        <v>180000</v>
      </c>
      <c r="N10" s="9">
        <v>500</v>
      </c>
      <c r="O10" s="9">
        <v>7000</v>
      </c>
    </row>
    <row r="11" spans="1:15" ht="20.25" customHeight="1" x14ac:dyDescent="0.25">
      <c r="A11" s="8">
        <f t="shared" si="0"/>
        <v>6</v>
      </c>
      <c r="B11" s="9" t="s">
        <v>234</v>
      </c>
      <c r="C11" s="9">
        <f t="shared" si="1"/>
        <v>178980</v>
      </c>
      <c r="D11" s="9">
        <v>780</v>
      </c>
      <c r="E11" s="9"/>
      <c r="F11" s="9">
        <v>36300</v>
      </c>
      <c r="G11" s="9">
        <v>5000</v>
      </c>
      <c r="H11" s="9">
        <v>24000</v>
      </c>
      <c r="I11" s="9">
        <v>8000</v>
      </c>
      <c r="J11" s="9">
        <v>800</v>
      </c>
      <c r="K11" s="9">
        <v>2000</v>
      </c>
      <c r="L11" s="9">
        <v>4000</v>
      </c>
      <c r="M11" s="9">
        <v>90000</v>
      </c>
      <c r="N11" s="9">
        <v>100</v>
      </c>
      <c r="O11" s="9">
        <v>8000</v>
      </c>
    </row>
    <row r="12" spans="1:15" ht="20.25" customHeight="1" x14ac:dyDescent="0.25">
      <c r="A12" s="8">
        <f t="shared" si="0"/>
        <v>7</v>
      </c>
      <c r="B12" s="9" t="s">
        <v>235</v>
      </c>
      <c r="C12" s="9">
        <f t="shared" si="1"/>
        <v>329000</v>
      </c>
      <c r="D12" s="9">
        <v>80</v>
      </c>
      <c r="E12" s="9"/>
      <c r="F12" s="9">
        <v>34000</v>
      </c>
      <c r="G12" s="9">
        <v>5270</v>
      </c>
      <c r="H12" s="9">
        <v>22000</v>
      </c>
      <c r="I12" s="9">
        <v>5000</v>
      </c>
      <c r="J12" s="9">
        <v>250</v>
      </c>
      <c r="K12" s="9">
        <v>2300</v>
      </c>
      <c r="L12" s="9">
        <v>300</v>
      </c>
      <c r="M12" s="9">
        <v>250000</v>
      </c>
      <c r="N12" s="9">
        <v>1800</v>
      </c>
      <c r="O12" s="9">
        <v>8000</v>
      </c>
    </row>
    <row r="13" spans="1:15" ht="20.25" customHeight="1" x14ac:dyDescent="0.25">
      <c r="A13" s="8">
        <f t="shared" si="0"/>
        <v>8</v>
      </c>
      <c r="B13" s="9" t="s">
        <v>236</v>
      </c>
      <c r="C13" s="9">
        <f t="shared" si="1"/>
        <v>258800</v>
      </c>
      <c r="D13" s="9">
        <v>7000</v>
      </c>
      <c r="E13" s="9"/>
      <c r="F13" s="9">
        <v>28000</v>
      </c>
      <c r="G13" s="9">
        <v>9000</v>
      </c>
      <c r="H13" s="9">
        <v>26000</v>
      </c>
      <c r="I13" s="9">
        <v>3600</v>
      </c>
      <c r="J13" s="9">
        <v>900</v>
      </c>
      <c r="K13" s="9">
        <v>5000</v>
      </c>
      <c r="L13" s="9">
        <v>500</v>
      </c>
      <c r="M13" s="9">
        <v>170000</v>
      </c>
      <c r="N13" s="9">
        <v>1800</v>
      </c>
      <c r="O13" s="9">
        <v>7000</v>
      </c>
    </row>
    <row r="14" spans="1:15" ht="20.25" customHeight="1" x14ac:dyDescent="0.25">
      <c r="A14" s="8">
        <f t="shared" si="0"/>
        <v>9</v>
      </c>
      <c r="B14" s="9" t="s">
        <v>237</v>
      </c>
      <c r="C14" s="9">
        <f t="shared" si="1"/>
        <v>255800</v>
      </c>
      <c r="D14" s="9">
        <v>150</v>
      </c>
      <c r="E14" s="9"/>
      <c r="F14" s="9">
        <v>35000</v>
      </c>
      <c r="G14" s="9">
        <v>7500</v>
      </c>
      <c r="H14" s="9">
        <v>25000</v>
      </c>
      <c r="I14" s="9">
        <v>3220</v>
      </c>
      <c r="J14" s="9">
        <v>80</v>
      </c>
      <c r="K14" s="9">
        <v>1400</v>
      </c>
      <c r="L14" s="9">
        <v>3200</v>
      </c>
      <c r="M14" s="9">
        <v>175000</v>
      </c>
      <c r="N14" s="9">
        <v>1250</v>
      </c>
      <c r="O14" s="9">
        <v>4000</v>
      </c>
    </row>
    <row r="15" spans="1:15" ht="20.25" customHeight="1" x14ac:dyDescent="0.25">
      <c r="A15" s="8">
        <f t="shared" si="0"/>
        <v>10</v>
      </c>
      <c r="B15" s="9" t="s">
        <v>238</v>
      </c>
      <c r="C15" s="9">
        <f t="shared" si="1"/>
        <v>76590</v>
      </c>
      <c r="D15" s="9">
        <v>100</v>
      </c>
      <c r="E15" s="9"/>
      <c r="F15" s="9">
        <v>14000</v>
      </c>
      <c r="G15" s="9">
        <v>4000</v>
      </c>
      <c r="H15" s="9">
        <v>19000</v>
      </c>
      <c r="I15" s="9">
        <v>2550</v>
      </c>
      <c r="J15" s="9">
        <v>90</v>
      </c>
      <c r="K15" s="9">
        <v>900</v>
      </c>
      <c r="L15" s="9">
        <v>650</v>
      </c>
      <c r="M15" s="9">
        <v>29000</v>
      </c>
      <c r="N15" s="9">
        <v>300</v>
      </c>
      <c r="O15" s="9">
        <v>6000</v>
      </c>
    </row>
    <row r="16" spans="1:15" ht="20.25" customHeight="1" x14ac:dyDescent="0.25">
      <c r="A16" s="8">
        <f t="shared" si="0"/>
        <v>11</v>
      </c>
      <c r="B16" s="9" t="s">
        <v>239</v>
      </c>
      <c r="C16" s="9">
        <f t="shared" si="1"/>
        <v>125000</v>
      </c>
      <c r="D16" s="9">
        <v>100</v>
      </c>
      <c r="E16" s="9"/>
      <c r="F16" s="9">
        <v>19000</v>
      </c>
      <c r="G16" s="9">
        <v>5000</v>
      </c>
      <c r="H16" s="9">
        <v>18000</v>
      </c>
      <c r="I16" s="9">
        <v>2070</v>
      </c>
      <c r="J16" s="9">
        <v>1800</v>
      </c>
      <c r="K16" s="9">
        <v>10000</v>
      </c>
      <c r="L16" s="9">
        <v>0</v>
      </c>
      <c r="M16" s="9">
        <v>65000</v>
      </c>
      <c r="N16" s="9">
        <v>30</v>
      </c>
      <c r="O16" s="9">
        <v>4000</v>
      </c>
    </row>
    <row r="17" spans="1:15" ht="20.25" customHeight="1" x14ac:dyDescent="0.25">
      <c r="A17" s="8">
        <f>+A16+1</f>
        <v>12</v>
      </c>
      <c r="B17" s="9" t="s">
        <v>240</v>
      </c>
      <c r="C17" s="9">
        <f t="shared" si="1"/>
        <v>32180</v>
      </c>
      <c r="D17" s="9">
        <v>10</v>
      </c>
      <c r="E17" s="9"/>
      <c r="F17" s="9">
        <v>7000</v>
      </c>
      <c r="G17" s="9">
        <v>900</v>
      </c>
      <c r="H17" s="9">
        <v>5000</v>
      </c>
      <c r="I17" s="9">
        <v>1250</v>
      </c>
      <c r="J17" s="9">
        <v>100</v>
      </c>
      <c r="K17" s="9">
        <v>200</v>
      </c>
      <c r="L17" s="9">
        <v>1000</v>
      </c>
      <c r="M17" s="9">
        <v>15000</v>
      </c>
      <c r="N17" s="9">
        <v>20</v>
      </c>
      <c r="O17" s="9">
        <v>1700</v>
      </c>
    </row>
    <row r="18" spans="1:15" ht="20.25" customHeight="1" x14ac:dyDescent="0.25">
      <c r="A18" s="8">
        <f t="shared" si="0"/>
        <v>13</v>
      </c>
      <c r="B18" s="9" t="s">
        <v>241</v>
      </c>
      <c r="C18" s="9">
        <f t="shared" si="1"/>
        <v>79450</v>
      </c>
      <c r="D18" s="9">
        <v>150</v>
      </c>
      <c r="E18" s="9"/>
      <c r="F18" s="9">
        <v>14000</v>
      </c>
      <c r="G18" s="9">
        <v>6440</v>
      </c>
      <c r="H18" s="9">
        <v>12000</v>
      </c>
      <c r="I18" s="9">
        <v>1700</v>
      </c>
      <c r="J18" s="9">
        <v>100</v>
      </c>
      <c r="K18" s="9">
        <v>600</v>
      </c>
      <c r="L18" s="9">
        <v>460</v>
      </c>
      <c r="M18" s="9">
        <v>40000</v>
      </c>
      <c r="N18" s="9">
        <v>0</v>
      </c>
      <c r="O18" s="9">
        <v>4000</v>
      </c>
    </row>
    <row r="19" spans="1:15" ht="20.25" customHeight="1" x14ac:dyDescent="0.25">
      <c r="A19" s="714" t="s">
        <v>217</v>
      </c>
      <c r="B19" s="714"/>
      <c r="C19" s="10">
        <f>SUM(C6:C18)</f>
        <v>3271450</v>
      </c>
      <c r="D19" s="10">
        <f t="shared" ref="D19:O19" si="2">SUM(D6:D18)</f>
        <v>26370</v>
      </c>
      <c r="E19" s="10">
        <f t="shared" si="2"/>
        <v>5000</v>
      </c>
      <c r="F19" s="10">
        <f t="shared" si="2"/>
        <v>557180</v>
      </c>
      <c r="G19" s="10">
        <f t="shared" si="2"/>
        <v>139610</v>
      </c>
      <c r="H19" s="10">
        <f t="shared" si="2"/>
        <v>360000</v>
      </c>
      <c r="I19" s="10">
        <f t="shared" si="2"/>
        <v>66390</v>
      </c>
      <c r="J19" s="10">
        <f t="shared" si="2"/>
        <v>17170</v>
      </c>
      <c r="K19" s="10">
        <f t="shared" si="2"/>
        <v>71500</v>
      </c>
      <c r="L19" s="10">
        <f t="shared" si="2"/>
        <v>42530</v>
      </c>
      <c r="M19" s="10">
        <f t="shared" si="2"/>
        <v>1900000</v>
      </c>
      <c r="N19" s="10">
        <f t="shared" si="2"/>
        <v>9500</v>
      </c>
      <c r="O19" s="10">
        <f t="shared" si="2"/>
        <v>76200</v>
      </c>
    </row>
    <row r="20" spans="1:15" ht="20.25" customHeight="1" x14ac:dyDescent="0.25"/>
    <row r="21" spans="1:15" ht="20.25" customHeight="1" x14ac:dyDescent="0.25">
      <c r="K21" s="711" t="s">
        <v>704</v>
      </c>
      <c r="L21" s="711"/>
      <c r="M21" s="711"/>
      <c r="N21" s="711"/>
      <c r="O21" s="711"/>
    </row>
    <row r="22" spans="1:15" ht="20.25" customHeight="1" x14ac:dyDescent="0.25"/>
    <row r="23" spans="1:15" ht="20.25" customHeight="1" x14ac:dyDescent="0.25"/>
    <row r="24" spans="1:15" ht="20.25" customHeight="1" x14ac:dyDescent="0.25"/>
    <row r="25" spans="1:15" ht="20.25" customHeight="1" x14ac:dyDescent="0.25"/>
    <row r="26" spans="1:15" ht="20.25" customHeight="1" x14ac:dyDescent="0.25"/>
    <row r="27" spans="1:15" ht="20.25" customHeight="1" x14ac:dyDescent="0.25"/>
    <row r="28" spans="1:15" ht="20.25" customHeight="1" x14ac:dyDescent="0.25"/>
    <row r="29" spans="1:15" ht="20.25" customHeight="1" x14ac:dyDescent="0.25"/>
    <row r="30" spans="1:15" ht="20.25" customHeight="1" x14ac:dyDescent="0.25"/>
    <row r="31" spans="1:15" ht="20.25" customHeight="1" x14ac:dyDescent="0.25"/>
    <row r="32" spans="1:15"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20.25" customHeight="1" x14ac:dyDescent="0.25"/>
    <row r="216" ht="20.25" customHeight="1" x14ac:dyDescent="0.25"/>
    <row r="217" ht="20.25" customHeight="1" x14ac:dyDescent="0.25"/>
    <row r="218" ht="20.25" customHeight="1" x14ac:dyDescent="0.25"/>
    <row r="219" ht="20.25" customHeight="1" x14ac:dyDescent="0.25"/>
    <row r="220" ht="20.25" customHeight="1" x14ac:dyDescent="0.25"/>
    <row r="221" ht="20.25" customHeight="1" x14ac:dyDescent="0.25"/>
    <row r="222" ht="20.25" customHeight="1" x14ac:dyDescent="0.25"/>
    <row r="223" ht="20.25" customHeight="1" x14ac:dyDescent="0.25"/>
    <row r="224" ht="20.25" customHeight="1" x14ac:dyDescent="0.25"/>
    <row r="225" ht="20.25" customHeight="1" x14ac:dyDescent="0.25"/>
    <row r="226" ht="20.25" customHeight="1" x14ac:dyDescent="0.25"/>
    <row r="227" ht="20.25" customHeight="1" x14ac:dyDescent="0.25"/>
    <row r="228" ht="20.25" customHeight="1" x14ac:dyDescent="0.25"/>
    <row r="229" ht="20.25" customHeight="1" x14ac:dyDescent="0.25"/>
    <row r="230" ht="20.25" customHeight="1" x14ac:dyDescent="0.25"/>
    <row r="231" ht="20.25" customHeight="1" x14ac:dyDescent="0.25"/>
    <row r="232" ht="20.25" customHeight="1" x14ac:dyDescent="0.25"/>
    <row r="233" ht="20.25" customHeight="1" x14ac:dyDescent="0.25"/>
    <row r="234" ht="20.25" customHeight="1" x14ac:dyDescent="0.25"/>
    <row r="235" ht="20.25" customHeight="1" x14ac:dyDescent="0.25"/>
    <row r="236" ht="20.25" customHeight="1" x14ac:dyDescent="0.25"/>
    <row r="237" ht="20.25" customHeight="1" x14ac:dyDescent="0.25"/>
    <row r="238" ht="20.25" customHeight="1" x14ac:dyDescent="0.25"/>
    <row r="239" ht="20.25" customHeight="1" x14ac:dyDescent="0.25"/>
    <row r="240" ht="20.25" customHeight="1" x14ac:dyDescent="0.25"/>
    <row r="241" ht="20.25" customHeight="1" x14ac:dyDescent="0.25"/>
    <row r="242" ht="20.25" customHeight="1" x14ac:dyDescent="0.25"/>
    <row r="243" ht="20.25" customHeight="1" x14ac:dyDescent="0.25"/>
    <row r="244" ht="20.25" customHeight="1" x14ac:dyDescent="0.25"/>
    <row r="245" ht="20.25" customHeight="1" x14ac:dyDescent="0.25"/>
    <row r="246" ht="20.25" customHeight="1" x14ac:dyDescent="0.25"/>
    <row r="247" ht="20.25" customHeight="1" x14ac:dyDescent="0.25"/>
    <row r="248" ht="20.25" customHeight="1" x14ac:dyDescent="0.25"/>
    <row r="249" ht="20.25" customHeight="1" x14ac:dyDescent="0.25"/>
    <row r="250" ht="20.25" customHeight="1" x14ac:dyDescent="0.25"/>
    <row r="251" ht="20.25" customHeight="1" x14ac:dyDescent="0.25"/>
    <row r="252" ht="20.25" customHeight="1" x14ac:dyDescent="0.25"/>
    <row r="253" ht="20.25" customHeight="1" x14ac:dyDescent="0.25"/>
    <row r="254" ht="20.25" customHeight="1" x14ac:dyDescent="0.25"/>
    <row r="255" ht="20.25" customHeight="1" x14ac:dyDescent="0.25"/>
    <row r="256" ht="20.25" customHeight="1" x14ac:dyDescent="0.25"/>
    <row r="257" ht="20.25" customHeight="1" x14ac:dyDescent="0.25"/>
    <row r="258" ht="20.25" customHeight="1" x14ac:dyDescent="0.25"/>
    <row r="259" ht="20.25" customHeight="1" x14ac:dyDescent="0.25"/>
    <row r="260" ht="20.25" customHeight="1" x14ac:dyDescent="0.25"/>
    <row r="261" ht="20.25" customHeight="1" x14ac:dyDescent="0.25"/>
    <row r="262" ht="20.25" customHeight="1" x14ac:dyDescent="0.25"/>
    <row r="263" ht="20.25" customHeight="1" x14ac:dyDescent="0.25"/>
    <row r="264" ht="20.25" customHeight="1" x14ac:dyDescent="0.25"/>
    <row r="265" ht="20.25" customHeight="1" x14ac:dyDescent="0.25"/>
    <row r="266" ht="20.25" customHeight="1" x14ac:dyDescent="0.25"/>
    <row r="267" ht="20.25" customHeight="1" x14ac:dyDescent="0.25"/>
    <row r="268" ht="20.25" customHeight="1" x14ac:dyDescent="0.25"/>
    <row r="269" ht="20.25" customHeight="1" x14ac:dyDescent="0.25"/>
    <row r="270" ht="20.25" customHeight="1" x14ac:dyDescent="0.25"/>
    <row r="271" ht="20.25" customHeight="1" x14ac:dyDescent="0.25"/>
    <row r="272" ht="20.25" customHeight="1" x14ac:dyDescent="0.25"/>
    <row r="273" ht="20.25" customHeight="1" x14ac:dyDescent="0.25"/>
    <row r="274" ht="20.25" customHeight="1" x14ac:dyDescent="0.25"/>
    <row r="275" ht="20.25" customHeight="1" x14ac:dyDescent="0.25"/>
    <row r="276" ht="20.25" customHeight="1" x14ac:dyDescent="0.25"/>
    <row r="277" ht="20.25" customHeight="1" x14ac:dyDescent="0.25"/>
    <row r="278" ht="20.25" customHeight="1" x14ac:dyDescent="0.25"/>
    <row r="279" ht="20.25" customHeight="1" x14ac:dyDescent="0.25"/>
    <row r="280" ht="20.25" customHeight="1" x14ac:dyDescent="0.25"/>
    <row r="281" ht="20.25" customHeight="1" x14ac:dyDescent="0.25"/>
    <row r="282" ht="20.25" customHeight="1" x14ac:dyDescent="0.25"/>
    <row r="283" ht="20.25" customHeight="1" x14ac:dyDescent="0.25"/>
    <row r="284" ht="20.25" customHeight="1" x14ac:dyDescent="0.25"/>
    <row r="285" ht="20.25" customHeight="1" x14ac:dyDescent="0.25"/>
    <row r="286" ht="20.25" customHeight="1" x14ac:dyDescent="0.25"/>
    <row r="287" ht="20.25" customHeight="1" x14ac:dyDescent="0.25"/>
    <row r="288" ht="20.25" customHeight="1" x14ac:dyDescent="0.25"/>
    <row r="289" ht="20.25" customHeight="1" x14ac:dyDescent="0.25"/>
    <row r="290" ht="20.25" customHeight="1" x14ac:dyDescent="0.25"/>
    <row r="291" ht="20.25" customHeight="1" x14ac:dyDescent="0.25"/>
    <row r="292" ht="20.25" customHeight="1" x14ac:dyDescent="0.25"/>
    <row r="293" ht="20.25" customHeight="1" x14ac:dyDescent="0.25"/>
    <row r="294" ht="20.25" customHeight="1" x14ac:dyDescent="0.25"/>
    <row r="295" ht="20.25" customHeight="1" x14ac:dyDescent="0.25"/>
    <row r="296" ht="20.25" customHeight="1" x14ac:dyDescent="0.25"/>
    <row r="297" ht="20.25" customHeight="1" x14ac:dyDescent="0.25"/>
    <row r="298" ht="20.25" customHeight="1" x14ac:dyDescent="0.25"/>
    <row r="299" ht="20.25" customHeight="1" x14ac:dyDescent="0.25"/>
    <row r="300" ht="20.25" customHeight="1" x14ac:dyDescent="0.25"/>
    <row r="301" ht="20.25" customHeight="1" x14ac:dyDescent="0.25"/>
    <row r="302" ht="20.25" customHeight="1" x14ac:dyDescent="0.25"/>
    <row r="303" ht="20.25" customHeight="1" x14ac:dyDescent="0.25"/>
    <row r="304" ht="20.25" customHeight="1" x14ac:dyDescent="0.25"/>
    <row r="305" ht="20.25" customHeight="1" x14ac:dyDescent="0.25"/>
    <row r="306" ht="20.25" customHeight="1" x14ac:dyDescent="0.25"/>
    <row r="307" ht="20.25" customHeight="1" x14ac:dyDescent="0.25"/>
    <row r="308" ht="20.25" customHeight="1" x14ac:dyDescent="0.25"/>
    <row r="309" ht="20.25" customHeight="1" x14ac:dyDescent="0.25"/>
    <row r="310" ht="20.25" customHeight="1" x14ac:dyDescent="0.25"/>
    <row r="311" ht="20.25" customHeight="1" x14ac:dyDescent="0.25"/>
    <row r="312" ht="20.25" customHeight="1" x14ac:dyDescent="0.25"/>
    <row r="313" ht="20.25" customHeight="1" x14ac:dyDescent="0.25"/>
    <row r="314" ht="20.25" customHeight="1" x14ac:dyDescent="0.25"/>
    <row r="315" ht="20.25" customHeight="1" x14ac:dyDescent="0.25"/>
    <row r="316" ht="20.25" customHeight="1" x14ac:dyDescent="0.25"/>
    <row r="317" ht="20.25" customHeight="1" x14ac:dyDescent="0.25"/>
    <row r="318" ht="20.25" customHeight="1" x14ac:dyDescent="0.25"/>
    <row r="319" ht="20.25" customHeight="1" x14ac:dyDescent="0.25"/>
    <row r="320" ht="20.25" customHeight="1" x14ac:dyDescent="0.25"/>
    <row r="321" ht="20.25" customHeight="1" x14ac:dyDescent="0.25"/>
    <row r="322" ht="20.25" customHeight="1" x14ac:dyDescent="0.25"/>
    <row r="323" ht="20.25" customHeight="1" x14ac:dyDescent="0.25"/>
    <row r="324" ht="20.25" customHeight="1" x14ac:dyDescent="0.25"/>
    <row r="325" ht="20.25" customHeight="1" x14ac:dyDescent="0.25"/>
    <row r="326" ht="20.25" customHeight="1" x14ac:dyDescent="0.25"/>
    <row r="327" ht="20.25" customHeight="1" x14ac:dyDescent="0.25"/>
    <row r="328" ht="20.25" customHeight="1" x14ac:dyDescent="0.25"/>
    <row r="329" ht="20.25" customHeight="1" x14ac:dyDescent="0.25"/>
    <row r="330" ht="20.25" customHeight="1" x14ac:dyDescent="0.25"/>
    <row r="331" ht="20.25" customHeight="1" x14ac:dyDescent="0.25"/>
    <row r="332" ht="20.25" customHeight="1" x14ac:dyDescent="0.25"/>
    <row r="333" ht="20.25" customHeight="1" x14ac:dyDescent="0.25"/>
    <row r="334" ht="20.25" customHeight="1" x14ac:dyDescent="0.25"/>
    <row r="335" ht="20.25" customHeight="1" x14ac:dyDescent="0.25"/>
    <row r="336" ht="20.25" customHeight="1" x14ac:dyDescent="0.25"/>
    <row r="337" ht="20.25" customHeight="1" x14ac:dyDescent="0.25"/>
    <row r="338" ht="20.25" customHeight="1" x14ac:dyDescent="0.25"/>
    <row r="339" ht="20.25" customHeight="1" x14ac:dyDescent="0.25"/>
    <row r="340" ht="20.25" customHeight="1" x14ac:dyDescent="0.25"/>
    <row r="341" ht="20.25" customHeight="1" x14ac:dyDescent="0.25"/>
    <row r="342" ht="20.25" customHeight="1" x14ac:dyDescent="0.25"/>
    <row r="343" ht="20.25" customHeight="1" x14ac:dyDescent="0.25"/>
    <row r="344" ht="20.25" customHeight="1" x14ac:dyDescent="0.25"/>
    <row r="345" ht="20.25" customHeight="1" x14ac:dyDescent="0.25"/>
    <row r="346" ht="20.25" customHeight="1" x14ac:dyDescent="0.25"/>
    <row r="347" ht="20.25" customHeight="1" x14ac:dyDescent="0.25"/>
    <row r="348" ht="20.25" customHeight="1" x14ac:dyDescent="0.25"/>
    <row r="349" ht="20.25" customHeight="1" x14ac:dyDescent="0.25"/>
    <row r="350" ht="20.25" customHeight="1" x14ac:dyDescent="0.25"/>
    <row r="351" ht="20.25" customHeight="1" x14ac:dyDescent="0.25"/>
    <row r="352" ht="20.25" customHeight="1" x14ac:dyDescent="0.25"/>
    <row r="353" ht="20.25" customHeight="1" x14ac:dyDescent="0.25"/>
    <row r="354" ht="20.25" customHeight="1" x14ac:dyDescent="0.25"/>
    <row r="355" ht="20.25" customHeight="1" x14ac:dyDescent="0.25"/>
    <row r="356" ht="20.25" customHeight="1" x14ac:dyDescent="0.25"/>
    <row r="357" ht="20.25" customHeight="1" x14ac:dyDescent="0.25"/>
    <row r="358" ht="20.25" customHeight="1" x14ac:dyDescent="0.25"/>
    <row r="359" ht="20.25" customHeight="1" x14ac:dyDescent="0.25"/>
    <row r="360" ht="20.25" customHeight="1" x14ac:dyDescent="0.25"/>
    <row r="361" ht="20.25" customHeight="1" x14ac:dyDescent="0.25"/>
    <row r="362" ht="20.25" customHeight="1" x14ac:dyDescent="0.25"/>
    <row r="363" ht="20.25" customHeight="1" x14ac:dyDescent="0.25"/>
    <row r="364" ht="20.25" customHeight="1" x14ac:dyDescent="0.25"/>
    <row r="365" ht="20.25" customHeight="1" x14ac:dyDescent="0.25"/>
    <row r="366" ht="20.25" customHeight="1" x14ac:dyDescent="0.25"/>
    <row r="367" ht="20.25" customHeight="1" x14ac:dyDescent="0.25"/>
    <row r="368" ht="20.25" customHeight="1" x14ac:dyDescent="0.25"/>
    <row r="369" ht="20.25" customHeight="1" x14ac:dyDescent="0.25"/>
    <row r="370" ht="20.25" customHeight="1" x14ac:dyDescent="0.25"/>
    <row r="371" ht="20.25" customHeight="1" x14ac:dyDescent="0.25"/>
    <row r="372" ht="20.25" customHeight="1" x14ac:dyDescent="0.25"/>
    <row r="373" ht="20.25" customHeight="1" x14ac:dyDescent="0.25"/>
    <row r="374" ht="20.25" customHeight="1" x14ac:dyDescent="0.25"/>
    <row r="375" ht="20.25" customHeight="1" x14ac:dyDescent="0.25"/>
    <row r="376" ht="20.25" customHeight="1" x14ac:dyDescent="0.25"/>
    <row r="377" ht="20.25" customHeight="1" x14ac:dyDescent="0.25"/>
    <row r="378" ht="20.25" customHeight="1" x14ac:dyDescent="0.25"/>
    <row r="379" ht="20.25" customHeight="1" x14ac:dyDescent="0.25"/>
    <row r="380" ht="20.25" customHeight="1" x14ac:dyDescent="0.25"/>
    <row r="381" ht="20.25" customHeight="1" x14ac:dyDescent="0.25"/>
    <row r="382" ht="20.25" customHeight="1" x14ac:dyDescent="0.25"/>
    <row r="383" ht="20.25" customHeight="1" x14ac:dyDescent="0.25"/>
    <row r="384" ht="20.25" customHeight="1" x14ac:dyDescent="0.25"/>
    <row r="385" ht="20.25" customHeight="1" x14ac:dyDescent="0.25"/>
    <row r="386" ht="20.25" customHeight="1" x14ac:dyDescent="0.25"/>
    <row r="387" ht="20.25" customHeight="1" x14ac:dyDescent="0.25"/>
    <row r="388" ht="20.25" customHeight="1" x14ac:dyDescent="0.25"/>
    <row r="389" ht="20.25" customHeight="1" x14ac:dyDescent="0.25"/>
    <row r="390" ht="20.25" customHeight="1" x14ac:dyDescent="0.25"/>
    <row r="391" ht="20.25" customHeight="1" x14ac:dyDescent="0.25"/>
    <row r="392" ht="20.25" customHeight="1" x14ac:dyDescent="0.25"/>
    <row r="393" ht="20.25" customHeight="1" x14ac:dyDescent="0.25"/>
    <row r="394" ht="20.25" customHeight="1" x14ac:dyDescent="0.25"/>
    <row r="395" ht="20.25" customHeight="1" x14ac:dyDescent="0.25"/>
    <row r="396" ht="20.25" customHeight="1" x14ac:dyDescent="0.25"/>
    <row r="397" ht="20.25" customHeight="1" x14ac:dyDescent="0.25"/>
    <row r="398" ht="20.25" customHeight="1" x14ac:dyDescent="0.25"/>
    <row r="399" ht="20.25" customHeight="1" x14ac:dyDescent="0.25"/>
    <row r="400" ht="20.25" customHeight="1" x14ac:dyDescent="0.25"/>
    <row r="401" ht="20.25" customHeight="1" x14ac:dyDescent="0.25"/>
    <row r="402" ht="20.25" customHeight="1" x14ac:dyDescent="0.25"/>
    <row r="403" ht="20.25" customHeight="1" x14ac:dyDescent="0.25"/>
    <row r="404" ht="20.25" customHeight="1" x14ac:dyDescent="0.25"/>
    <row r="405" ht="20.25" customHeight="1" x14ac:dyDescent="0.25"/>
    <row r="406" ht="20.25" customHeight="1" x14ac:dyDescent="0.25"/>
    <row r="407" ht="20.25" customHeight="1" x14ac:dyDescent="0.25"/>
    <row r="408" ht="20.25" customHeight="1" x14ac:dyDescent="0.25"/>
    <row r="409" ht="20.25" customHeight="1" x14ac:dyDescent="0.25"/>
    <row r="410" ht="20.25" customHeight="1" x14ac:dyDescent="0.25"/>
    <row r="411" ht="20.25" customHeight="1" x14ac:dyDescent="0.25"/>
    <row r="412" ht="20.25" customHeight="1" x14ac:dyDescent="0.25"/>
    <row r="413" ht="20.25" customHeight="1" x14ac:dyDescent="0.25"/>
    <row r="414" ht="20.25" customHeight="1" x14ac:dyDescent="0.25"/>
    <row r="415" ht="20.25" customHeight="1" x14ac:dyDescent="0.25"/>
    <row r="416" ht="20.25" customHeight="1" x14ac:dyDescent="0.25"/>
    <row r="417" ht="20.25" customHeight="1" x14ac:dyDescent="0.25"/>
    <row r="418" ht="20.25" customHeight="1" x14ac:dyDescent="0.25"/>
    <row r="419" ht="20.25" customHeight="1" x14ac:dyDescent="0.25"/>
    <row r="420" ht="20.25" customHeight="1" x14ac:dyDescent="0.25"/>
    <row r="421" ht="20.25" customHeight="1" x14ac:dyDescent="0.25"/>
    <row r="422" ht="20.25" customHeight="1" x14ac:dyDescent="0.25"/>
    <row r="423" ht="20.25" customHeight="1" x14ac:dyDescent="0.25"/>
    <row r="424" ht="20.25" customHeight="1" x14ac:dyDescent="0.25"/>
    <row r="425" ht="20.25" customHeight="1" x14ac:dyDescent="0.25"/>
    <row r="426" ht="20.25" customHeight="1" x14ac:dyDescent="0.25"/>
    <row r="427" ht="20.25" customHeight="1" x14ac:dyDescent="0.25"/>
    <row r="428" ht="20.25" customHeight="1" x14ac:dyDescent="0.25"/>
    <row r="429" ht="20.25" customHeight="1" x14ac:dyDescent="0.25"/>
    <row r="430" ht="20.25" customHeight="1" x14ac:dyDescent="0.25"/>
    <row r="431" ht="20.25" customHeight="1" x14ac:dyDescent="0.25"/>
    <row r="432" ht="20.25" customHeight="1" x14ac:dyDescent="0.25"/>
    <row r="433" ht="20.25" customHeight="1" x14ac:dyDescent="0.25"/>
    <row r="434" ht="20.25" customHeight="1" x14ac:dyDescent="0.25"/>
    <row r="435" ht="20.25" customHeight="1" x14ac:dyDescent="0.25"/>
    <row r="436" ht="20.25" customHeight="1" x14ac:dyDescent="0.25"/>
    <row r="437" ht="20.25" customHeight="1" x14ac:dyDescent="0.25"/>
    <row r="438" ht="20.25" customHeight="1" x14ac:dyDescent="0.25"/>
    <row r="439" ht="20.25" customHeight="1" x14ac:dyDescent="0.25"/>
    <row r="440" ht="20.25" customHeight="1" x14ac:dyDescent="0.25"/>
    <row r="441" ht="20.25" customHeight="1" x14ac:dyDescent="0.25"/>
    <row r="442" ht="20.25" customHeight="1" x14ac:dyDescent="0.25"/>
    <row r="443" ht="20.25" customHeight="1" x14ac:dyDescent="0.25"/>
    <row r="444" ht="20.25" customHeight="1" x14ac:dyDescent="0.25"/>
    <row r="445" ht="20.25" customHeight="1" x14ac:dyDescent="0.25"/>
    <row r="446" ht="20.25" customHeight="1" x14ac:dyDescent="0.25"/>
    <row r="447" ht="20.25" customHeight="1" x14ac:dyDescent="0.25"/>
    <row r="448" ht="20.25" customHeight="1" x14ac:dyDescent="0.25"/>
    <row r="449" ht="20.25" customHeight="1" x14ac:dyDescent="0.25"/>
    <row r="450" ht="20.25" customHeight="1" x14ac:dyDescent="0.25"/>
    <row r="451" ht="20.25" customHeight="1" x14ac:dyDescent="0.25"/>
    <row r="452" ht="20.25" customHeight="1" x14ac:dyDescent="0.25"/>
    <row r="453" ht="20.25" customHeight="1" x14ac:dyDescent="0.25"/>
    <row r="454" ht="20.25" customHeight="1" x14ac:dyDescent="0.25"/>
    <row r="455" ht="20.25" customHeight="1" x14ac:dyDescent="0.25"/>
    <row r="456" ht="20.25" customHeight="1" x14ac:dyDescent="0.25"/>
    <row r="457" ht="20.25" customHeight="1" x14ac:dyDescent="0.25"/>
    <row r="458" ht="20.25" customHeight="1" x14ac:dyDescent="0.25"/>
    <row r="459" ht="20.25" customHeight="1" x14ac:dyDescent="0.25"/>
    <row r="460" ht="20.25" customHeight="1" x14ac:dyDescent="0.25"/>
    <row r="461" ht="20.25" customHeight="1" x14ac:dyDescent="0.25"/>
    <row r="462" ht="20.25" customHeight="1" x14ac:dyDescent="0.25"/>
    <row r="463" ht="20.25" customHeight="1" x14ac:dyDescent="0.25"/>
    <row r="464" ht="20.25" customHeight="1" x14ac:dyDescent="0.25"/>
    <row r="465" ht="20.25" customHeight="1" x14ac:dyDescent="0.25"/>
    <row r="466" ht="20.25" customHeight="1" x14ac:dyDescent="0.25"/>
    <row r="467" ht="20.25" customHeight="1" x14ac:dyDescent="0.25"/>
    <row r="468" ht="20.25" customHeight="1" x14ac:dyDescent="0.25"/>
    <row r="469" ht="20.25" customHeight="1" x14ac:dyDescent="0.25"/>
    <row r="470" ht="20.25" customHeight="1" x14ac:dyDescent="0.25"/>
    <row r="471" ht="20.25" customHeight="1" x14ac:dyDescent="0.25"/>
    <row r="472" ht="20.25" customHeight="1" x14ac:dyDescent="0.25"/>
    <row r="473" ht="20.25" customHeight="1" x14ac:dyDescent="0.25"/>
    <row r="474" ht="20.25" customHeight="1" x14ac:dyDescent="0.25"/>
    <row r="475" ht="20.25" customHeight="1" x14ac:dyDescent="0.25"/>
    <row r="476" ht="20.25" customHeight="1" x14ac:dyDescent="0.25"/>
    <row r="477" ht="20.25" customHeight="1" x14ac:dyDescent="0.25"/>
    <row r="478" ht="20.25" customHeight="1" x14ac:dyDescent="0.25"/>
    <row r="479" ht="20.25" customHeight="1" x14ac:dyDescent="0.25"/>
    <row r="480" ht="20.25" customHeight="1" x14ac:dyDescent="0.25"/>
    <row r="481" ht="20.25" customHeight="1" x14ac:dyDescent="0.25"/>
    <row r="482" ht="20.25" customHeight="1" x14ac:dyDescent="0.25"/>
    <row r="483" ht="20.25" customHeight="1" x14ac:dyDescent="0.25"/>
    <row r="484" ht="20.25" customHeight="1" x14ac:dyDescent="0.25"/>
    <row r="485" ht="20.25" customHeight="1" x14ac:dyDescent="0.25"/>
    <row r="486" ht="20.25" customHeight="1" x14ac:dyDescent="0.25"/>
    <row r="487" ht="20.25" customHeight="1" x14ac:dyDescent="0.25"/>
    <row r="488" ht="20.25" customHeight="1" x14ac:dyDescent="0.25"/>
    <row r="489" ht="20.25" customHeight="1" x14ac:dyDescent="0.25"/>
    <row r="490" ht="20.25" customHeight="1" x14ac:dyDescent="0.25"/>
    <row r="491" ht="20.25" customHeight="1" x14ac:dyDescent="0.25"/>
    <row r="492" ht="20.25" customHeight="1" x14ac:dyDescent="0.25"/>
    <row r="493" ht="20.25" customHeight="1" x14ac:dyDescent="0.25"/>
    <row r="494" ht="20.25" customHeight="1" x14ac:dyDescent="0.25"/>
    <row r="495" ht="20.25" customHeight="1" x14ac:dyDescent="0.25"/>
    <row r="496"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row r="527" ht="20.25" customHeight="1" x14ac:dyDescent="0.25"/>
    <row r="528" ht="20.25" customHeight="1" x14ac:dyDescent="0.25"/>
    <row r="529" ht="20.25" customHeight="1" x14ac:dyDescent="0.25"/>
    <row r="530" ht="20.25" customHeight="1" x14ac:dyDescent="0.25"/>
    <row r="531" ht="20.25" customHeight="1" x14ac:dyDescent="0.25"/>
    <row r="532" ht="20.25" customHeight="1" x14ac:dyDescent="0.25"/>
    <row r="533" ht="20.25" customHeight="1" x14ac:dyDescent="0.25"/>
    <row r="534" ht="20.25" customHeight="1" x14ac:dyDescent="0.25"/>
    <row r="535" ht="20.25" customHeight="1" x14ac:dyDescent="0.25"/>
    <row r="536" ht="20.25" customHeight="1" x14ac:dyDescent="0.25"/>
    <row r="537" ht="20.25" customHeight="1" x14ac:dyDescent="0.25"/>
    <row r="538" ht="20.25" customHeight="1" x14ac:dyDescent="0.25"/>
    <row r="539" ht="20.25" customHeight="1" x14ac:dyDescent="0.25"/>
    <row r="540" ht="20.25" customHeight="1" x14ac:dyDescent="0.25"/>
    <row r="541" ht="20.25" customHeight="1" x14ac:dyDescent="0.25"/>
    <row r="542" ht="20.25" customHeight="1" x14ac:dyDescent="0.25"/>
    <row r="543" ht="20.25" customHeight="1" x14ac:dyDescent="0.25"/>
    <row r="544" ht="20.25" customHeight="1" x14ac:dyDescent="0.25"/>
    <row r="545" ht="20.25" customHeight="1" x14ac:dyDescent="0.25"/>
    <row r="546" ht="20.25" customHeight="1" x14ac:dyDescent="0.25"/>
    <row r="547" ht="20.25" customHeight="1" x14ac:dyDescent="0.25"/>
    <row r="548" ht="20.25" customHeight="1" x14ac:dyDescent="0.25"/>
    <row r="549" ht="20.25" customHeight="1" x14ac:dyDescent="0.25"/>
    <row r="550" ht="20.25" customHeight="1" x14ac:dyDescent="0.25"/>
    <row r="551" ht="20.25" customHeight="1" x14ac:dyDescent="0.25"/>
    <row r="552" ht="20.25" customHeight="1" x14ac:dyDescent="0.25"/>
    <row r="553" ht="20.25" customHeight="1" x14ac:dyDescent="0.25"/>
    <row r="554" ht="20.25" customHeight="1" x14ac:dyDescent="0.25"/>
    <row r="555" ht="20.25" customHeight="1" x14ac:dyDescent="0.25"/>
    <row r="556" ht="20.25" customHeight="1" x14ac:dyDescent="0.25"/>
    <row r="557" ht="20.25" customHeight="1" x14ac:dyDescent="0.25"/>
    <row r="558" ht="20.25" customHeight="1" x14ac:dyDescent="0.25"/>
    <row r="559" ht="20.25" customHeight="1" x14ac:dyDescent="0.25"/>
    <row r="560" ht="20.25" customHeight="1" x14ac:dyDescent="0.25"/>
    <row r="561" ht="20.25" customHeight="1" x14ac:dyDescent="0.25"/>
    <row r="562" ht="20.25" customHeight="1" x14ac:dyDescent="0.25"/>
    <row r="563" ht="20.25" customHeight="1" x14ac:dyDescent="0.25"/>
    <row r="564" ht="20.25" customHeight="1" x14ac:dyDescent="0.25"/>
    <row r="565" ht="20.25" customHeight="1" x14ac:dyDescent="0.25"/>
    <row r="566" ht="20.25" customHeight="1" x14ac:dyDescent="0.25"/>
    <row r="567" ht="20.25" customHeight="1" x14ac:dyDescent="0.25"/>
    <row r="568" ht="20.25" customHeight="1" x14ac:dyDescent="0.25"/>
    <row r="569" ht="20.25" customHeight="1" x14ac:dyDescent="0.25"/>
    <row r="570" ht="20.25" customHeight="1" x14ac:dyDescent="0.25"/>
    <row r="571" ht="20.25" customHeight="1" x14ac:dyDescent="0.25"/>
    <row r="572" ht="20.25" customHeight="1" x14ac:dyDescent="0.25"/>
    <row r="573" ht="20.25" customHeight="1" x14ac:dyDescent="0.25"/>
    <row r="574" ht="20.25" customHeight="1" x14ac:dyDescent="0.25"/>
    <row r="575" ht="20.25" customHeight="1" x14ac:dyDescent="0.25"/>
    <row r="576" ht="20.25" customHeight="1" x14ac:dyDescent="0.25"/>
    <row r="577" ht="20.25" customHeight="1" x14ac:dyDescent="0.25"/>
    <row r="578" ht="20.25" customHeight="1" x14ac:dyDescent="0.25"/>
    <row r="579" ht="20.25" customHeight="1" x14ac:dyDescent="0.25"/>
    <row r="580" ht="20.25" customHeight="1" x14ac:dyDescent="0.25"/>
    <row r="581" ht="20.25" customHeight="1" x14ac:dyDescent="0.25"/>
    <row r="582" ht="20.25" customHeight="1" x14ac:dyDescent="0.25"/>
    <row r="583" ht="20.25" customHeight="1" x14ac:dyDescent="0.25"/>
    <row r="584" ht="20.25" customHeight="1" x14ac:dyDescent="0.25"/>
    <row r="585" ht="20.25" customHeight="1" x14ac:dyDescent="0.25"/>
    <row r="586" ht="20.25" customHeight="1" x14ac:dyDescent="0.25"/>
    <row r="587" ht="20.25" customHeight="1" x14ac:dyDescent="0.25"/>
    <row r="588" ht="20.25" customHeight="1" x14ac:dyDescent="0.25"/>
    <row r="589" ht="20.25" customHeight="1" x14ac:dyDescent="0.25"/>
    <row r="590" ht="20.25" customHeight="1" x14ac:dyDescent="0.25"/>
    <row r="591" ht="20.25" customHeight="1" x14ac:dyDescent="0.25"/>
    <row r="592" ht="20.25" customHeight="1" x14ac:dyDescent="0.25"/>
    <row r="593" ht="20.25" customHeight="1" x14ac:dyDescent="0.25"/>
    <row r="594" ht="20.25" customHeight="1" x14ac:dyDescent="0.25"/>
    <row r="595" ht="20.25" customHeight="1" x14ac:dyDescent="0.25"/>
    <row r="596" ht="20.25" customHeight="1" x14ac:dyDescent="0.25"/>
    <row r="597" ht="20.25" customHeight="1" x14ac:dyDescent="0.25"/>
    <row r="598" ht="20.25" customHeight="1" x14ac:dyDescent="0.25"/>
    <row r="599" ht="20.25" customHeight="1" x14ac:dyDescent="0.25"/>
    <row r="600" ht="20.25" customHeight="1" x14ac:dyDescent="0.25"/>
    <row r="601" ht="20.25" customHeight="1" x14ac:dyDescent="0.25"/>
    <row r="602" ht="20.25" customHeight="1" x14ac:dyDescent="0.25"/>
    <row r="603" ht="20.25" customHeight="1" x14ac:dyDescent="0.25"/>
    <row r="604" ht="20.25" customHeight="1" x14ac:dyDescent="0.25"/>
    <row r="605" ht="20.25" customHeight="1" x14ac:dyDescent="0.25"/>
    <row r="606" ht="20.25" customHeight="1" x14ac:dyDescent="0.25"/>
    <row r="607" ht="20.25" customHeight="1" x14ac:dyDescent="0.25"/>
    <row r="608" ht="20.25" customHeight="1" x14ac:dyDescent="0.25"/>
    <row r="609" ht="20.25" customHeight="1" x14ac:dyDescent="0.25"/>
    <row r="610" ht="20.25" customHeight="1" x14ac:dyDescent="0.25"/>
    <row r="611" ht="20.25" customHeight="1" x14ac:dyDescent="0.25"/>
    <row r="612" ht="20.25" customHeight="1" x14ac:dyDescent="0.25"/>
    <row r="613" ht="20.25" customHeight="1" x14ac:dyDescent="0.25"/>
    <row r="614" ht="20.25" customHeight="1" x14ac:dyDescent="0.25"/>
    <row r="615" ht="20.25" customHeight="1" x14ac:dyDescent="0.25"/>
    <row r="616" ht="20.25" customHeight="1" x14ac:dyDescent="0.25"/>
    <row r="617" ht="20.25" customHeight="1" x14ac:dyDescent="0.25"/>
    <row r="618" ht="20.25" customHeight="1" x14ac:dyDescent="0.25"/>
    <row r="619" ht="20.25" customHeight="1" x14ac:dyDescent="0.25"/>
    <row r="620" ht="20.25" customHeight="1" x14ac:dyDescent="0.25"/>
    <row r="621" ht="20.25" customHeight="1" x14ac:dyDescent="0.25"/>
    <row r="622" ht="20.25" customHeight="1" x14ac:dyDescent="0.25"/>
    <row r="623" ht="20.25" customHeight="1" x14ac:dyDescent="0.25"/>
    <row r="624" ht="20.25" customHeight="1" x14ac:dyDescent="0.25"/>
    <row r="625" ht="20.25" customHeight="1" x14ac:dyDescent="0.25"/>
    <row r="626" ht="20.25" customHeight="1" x14ac:dyDescent="0.25"/>
    <row r="627" ht="20.25" customHeight="1" x14ac:dyDescent="0.25"/>
    <row r="628" ht="20.25" customHeight="1" x14ac:dyDescent="0.25"/>
    <row r="629" ht="20.25" customHeight="1" x14ac:dyDescent="0.25"/>
    <row r="630" ht="20.25" customHeight="1" x14ac:dyDescent="0.25"/>
    <row r="631" ht="20.25" customHeight="1" x14ac:dyDescent="0.25"/>
    <row r="632" ht="20.25" customHeight="1" x14ac:dyDescent="0.25"/>
    <row r="633" ht="20.25" customHeight="1" x14ac:dyDescent="0.25"/>
    <row r="634" ht="20.25" customHeight="1" x14ac:dyDescent="0.25"/>
    <row r="635" ht="20.25" customHeight="1" x14ac:dyDescent="0.25"/>
    <row r="636" ht="20.25" customHeight="1" x14ac:dyDescent="0.25"/>
    <row r="637" ht="20.25" customHeight="1" x14ac:dyDescent="0.25"/>
    <row r="638" ht="20.25" customHeight="1" x14ac:dyDescent="0.25"/>
    <row r="639" ht="20.25" customHeight="1" x14ac:dyDescent="0.25"/>
    <row r="640" ht="20.25" customHeight="1" x14ac:dyDescent="0.25"/>
    <row r="641" ht="20.25" customHeight="1" x14ac:dyDescent="0.25"/>
    <row r="642" ht="20.25" customHeight="1" x14ac:dyDescent="0.25"/>
    <row r="643" ht="20.25" customHeight="1" x14ac:dyDescent="0.25"/>
    <row r="644" ht="20.25" customHeight="1" x14ac:dyDescent="0.25"/>
    <row r="645" ht="20.25" customHeight="1" x14ac:dyDescent="0.25"/>
    <row r="646" ht="20.25" customHeight="1" x14ac:dyDescent="0.25"/>
    <row r="647" ht="20.25" customHeight="1" x14ac:dyDescent="0.25"/>
    <row r="648" ht="20.25" customHeight="1" x14ac:dyDescent="0.25"/>
    <row r="649" ht="20.25" customHeight="1" x14ac:dyDescent="0.25"/>
    <row r="650" ht="20.25" customHeight="1" x14ac:dyDescent="0.25"/>
    <row r="651" ht="20.25" customHeight="1" x14ac:dyDescent="0.25"/>
    <row r="652" ht="20.25" customHeight="1" x14ac:dyDescent="0.25"/>
    <row r="653" ht="20.25" customHeight="1" x14ac:dyDescent="0.25"/>
    <row r="654" ht="20.25" customHeight="1" x14ac:dyDescent="0.25"/>
    <row r="655" ht="20.25" customHeight="1" x14ac:dyDescent="0.25"/>
    <row r="656" ht="20.25" customHeight="1" x14ac:dyDescent="0.25"/>
    <row r="657" ht="20.25" customHeight="1" x14ac:dyDescent="0.25"/>
    <row r="658" ht="20.25" customHeight="1" x14ac:dyDescent="0.25"/>
    <row r="659" ht="20.25" customHeight="1" x14ac:dyDescent="0.25"/>
    <row r="660" ht="20.25" customHeight="1" x14ac:dyDescent="0.25"/>
    <row r="661" ht="20.25" customHeight="1" x14ac:dyDescent="0.25"/>
    <row r="662" ht="20.25" customHeight="1" x14ac:dyDescent="0.25"/>
    <row r="663" ht="20.25" customHeight="1" x14ac:dyDescent="0.25"/>
    <row r="664" ht="20.25" customHeight="1" x14ac:dyDescent="0.25"/>
    <row r="665" ht="20.25" customHeight="1" x14ac:dyDescent="0.25"/>
    <row r="666" ht="20.25" customHeight="1" x14ac:dyDescent="0.25"/>
    <row r="667" ht="20.25" customHeight="1" x14ac:dyDescent="0.25"/>
    <row r="668" ht="20.25" customHeight="1" x14ac:dyDescent="0.25"/>
    <row r="669" ht="20.25" customHeight="1" x14ac:dyDescent="0.25"/>
    <row r="670" ht="20.25" customHeight="1" x14ac:dyDescent="0.25"/>
    <row r="671" ht="20.25" customHeight="1" x14ac:dyDescent="0.25"/>
    <row r="672" ht="20.25" customHeight="1" x14ac:dyDescent="0.25"/>
    <row r="673" ht="20.25" customHeight="1" x14ac:dyDescent="0.25"/>
    <row r="674" ht="20.25" customHeight="1" x14ac:dyDescent="0.25"/>
    <row r="675" ht="20.25" customHeight="1" x14ac:dyDescent="0.25"/>
    <row r="676" ht="20.25" customHeight="1" x14ac:dyDescent="0.25"/>
    <row r="677" ht="20.25" customHeight="1" x14ac:dyDescent="0.25"/>
    <row r="678" ht="20.25" customHeight="1" x14ac:dyDescent="0.25"/>
    <row r="679" ht="20.25" customHeight="1" x14ac:dyDescent="0.25"/>
    <row r="680" ht="20.25" customHeight="1" x14ac:dyDescent="0.25"/>
    <row r="681" ht="20.25" customHeight="1" x14ac:dyDescent="0.25"/>
    <row r="682" ht="20.25" customHeight="1" x14ac:dyDescent="0.25"/>
    <row r="683" ht="20.25" customHeight="1" x14ac:dyDescent="0.25"/>
    <row r="684" ht="20.25" customHeight="1" x14ac:dyDescent="0.25"/>
    <row r="685" ht="20.25" customHeight="1" x14ac:dyDescent="0.25"/>
    <row r="686" ht="20.25" customHeight="1" x14ac:dyDescent="0.25"/>
    <row r="687" ht="20.25" customHeight="1" x14ac:dyDescent="0.25"/>
    <row r="688" ht="20.25" customHeight="1" x14ac:dyDescent="0.25"/>
    <row r="689" ht="20.25" customHeight="1" x14ac:dyDescent="0.25"/>
    <row r="690" ht="20.25" customHeight="1" x14ac:dyDescent="0.25"/>
    <row r="691" ht="20.25" customHeight="1" x14ac:dyDescent="0.25"/>
    <row r="692" ht="20.25" customHeight="1" x14ac:dyDescent="0.25"/>
    <row r="693" ht="20.25" customHeight="1" x14ac:dyDescent="0.25"/>
    <row r="694" ht="20.25" customHeight="1" x14ac:dyDescent="0.25"/>
    <row r="695" ht="20.25" customHeight="1" x14ac:dyDescent="0.25"/>
    <row r="696" ht="20.25" customHeight="1" x14ac:dyDescent="0.25"/>
    <row r="697" ht="20.25" customHeight="1" x14ac:dyDescent="0.25"/>
    <row r="698" ht="20.25" customHeight="1" x14ac:dyDescent="0.25"/>
    <row r="699" ht="20.25" customHeight="1" x14ac:dyDescent="0.25"/>
    <row r="700" ht="20.25" customHeight="1" x14ac:dyDescent="0.25"/>
    <row r="701" ht="20.25" customHeight="1" x14ac:dyDescent="0.25"/>
    <row r="702" ht="20.25" customHeight="1" x14ac:dyDescent="0.25"/>
    <row r="703" ht="20.25" customHeight="1" x14ac:dyDescent="0.25"/>
    <row r="704" ht="20.25" customHeight="1" x14ac:dyDescent="0.25"/>
    <row r="705" ht="20.25" customHeight="1" x14ac:dyDescent="0.25"/>
    <row r="706" ht="20.25" customHeight="1" x14ac:dyDescent="0.25"/>
    <row r="707" ht="20.25" customHeight="1" x14ac:dyDescent="0.25"/>
    <row r="708" ht="20.25" customHeight="1" x14ac:dyDescent="0.25"/>
    <row r="709" ht="20.25" customHeight="1" x14ac:dyDescent="0.25"/>
    <row r="710" ht="20.25" customHeight="1" x14ac:dyDescent="0.25"/>
    <row r="711" ht="20.25" customHeight="1" x14ac:dyDescent="0.25"/>
    <row r="712" ht="20.25" customHeight="1" x14ac:dyDescent="0.25"/>
    <row r="713" ht="20.25" customHeight="1" x14ac:dyDescent="0.25"/>
    <row r="714" ht="20.25" customHeight="1" x14ac:dyDescent="0.25"/>
    <row r="715" ht="20.25" customHeight="1" x14ac:dyDescent="0.25"/>
    <row r="716" ht="20.25" customHeight="1" x14ac:dyDescent="0.25"/>
    <row r="717" ht="20.25" customHeight="1" x14ac:dyDescent="0.25"/>
    <row r="718" ht="20.25" customHeight="1" x14ac:dyDescent="0.25"/>
    <row r="719" ht="20.25" customHeight="1" x14ac:dyDescent="0.25"/>
    <row r="720" ht="20.25" customHeight="1" x14ac:dyDescent="0.25"/>
    <row r="721" ht="20.25" customHeight="1" x14ac:dyDescent="0.25"/>
    <row r="722" ht="20.25" customHeight="1" x14ac:dyDescent="0.25"/>
    <row r="723" ht="20.25" customHeight="1" x14ac:dyDescent="0.25"/>
    <row r="724" ht="20.25" customHeight="1" x14ac:dyDescent="0.25"/>
    <row r="725" ht="20.25" customHeight="1" x14ac:dyDescent="0.25"/>
    <row r="726" ht="20.25" customHeight="1" x14ac:dyDescent="0.25"/>
    <row r="727" ht="20.25" customHeight="1" x14ac:dyDescent="0.25"/>
    <row r="728" ht="20.25" customHeight="1" x14ac:dyDescent="0.25"/>
    <row r="729" ht="20.25" customHeight="1" x14ac:dyDescent="0.25"/>
    <row r="730" ht="20.25" customHeight="1" x14ac:dyDescent="0.25"/>
    <row r="731" ht="20.25" customHeight="1" x14ac:dyDescent="0.25"/>
    <row r="732" ht="20.25" customHeight="1" x14ac:dyDescent="0.25"/>
    <row r="733" ht="20.25" customHeight="1" x14ac:dyDescent="0.25"/>
    <row r="734" ht="20.25" customHeight="1" x14ac:dyDescent="0.25"/>
    <row r="735" ht="20.25" customHeight="1" x14ac:dyDescent="0.25"/>
    <row r="736" ht="20.25" customHeight="1" x14ac:dyDescent="0.25"/>
    <row r="737" ht="20.25" customHeight="1" x14ac:dyDescent="0.25"/>
    <row r="738" ht="20.25" customHeight="1" x14ac:dyDescent="0.25"/>
    <row r="739" ht="20.25" customHeight="1" x14ac:dyDescent="0.25"/>
    <row r="740" ht="20.25" customHeight="1" x14ac:dyDescent="0.25"/>
    <row r="741" ht="20.25" customHeight="1" x14ac:dyDescent="0.25"/>
    <row r="742" ht="20.25" customHeight="1" x14ac:dyDescent="0.25"/>
    <row r="743" ht="20.25" customHeight="1" x14ac:dyDescent="0.25"/>
    <row r="744" ht="20.25" customHeight="1" x14ac:dyDescent="0.25"/>
    <row r="745" ht="20.25" customHeight="1" x14ac:dyDescent="0.25"/>
    <row r="746" ht="20.25" customHeight="1" x14ac:dyDescent="0.25"/>
    <row r="747" ht="20.25" customHeight="1" x14ac:dyDescent="0.25"/>
    <row r="748" ht="20.25" customHeight="1" x14ac:dyDescent="0.25"/>
    <row r="749" ht="20.25" customHeight="1" x14ac:dyDescent="0.25"/>
    <row r="750" ht="20.25" customHeight="1" x14ac:dyDescent="0.25"/>
    <row r="751" ht="20.25" customHeight="1" x14ac:dyDescent="0.25"/>
    <row r="752" ht="20.25" customHeight="1" x14ac:dyDescent="0.25"/>
    <row r="753" ht="20.25" customHeight="1" x14ac:dyDescent="0.25"/>
    <row r="754" ht="20.25" customHeight="1" x14ac:dyDescent="0.25"/>
    <row r="755" ht="20.25" customHeight="1" x14ac:dyDescent="0.25"/>
    <row r="756" ht="20.25" customHeight="1" x14ac:dyDescent="0.25"/>
    <row r="757" ht="20.25" customHeight="1" x14ac:dyDescent="0.25"/>
    <row r="758" ht="20.25" customHeight="1" x14ac:dyDescent="0.25"/>
    <row r="759" ht="20.25" customHeight="1" x14ac:dyDescent="0.25"/>
    <row r="760" ht="20.25" customHeight="1" x14ac:dyDescent="0.25"/>
    <row r="761" ht="20.25" customHeight="1" x14ac:dyDescent="0.25"/>
    <row r="762" ht="20.25" customHeight="1" x14ac:dyDescent="0.25"/>
    <row r="763" ht="20.25" customHeight="1" x14ac:dyDescent="0.25"/>
    <row r="764" ht="20.25" customHeight="1" x14ac:dyDescent="0.25"/>
    <row r="765" ht="20.25" customHeight="1" x14ac:dyDescent="0.25"/>
    <row r="766" ht="20.25" customHeight="1" x14ac:dyDescent="0.25"/>
    <row r="767" ht="20.25" customHeight="1" x14ac:dyDescent="0.25"/>
    <row r="768" ht="20.25" customHeight="1" x14ac:dyDescent="0.25"/>
    <row r="769" ht="20.25" customHeight="1" x14ac:dyDescent="0.25"/>
    <row r="770" ht="20.25" customHeight="1" x14ac:dyDescent="0.25"/>
    <row r="771" ht="20.25" customHeight="1" x14ac:dyDescent="0.25"/>
    <row r="772" ht="20.25" customHeight="1" x14ac:dyDescent="0.25"/>
    <row r="773" ht="20.25" customHeight="1" x14ac:dyDescent="0.25"/>
    <row r="774" ht="20.25" customHeight="1" x14ac:dyDescent="0.25"/>
    <row r="775" ht="20.25" customHeight="1" x14ac:dyDescent="0.25"/>
    <row r="776" ht="20.25" customHeight="1" x14ac:dyDescent="0.25"/>
    <row r="777" ht="20.25" customHeight="1" x14ac:dyDescent="0.25"/>
    <row r="778" ht="20.25" customHeight="1" x14ac:dyDescent="0.25"/>
    <row r="779" ht="20.25" customHeight="1" x14ac:dyDescent="0.25"/>
    <row r="780" ht="20.25" customHeight="1" x14ac:dyDescent="0.25"/>
    <row r="781" ht="20.25" customHeight="1" x14ac:dyDescent="0.25"/>
    <row r="782" ht="20.25" customHeight="1" x14ac:dyDescent="0.25"/>
    <row r="783" ht="20.25" customHeight="1" x14ac:dyDescent="0.25"/>
    <row r="784" ht="20.25" customHeight="1" x14ac:dyDescent="0.25"/>
    <row r="785" ht="20.25" customHeight="1" x14ac:dyDescent="0.25"/>
    <row r="786" ht="20.25" customHeight="1" x14ac:dyDescent="0.25"/>
    <row r="787" ht="20.25" customHeight="1" x14ac:dyDescent="0.25"/>
    <row r="788" ht="20.25" customHeight="1" x14ac:dyDescent="0.25"/>
    <row r="789" ht="20.25" customHeight="1" x14ac:dyDescent="0.25"/>
    <row r="790" ht="20.25" customHeight="1" x14ac:dyDescent="0.25"/>
    <row r="791" ht="20.25" customHeight="1" x14ac:dyDescent="0.25"/>
    <row r="792" ht="20.25" customHeight="1" x14ac:dyDescent="0.25"/>
    <row r="793" ht="20.25" customHeight="1" x14ac:dyDescent="0.25"/>
    <row r="794" ht="20.25" customHeight="1" x14ac:dyDescent="0.25"/>
    <row r="795" ht="20.25" customHeight="1" x14ac:dyDescent="0.25"/>
    <row r="796" ht="20.25" customHeight="1" x14ac:dyDescent="0.25"/>
    <row r="797" ht="20.25" customHeight="1" x14ac:dyDescent="0.25"/>
    <row r="798" ht="20.25" customHeight="1" x14ac:dyDescent="0.25"/>
    <row r="799" ht="20.25" customHeight="1" x14ac:dyDescent="0.25"/>
    <row r="800" ht="20.25" customHeight="1" x14ac:dyDescent="0.25"/>
    <row r="801" ht="20.25" customHeight="1" x14ac:dyDescent="0.25"/>
    <row r="802" ht="20.25" customHeight="1" x14ac:dyDescent="0.25"/>
    <row r="803" ht="20.25" customHeight="1" x14ac:dyDescent="0.25"/>
    <row r="804" ht="20.25" customHeight="1" x14ac:dyDescent="0.25"/>
    <row r="805" ht="20.25" customHeight="1" x14ac:dyDescent="0.25"/>
    <row r="806" ht="20.25" customHeight="1" x14ac:dyDescent="0.25"/>
    <row r="807" ht="20.25" customHeight="1" x14ac:dyDescent="0.25"/>
    <row r="808" ht="20.25" customHeight="1" x14ac:dyDescent="0.25"/>
    <row r="809" ht="20.25" customHeight="1" x14ac:dyDescent="0.25"/>
    <row r="810" ht="20.25" customHeight="1" x14ac:dyDescent="0.25"/>
    <row r="811" ht="20.25" customHeight="1" x14ac:dyDescent="0.25"/>
    <row r="812" ht="20.25" customHeight="1" x14ac:dyDescent="0.25"/>
    <row r="813" ht="20.25" customHeight="1" x14ac:dyDescent="0.25"/>
    <row r="814" ht="20.25" customHeight="1" x14ac:dyDescent="0.25"/>
    <row r="815" ht="20.25" customHeight="1" x14ac:dyDescent="0.25"/>
    <row r="816" ht="20.25" customHeight="1" x14ac:dyDescent="0.25"/>
    <row r="817" ht="20.25" customHeight="1" x14ac:dyDescent="0.25"/>
    <row r="818" ht="20.25" customHeight="1" x14ac:dyDescent="0.25"/>
    <row r="819" ht="20.25" customHeight="1" x14ac:dyDescent="0.25"/>
    <row r="820" ht="20.25" customHeight="1" x14ac:dyDescent="0.25"/>
    <row r="821" ht="20.25" customHeight="1" x14ac:dyDescent="0.25"/>
    <row r="822" ht="20.25" customHeight="1" x14ac:dyDescent="0.25"/>
    <row r="823" ht="20.25" customHeight="1" x14ac:dyDescent="0.25"/>
    <row r="824" ht="20.25" customHeight="1" x14ac:dyDescent="0.25"/>
    <row r="825" ht="20.25" customHeight="1" x14ac:dyDescent="0.25"/>
    <row r="826" ht="20.25" customHeight="1" x14ac:dyDescent="0.25"/>
    <row r="827" ht="20.25" customHeight="1" x14ac:dyDescent="0.25"/>
    <row r="828" ht="20.25" customHeight="1" x14ac:dyDescent="0.25"/>
    <row r="829" ht="20.25" customHeight="1" x14ac:dyDescent="0.25"/>
    <row r="830" ht="20.25" customHeight="1" x14ac:dyDescent="0.25"/>
    <row r="831" ht="20.25" customHeight="1" x14ac:dyDescent="0.25"/>
    <row r="832" ht="20.25" customHeight="1" x14ac:dyDescent="0.25"/>
    <row r="833" ht="20.25" customHeight="1" x14ac:dyDescent="0.25"/>
    <row r="834" ht="20.25" customHeight="1" x14ac:dyDescent="0.25"/>
    <row r="835" ht="20.25" customHeight="1" x14ac:dyDescent="0.25"/>
    <row r="836" ht="20.25" customHeight="1" x14ac:dyDescent="0.25"/>
    <row r="837" ht="20.25" customHeight="1" x14ac:dyDescent="0.25"/>
    <row r="838" ht="20.25" customHeight="1" x14ac:dyDescent="0.25"/>
    <row r="839" ht="20.25" customHeight="1" x14ac:dyDescent="0.25"/>
    <row r="840" ht="20.25" customHeight="1" x14ac:dyDescent="0.25"/>
    <row r="841" ht="20.25" customHeight="1" x14ac:dyDescent="0.25"/>
    <row r="842" ht="20.25" customHeight="1" x14ac:dyDescent="0.25"/>
    <row r="843" ht="20.25" customHeight="1" x14ac:dyDescent="0.25"/>
    <row r="844" ht="20.25" customHeight="1" x14ac:dyDescent="0.25"/>
    <row r="845" ht="20.25" customHeight="1" x14ac:dyDescent="0.25"/>
    <row r="846" ht="20.25" customHeight="1" x14ac:dyDescent="0.25"/>
    <row r="847" ht="20.25" customHeight="1" x14ac:dyDescent="0.25"/>
    <row r="848" ht="20.25" customHeight="1" x14ac:dyDescent="0.25"/>
    <row r="849" ht="20.25" customHeight="1" x14ac:dyDescent="0.25"/>
    <row r="850" ht="20.25" customHeight="1" x14ac:dyDescent="0.25"/>
    <row r="851" ht="20.25" customHeight="1" x14ac:dyDescent="0.25"/>
    <row r="852" ht="20.25" customHeight="1" x14ac:dyDescent="0.25"/>
    <row r="853" ht="20.25" customHeight="1" x14ac:dyDescent="0.25"/>
    <row r="854" ht="20.25" customHeight="1" x14ac:dyDescent="0.25"/>
    <row r="855" ht="20.25" customHeight="1" x14ac:dyDescent="0.25"/>
    <row r="856" ht="20.25" customHeight="1" x14ac:dyDescent="0.25"/>
    <row r="857" ht="20.25" customHeight="1" x14ac:dyDescent="0.25"/>
    <row r="858" ht="20.25" customHeight="1" x14ac:dyDescent="0.25"/>
    <row r="859" ht="20.25" customHeight="1" x14ac:dyDescent="0.25"/>
    <row r="860" ht="20.25" customHeight="1" x14ac:dyDescent="0.25"/>
    <row r="861" ht="20.25" customHeight="1" x14ac:dyDescent="0.25"/>
    <row r="862" ht="20.25" customHeight="1" x14ac:dyDescent="0.25"/>
    <row r="863" ht="20.25" customHeight="1" x14ac:dyDescent="0.25"/>
    <row r="864" ht="20.25" customHeight="1" x14ac:dyDescent="0.25"/>
    <row r="865" ht="20.25" customHeight="1" x14ac:dyDescent="0.25"/>
    <row r="866" ht="20.25" customHeight="1" x14ac:dyDescent="0.25"/>
    <row r="867" ht="20.25" customHeight="1" x14ac:dyDescent="0.25"/>
    <row r="868" ht="20.25" customHeight="1" x14ac:dyDescent="0.25"/>
    <row r="869" ht="20.25" customHeight="1" x14ac:dyDescent="0.25"/>
    <row r="870" ht="20.25" customHeight="1" x14ac:dyDescent="0.25"/>
    <row r="871" ht="20.25" customHeight="1" x14ac:dyDescent="0.25"/>
    <row r="872" ht="20.25" customHeight="1" x14ac:dyDescent="0.25"/>
    <row r="873" ht="20.25" customHeight="1" x14ac:dyDescent="0.25"/>
    <row r="874" ht="20.25" customHeight="1" x14ac:dyDescent="0.25"/>
    <row r="875" ht="20.25" customHeight="1" x14ac:dyDescent="0.25"/>
    <row r="876" ht="20.25" customHeight="1" x14ac:dyDescent="0.25"/>
    <row r="877" ht="20.25" customHeight="1" x14ac:dyDescent="0.25"/>
    <row r="878" ht="20.25" customHeight="1" x14ac:dyDescent="0.25"/>
    <row r="879" ht="20.25" customHeight="1" x14ac:dyDescent="0.25"/>
    <row r="880" ht="20.25" customHeight="1" x14ac:dyDescent="0.25"/>
    <row r="881" ht="20.25" customHeight="1" x14ac:dyDescent="0.25"/>
    <row r="882" ht="20.25" customHeight="1" x14ac:dyDescent="0.25"/>
    <row r="883" ht="20.25" customHeight="1" x14ac:dyDescent="0.25"/>
    <row r="884" ht="20.25" customHeight="1" x14ac:dyDescent="0.25"/>
    <row r="885" ht="20.25" customHeight="1" x14ac:dyDescent="0.25"/>
    <row r="886" ht="20.25" customHeight="1" x14ac:dyDescent="0.25"/>
    <row r="887" ht="20.25" customHeight="1" x14ac:dyDescent="0.25"/>
    <row r="888" ht="20.25" customHeight="1" x14ac:dyDescent="0.25"/>
    <row r="889" ht="20.25" customHeight="1" x14ac:dyDescent="0.25"/>
    <row r="890" ht="20.25" customHeight="1" x14ac:dyDescent="0.25"/>
    <row r="891" ht="20.25" customHeight="1" x14ac:dyDescent="0.25"/>
    <row r="892" ht="20.25" customHeight="1" x14ac:dyDescent="0.25"/>
    <row r="893" ht="20.25" customHeight="1" x14ac:dyDescent="0.25"/>
    <row r="894" ht="20.25" customHeight="1" x14ac:dyDescent="0.25"/>
    <row r="895" ht="20.25" customHeight="1" x14ac:dyDescent="0.25"/>
    <row r="896" ht="20.25" customHeight="1" x14ac:dyDescent="0.25"/>
    <row r="897" ht="20.25" customHeight="1" x14ac:dyDescent="0.25"/>
    <row r="898" ht="20.25" customHeight="1" x14ac:dyDescent="0.25"/>
    <row r="899" ht="20.25" customHeight="1" x14ac:dyDescent="0.25"/>
    <row r="900" ht="20.25" customHeight="1" x14ac:dyDescent="0.25"/>
    <row r="901" ht="20.25" customHeight="1" x14ac:dyDescent="0.25"/>
    <row r="902" ht="20.25" customHeight="1" x14ac:dyDescent="0.25"/>
    <row r="903" ht="20.25" customHeight="1" x14ac:dyDescent="0.25"/>
    <row r="904" ht="20.25" customHeight="1" x14ac:dyDescent="0.25"/>
    <row r="905" ht="20.25" customHeight="1" x14ac:dyDescent="0.25"/>
    <row r="906" ht="20.25" customHeight="1" x14ac:dyDescent="0.25"/>
    <row r="907" ht="20.25" customHeight="1" x14ac:dyDescent="0.25"/>
    <row r="908" ht="20.25" customHeight="1" x14ac:dyDescent="0.25"/>
    <row r="909" ht="20.25" customHeight="1" x14ac:dyDescent="0.25"/>
    <row r="910" ht="20.25" customHeight="1" x14ac:dyDescent="0.25"/>
    <row r="911" ht="20.25" customHeight="1" x14ac:dyDescent="0.25"/>
    <row r="912" ht="20.25" customHeight="1" x14ac:dyDescent="0.25"/>
    <row r="913" ht="20.25" customHeight="1" x14ac:dyDescent="0.25"/>
    <row r="914" ht="20.25" customHeight="1" x14ac:dyDescent="0.25"/>
    <row r="915" ht="20.25" customHeight="1" x14ac:dyDescent="0.25"/>
    <row r="916" ht="20.25" customHeight="1" x14ac:dyDescent="0.25"/>
    <row r="917" ht="20.25" customHeight="1" x14ac:dyDescent="0.25"/>
    <row r="918" ht="20.25" customHeight="1" x14ac:dyDescent="0.25"/>
    <row r="919" ht="20.25" customHeight="1" x14ac:dyDescent="0.25"/>
    <row r="920" ht="20.25" customHeight="1" x14ac:dyDescent="0.25"/>
    <row r="921" ht="20.25" customHeight="1" x14ac:dyDescent="0.25"/>
    <row r="922" ht="20.25" customHeight="1" x14ac:dyDescent="0.25"/>
    <row r="923" ht="20.25" customHeight="1" x14ac:dyDescent="0.25"/>
    <row r="924" ht="20.25" customHeight="1" x14ac:dyDescent="0.25"/>
    <row r="925" ht="20.25" customHeight="1" x14ac:dyDescent="0.25"/>
    <row r="926" ht="20.25" customHeight="1" x14ac:dyDescent="0.25"/>
    <row r="927" ht="20.25" customHeight="1" x14ac:dyDescent="0.25"/>
    <row r="928" ht="20.25" customHeight="1" x14ac:dyDescent="0.25"/>
    <row r="929" ht="20.25" customHeight="1" x14ac:dyDescent="0.25"/>
    <row r="930" ht="20.25" customHeight="1" x14ac:dyDescent="0.25"/>
    <row r="931" ht="20.25" customHeight="1" x14ac:dyDescent="0.25"/>
    <row r="932" ht="20.25" customHeight="1" x14ac:dyDescent="0.25"/>
    <row r="933" ht="20.25" customHeight="1" x14ac:dyDescent="0.25"/>
    <row r="934" ht="20.25" customHeight="1" x14ac:dyDescent="0.25"/>
    <row r="935" ht="20.25" customHeight="1" x14ac:dyDescent="0.25"/>
    <row r="936" ht="20.25" customHeight="1" x14ac:dyDescent="0.25"/>
    <row r="937" ht="20.25" customHeight="1" x14ac:dyDescent="0.25"/>
    <row r="938" ht="20.25" customHeight="1" x14ac:dyDescent="0.25"/>
    <row r="939" ht="20.25" customHeight="1" x14ac:dyDescent="0.25"/>
    <row r="940" ht="20.25" customHeight="1" x14ac:dyDescent="0.25"/>
    <row r="941" ht="20.25" customHeight="1" x14ac:dyDescent="0.25"/>
    <row r="942" ht="20.25" customHeight="1" x14ac:dyDescent="0.25"/>
    <row r="943" ht="20.25" customHeight="1" x14ac:dyDescent="0.25"/>
    <row r="944" ht="20.25" customHeight="1" x14ac:dyDescent="0.25"/>
    <row r="945" ht="20.25" customHeight="1" x14ac:dyDescent="0.25"/>
    <row r="946" ht="20.25" customHeight="1" x14ac:dyDescent="0.25"/>
    <row r="947" ht="20.25" customHeight="1" x14ac:dyDescent="0.25"/>
    <row r="948" ht="20.25" customHeight="1" x14ac:dyDescent="0.25"/>
    <row r="949" ht="20.25" customHeight="1" x14ac:dyDescent="0.25"/>
    <row r="950" ht="20.25" customHeight="1" x14ac:dyDescent="0.25"/>
    <row r="951" ht="20.25" customHeight="1" x14ac:dyDescent="0.25"/>
    <row r="952" ht="20.25" customHeight="1" x14ac:dyDescent="0.25"/>
    <row r="953" ht="20.25" customHeight="1" x14ac:dyDescent="0.25"/>
    <row r="954" ht="20.25" customHeight="1" x14ac:dyDescent="0.25"/>
    <row r="955" ht="20.25" customHeight="1" x14ac:dyDescent="0.25"/>
    <row r="956" ht="20.25" customHeight="1" x14ac:dyDescent="0.25"/>
    <row r="957" ht="20.25" customHeight="1" x14ac:dyDescent="0.25"/>
    <row r="958" ht="20.25" customHeight="1" x14ac:dyDescent="0.25"/>
    <row r="959" ht="20.25" customHeight="1" x14ac:dyDescent="0.25"/>
    <row r="960" ht="20.25" customHeight="1" x14ac:dyDescent="0.25"/>
    <row r="961" ht="20.25" customHeight="1" x14ac:dyDescent="0.25"/>
    <row r="962" ht="20.25" customHeight="1" x14ac:dyDescent="0.25"/>
    <row r="963" ht="20.25" customHeight="1" x14ac:dyDescent="0.25"/>
    <row r="964" ht="20.25" customHeight="1" x14ac:dyDescent="0.25"/>
    <row r="965" ht="20.25" customHeight="1" x14ac:dyDescent="0.25"/>
    <row r="966" ht="20.25" customHeight="1" x14ac:dyDescent="0.25"/>
    <row r="967" ht="20.25" customHeight="1" x14ac:dyDescent="0.25"/>
    <row r="968" ht="20.25" customHeight="1" x14ac:dyDescent="0.25"/>
    <row r="969" ht="20.25" customHeight="1" x14ac:dyDescent="0.25"/>
    <row r="970" ht="20.25" customHeight="1" x14ac:dyDescent="0.25"/>
    <row r="971" ht="20.25" customHeight="1" x14ac:dyDescent="0.25"/>
    <row r="972" ht="20.25" customHeight="1" x14ac:dyDescent="0.25"/>
    <row r="973" ht="20.25" customHeight="1" x14ac:dyDescent="0.25"/>
    <row r="974" ht="20.25" customHeight="1" x14ac:dyDescent="0.25"/>
    <row r="975" ht="20.25" customHeight="1" x14ac:dyDescent="0.25"/>
    <row r="976" ht="20.25" customHeight="1" x14ac:dyDescent="0.25"/>
    <row r="977" ht="20.25" customHeight="1" x14ac:dyDescent="0.25"/>
    <row r="978" ht="20.25" customHeight="1" x14ac:dyDescent="0.25"/>
    <row r="979" ht="20.25" customHeight="1" x14ac:dyDescent="0.25"/>
    <row r="980" ht="20.25" customHeight="1" x14ac:dyDescent="0.25"/>
    <row r="981" ht="20.25" customHeight="1" x14ac:dyDescent="0.25"/>
    <row r="982" ht="20.25" customHeight="1" x14ac:dyDescent="0.25"/>
    <row r="983" ht="20.25" customHeight="1" x14ac:dyDescent="0.25"/>
    <row r="984" ht="20.25" customHeight="1" x14ac:dyDescent="0.25"/>
    <row r="985" ht="20.25" customHeight="1" x14ac:dyDescent="0.25"/>
    <row r="986" ht="20.25" customHeight="1" x14ac:dyDescent="0.25"/>
    <row r="987" ht="20.25" customHeight="1" x14ac:dyDescent="0.25"/>
    <row r="988" ht="20.25" customHeight="1" x14ac:dyDescent="0.25"/>
    <row r="989" ht="20.25" customHeight="1" x14ac:dyDescent="0.25"/>
    <row r="990" ht="20.25" customHeight="1" x14ac:dyDescent="0.25"/>
    <row r="991" ht="20.25" customHeight="1" x14ac:dyDescent="0.25"/>
    <row r="992" ht="20.25" customHeight="1" x14ac:dyDescent="0.25"/>
    <row r="993" ht="20.25" customHeight="1" x14ac:dyDescent="0.25"/>
    <row r="994" ht="20.25" customHeight="1" x14ac:dyDescent="0.25"/>
    <row r="995" ht="20.25" customHeight="1" x14ac:dyDescent="0.25"/>
    <row r="996" ht="20.25" customHeight="1" x14ac:dyDescent="0.25"/>
    <row r="997" ht="20.25" customHeight="1" x14ac:dyDescent="0.25"/>
    <row r="998" ht="20.25" customHeight="1" x14ac:dyDescent="0.25"/>
    <row r="999" ht="20.25" customHeight="1" x14ac:dyDescent="0.25"/>
    <row r="1000" ht="20.25" customHeight="1" x14ac:dyDescent="0.25"/>
    <row r="1001" ht="20.25" customHeight="1" x14ac:dyDescent="0.25"/>
    <row r="1002" ht="20.25" customHeight="1" x14ac:dyDescent="0.25"/>
    <row r="1003" ht="20.25" customHeight="1" x14ac:dyDescent="0.25"/>
    <row r="1004" ht="20.25" customHeight="1" x14ac:dyDescent="0.25"/>
    <row r="1005" ht="20.25" customHeight="1" x14ac:dyDescent="0.25"/>
    <row r="1006" ht="20.25" customHeight="1" x14ac:dyDescent="0.25"/>
    <row r="1007" ht="20.25" customHeight="1" x14ac:dyDescent="0.25"/>
    <row r="1008" ht="20.25" customHeight="1" x14ac:dyDescent="0.25"/>
    <row r="1009" ht="20.25" customHeight="1" x14ac:dyDescent="0.25"/>
    <row r="1010" ht="20.25" customHeight="1" x14ac:dyDescent="0.25"/>
    <row r="1011" ht="20.25" customHeight="1" x14ac:dyDescent="0.25"/>
    <row r="1012" ht="20.25" customHeight="1" x14ac:dyDescent="0.25"/>
    <row r="1013" ht="20.25" customHeight="1" x14ac:dyDescent="0.25"/>
    <row r="1014" ht="20.25" customHeight="1" x14ac:dyDescent="0.25"/>
    <row r="1015" ht="20.25" customHeight="1" x14ac:dyDescent="0.25"/>
    <row r="1016" ht="20.25" customHeight="1" x14ac:dyDescent="0.25"/>
    <row r="1017" ht="20.25" customHeight="1" x14ac:dyDescent="0.25"/>
    <row r="1018" ht="20.25" customHeight="1" x14ac:dyDescent="0.25"/>
    <row r="1019" ht="20.25" customHeight="1" x14ac:dyDescent="0.25"/>
    <row r="1020" ht="20.25" customHeight="1" x14ac:dyDescent="0.25"/>
    <row r="1021" ht="20.25" customHeight="1" x14ac:dyDescent="0.25"/>
    <row r="1022" ht="20.25" customHeight="1" x14ac:dyDescent="0.25"/>
    <row r="1023" ht="20.25" customHeight="1" x14ac:dyDescent="0.25"/>
    <row r="1024" ht="20.25" customHeight="1" x14ac:dyDescent="0.25"/>
    <row r="1025" ht="20.25" customHeight="1" x14ac:dyDescent="0.25"/>
    <row r="1026" ht="20.25" customHeight="1" x14ac:dyDescent="0.25"/>
    <row r="1027" ht="20.25" customHeight="1" x14ac:dyDescent="0.25"/>
    <row r="1028" ht="20.25" customHeight="1" x14ac:dyDescent="0.25"/>
    <row r="1029" ht="20.25" customHeight="1" x14ac:dyDescent="0.25"/>
    <row r="1030" ht="20.25" customHeight="1" x14ac:dyDescent="0.25"/>
    <row r="1031" ht="20.25" customHeight="1" x14ac:dyDescent="0.25"/>
    <row r="1032" ht="20.25" customHeight="1" x14ac:dyDescent="0.25"/>
    <row r="1033" ht="20.25" customHeight="1" x14ac:dyDescent="0.25"/>
    <row r="1034" ht="20.25" customHeight="1" x14ac:dyDescent="0.25"/>
    <row r="1035" ht="20.25" customHeight="1" x14ac:dyDescent="0.25"/>
    <row r="1036" ht="20.25" customHeight="1" x14ac:dyDescent="0.25"/>
    <row r="1037" ht="20.25" customHeight="1" x14ac:dyDescent="0.25"/>
    <row r="1038" ht="20.25" customHeight="1" x14ac:dyDescent="0.25"/>
    <row r="1039" ht="20.25" customHeight="1" x14ac:dyDescent="0.25"/>
    <row r="1040" ht="20.25" customHeight="1" x14ac:dyDescent="0.25"/>
    <row r="1041" ht="20.25" customHeight="1" x14ac:dyDescent="0.25"/>
    <row r="1042" ht="20.25" customHeight="1" x14ac:dyDescent="0.25"/>
    <row r="1043" ht="20.25" customHeight="1" x14ac:dyDescent="0.25"/>
    <row r="1044" ht="20.25" customHeight="1" x14ac:dyDescent="0.25"/>
    <row r="1045" ht="20.25" customHeight="1" x14ac:dyDescent="0.25"/>
    <row r="1046" ht="20.25" customHeight="1" x14ac:dyDescent="0.25"/>
    <row r="1047" ht="20.25" customHeight="1" x14ac:dyDescent="0.25"/>
    <row r="1048" ht="20.25" customHeight="1" x14ac:dyDescent="0.25"/>
    <row r="1049" ht="20.25" customHeight="1" x14ac:dyDescent="0.25"/>
    <row r="1050" ht="20.25" customHeight="1" x14ac:dyDescent="0.25"/>
    <row r="1051" ht="20.25" customHeight="1" x14ac:dyDescent="0.25"/>
    <row r="1052" ht="20.25" customHeight="1" x14ac:dyDescent="0.25"/>
    <row r="1053" ht="20.25" customHeight="1" x14ac:dyDescent="0.25"/>
    <row r="1054" ht="20.25" customHeight="1" x14ac:dyDescent="0.25"/>
    <row r="1055" ht="20.25" customHeight="1" x14ac:dyDescent="0.25"/>
    <row r="1056" ht="20.25" customHeight="1" x14ac:dyDescent="0.25"/>
    <row r="1057" ht="20.25" customHeight="1" x14ac:dyDescent="0.25"/>
    <row r="1058" ht="20.25" customHeight="1" x14ac:dyDescent="0.25"/>
    <row r="1059" ht="20.25" customHeight="1" x14ac:dyDescent="0.25"/>
    <row r="1060" ht="20.25" customHeight="1" x14ac:dyDescent="0.25"/>
    <row r="1061" ht="20.25" customHeight="1" x14ac:dyDescent="0.25"/>
    <row r="1062" ht="20.25" customHeight="1" x14ac:dyDescent="0.25"/>
    <row r="1063" ht="20.25" customHeight="1" x14ac:dyDescent="0.25"/>
    <row r="1064" ht="20.25" customHeight="1" x14ac:dyDescent="0.25"/>
  </sheetData>
  <mergeCells count="6">
    <mergeCell ref="K21:O21"/>
    <mergeCell ref="A1:O1"/>
    <mergeCell ref="A2:O2"/>
    <mergeCell ref="A3:O3"/>
    <mergeCell ref="A19:B19"/>
    <mergeCell ref="M4:O4"/>
  </mergeCells>
  <pageMargins left="0.31496062992125984" right="0.11811023622047245" top="0.74803149606299213" bottom="0.15748031496062992" header="0.31496062992125984" footer="0.11811023622047245"/>
  <pageSetup paperSize="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5"/>
  <sheetViews>
    <sheetView topLeftCell="C1" workbookViewId="0">
      <selection activeCell="Q7" sqref="Q7"/>
    </sheetView>
  </sheetViews>
  <sheetFormatPr defaultColWidth="9.140625" defaultRowHeight="15.75" x14ac:dyDescent="0.25"/>
  <cols>
    <col min="1" max="1" width="6.140625" style="5" customWidth="1"/>
    <col min="2" max="2" width="22.28515625" style="5" customWidth="1"/>
    <col min="3" max="3" width="13.42578125" style="5" customWidth="1"/>
    <col min="4" max="9" width="10.85546875" style="5" customWidth="1"/>
    <col min="10" max="10" width="11.42578125" style="5" customWidth="1"/>
    <col min="11" max="12" width="10.85546875" style="5" customWidth="1"/>
    <col min="13" max="16384" width="9.140625" style="5"/>
  </cols>
  <sheetData>
    <row r="1" spans="1:12" ht="20.25" customHeight="1" x14ac:dyDescent="0.25">
      <c r="A1" s="712" t="s">
        <v>285</v>
      </c>
      <c r="B1" s="712"/>
      <c r="C1" s="712"/>
      <c r="D1" s="712"/>
      <c r="E1" s="712"/>
      <c r="F1" s="712"/>
      <c r="G1" s="712"/>
      <c r="H1" s="712"/>
      <c r="I1" s="712"/>
      <c r="J1" s="712"/>
      <c r="K1" s="712"/>
      <c r="L1" s="712"/>
    </row>
    <row r="2" spans="1:12" ht="20.25" customHeight="1" x14ac:dyDescent="0.25">
      <c r="A2" s="712" t="s">
        <v>478</v>
      </c>
      <c r="B2" s="712"/>
      <c r="C2" s="712"/>
      <c r="D2" s="712"/>
      <c r="E2" s="712"/>
      <c r="F2" s="712"/>
      <c r="G2" s="712"/>
      <c r="H2" s="712"/>
      <c r="I2" s="712"/>
      <c r="J2" s="712"/>
      <c r="K2" s="712"/>
      <c r="L2" s="712"/>
    </row>
    <row r="3" spans="1:12" ht="20.25" customHeight="1" x14ac:dyDescent="0.25">
      <c r="A3" s="713" t="str">
        <f>PL05.GiaoThuHX!A3</f>
        <v>(Ban hành kèm theo Báo cáo số         /BC-UBND ngày      /12/2023 của Uỷ ban nhân dân tỉnh)</v>
      </c>
      <c r="B3" s="713"/>
      <c r="C3" s="713"/>
      <c r="D3" s="713"/>
      <c r="E3" s="713"/>
      <c r="F3" s="713"/>
      <c r="G3" s="713"/>
      <c r="H3" s="713"/>
      <c r="I3" s="713"/>
      <c r="J3" s="713"/>
      <c r="K3" s="713"/>
      <c r="L3" s="713"/>
    </row>
    <row r="4" spans="1:12" ht="20.25" customHeight="1" x14ac:dyDescent="0.25">
      <c r="J4" s="715" t="s">
        <v>1</v>
      </c>
      <c r="K4" s="715"/>
      <c r="L4" s="715"/>
    </row>
    <row r="5" spans="1:12" ht="36" customHeight="1" x14ac:dyDescent="0.25">
      <c r="A5" s="717" t="s">
        <v>8</v>
      </c>
      <c r="B5" s="717" t="s">
        <v>186</v>
      </c>
      <c r="C5" s="718" t="s">
        <v>242</v>
      </c>
      <c r="D5" s="718" t="s">
        <v>243</v>
      </c>
      <c r="E5" s="718"/>
      <c r="F5" s="718"/>
      <c r="G5" s="718" t="s">
        <v>244</v>
      </c>
      <c r="H5" s="718"/>
      <c r="I5" s="718"/>
      <c r="J5" s="718" t="s">
        <v>245</v>
      </c>
      <c r="K5" s="718"/>
      <c r="L5" s="718"/>
    </row>
    <row r="6" spans="1:12" ht="30.75" customHeight="1" x14ac:dyDescent="0.25">
      <c r="A6" s="717"/>
      <c r="B6" s="717"/>
      <c r="C6" s="718"/>
      <c r="D6" s="20" t="s">
        <v>246</v>
      </c>
      <c r="E6" s="20" t="s">
        <v>247</v>
      </c>
      <c r="F6" s="20" t="s">
        <v>248</v>
      </c>
      <c r="G6" s="20" t="s">
        <v>246</v>
      </c>
      <c r="H6" s="20" t="s">
        <v>247</v>
      </c>
      <c r="I6" s="20" t="s">
        <v>248</v>
      </c>
      <c r="J6" s="20" t="s">
        <v>246</v>
      </c>
      <c r="K6" s="20" t="s">
        <v>247</v>
      </c>
      <c r="L6" s="20" t="s">
        <v>248</v>
      </c>
    </row>
    <row r="7" spans="1:12" ht="20.25" customHeight="1" x14ac:dyDescent="0.25">
      <c r="A7" s="8">
        <v>1</v>
      </c>
      <c r="B7" s="9" t="s">
        <v>229</v>
      </c>
      <c r="C7" s="11">
        <f>PL05.GiaoThuHX!C6</f>
        <v>183650</v>
      </c>
      <c r="D7" s="11">
        <f>E7+F7</f>
        <v>141000</v>
      </c>
      <c r="E7" s="11">
        <v>101285</v>
      </c>
      <c r="F7" s="11">
        <v>39715</v>
      </c>
      <c r="G7" s="11">
        <f>H7+I7</f>
        <v>655143</v>
      </c>
      <c r="H7" s="11">
        <v>528329</v>
      </c>
      <c r="I7" s="11">
        <v>126814</v>
      </c>
      <c r="J7" s="11">
        <f t="shared" ref="J7" si="0">+K7+L7</f>
        <v>796143</v>
      </c>
      <c r="K7" s="11">
        <f>E7+H7</f>
        <v>629614</v>
      </c>
      <c r="L7" s="11">
        <f>F7+I7</f>
        <v>166529</v>
      </c>
    </row>
    <row r="8" spans="1:12" ht="20.25" customHeight="1" x14ac:dyDescent="0.25">
      <c r="A8" s="8">
        <f>+A7+1</f>
        <v>2</v>
      </c>
      <c r="B8" s="9" t="s">
        <v>230</v>
      </c>
      <c r="C8" s="11">
        <f>PL05.GiaoThuHX!C7</f>
        <v>318000</v>
      </c>
      <c r="D8" s="11">
        <f t="shared" ref="D8:D19" si="1">E8+F8</f>
        <v>222638</v>
      </c>
      <c r="E8" s="11">
        <v>187400</v>
      </c>
      <c r="F8" s="11">
        <v>35238</v>
      </c>
      <c r="G8" s="11">
        <f t="shared" ref="G8:G19" si="2">H8+I8</f>
        <v>478733</v>
      </c>
      <c r="H8" s="11">
        <v>408701</v>
      </c>
      <c r="I8" s="11">
        <v>70032</v>
      </c>
      <c r="J8" s="11">
        <f>+K8+L8</f>
        <v>701371</v>
      </c>
      <c r="K8" s="11">
        <f t="shared" ref="K8:K19" si="3">E8+H8</f>
        <v>596101</v>
      </c>
      <c r="L8" s="11">
        <f t="shared" ref="L8:L19" si="4">F8+I8</f>
        <v>105270</v>
      </c>
    </row>
    <row r="9" spans="1:12" ht="20.25" customHeight="1" x14ac:dyDescent="0.25">
      <c r="A9" s="8">
        <f t="shared" ref="A9:A19" si="5">+A8+1</f>
        <v>3</v>
      </c>
      <c r="B9" s="9" t="s">
        <v>231</v>
      </c>
      <c r="C9" s="11">
        <f>PL05.GiaoThuHX!C8</f>
        <v>320000</v>
      </c>
      <c r="D9" s="11">
        <f t="shared" si="1"/>
        <v>248912</v>
      </c>
      <c r="E9" s="11">
        <v>139346</v>
      </c>
      <c r="F9" s="11">
        <v>109566</v>
      </c>
      <c r="G9" s="11">
        <f t="shared" si="2"/>
        <v>720896</v>
      </c>
      <c r="H9" s="11">
        <v>573550</v>
      </c>
      <c r="I9" s="11">
        <v>147346</v>
      </c>
      <c r="J9" s="11">
        <f t="shared" ref="J9:J19" si="6">+K9+L9</f>
        <v>969808</v>
      </c>
      <c r="K9" s="11">
        <f t="shared" si="3"/>
        <v>712896</v>
      </c>
      <c r="L9" s="11">
        <f t="shared" si="4"/>
        <v>256912</v>
      </c>
    </row>
    <row r="10" spans="1:12" ht="20.25" customHeight="1" x14ac:dyDescent="0.25">
      <c r="A10" s="8">
        <f t="shared" si="5"/>
        <v>4</v>
      </c>
      <c r="B10" s="9" t="s">
        <v>232</v>
      </c>
      <c r="C10" s="11">
        <f>PL05.GiaoThuHX!C9</f>
        <v>829000</v>
      </c>
      <c r="D10" s="11">
        <f t="shared" si="1"/>
        <v>713900</v>
      </c>
      <c r="E10" s="11">
        <v>673530</v>
      </c>
      <c r="F10" s="11">
        <v>40370</v>
      </c>
      <c r="G10" s="11">
        <f t="shared" si="2"/>
        <v>550046</v>
      </c>
      <c r="H10" s="11">
        <v>480089</v>
      </c>
      <c r="I10" s="11">
        <v>69957</v>
      </c>
      <c r="J10" s="11">
        <f t="shared" si="6"/>
        <v>1263946</v>
      </c>
      <c r="K10" s="11">
        <f t="shared" si="3"/>
        <v>1153619</v>
      </c>
      <c r="L10" s="11">
        <f t="shared" si="4"/>
        <v>110327</v>
      </c>
    </row>
    <row r="11" spans="1:12" ht="20.25" customHeight="1" x14ac:dyDescent="0.25">
      <c r="A11" s="8">
        <f t="shared" si="5"/>
        <v>5</v>
      </c>
      <c r="B11" s="9" t="s">
        <v>233</v>
      </c>
      <c r="C11" s="11">
        <f>PL05.GiaoThuHX!C10</f>
        <v>285000</v>
      </c>
      <c r="D11" s="11">
        <f t="shared" si="1"/>
        <v>203894</v>
      </c>
      <c r="E11" s="11">
        <v>116982</v>
      </c>
      <c r="F11" s="11">
        <v>86912</v>
      </c>
      <c r="G11" s="11">
        <f t="shared" si="2"/>
        <v>734897</v>
      </c>
      <c r="H11" s="11">
        <v>592309</v>
      </c>
      <c r="I11" s="11">
        <v>142588</v>
      </c>
      <c r="J11" s="11">
        <f t="shared" si="6"/>
        <v>938791</v>
      </c>
      <c r="K11" s="11">
        <f t="shared" si="3"/>
        <v>709291</v>
      </c>
      <c r="L11" s="11">
        <f t="shared" si="4"/>
        <v>229500</v>
      </c>
    </row>
    <row r="12" spans="1:12" ht="20.25" customHeight="1" x14ac:dyDescent="0.25">
      <c r="A12" s="8">
        <f t="shared" si="5"/>
        <v>6</v>
      </c>
      <c r="B12" s="9" t="s">
        <v>234</v>
      </c>
      <c r="C12" s="11">
        <f>PL05.GiaoThuHX!C11</f>
        <v>178980</v>
      </c>
      <c r="D12" s="11">
        <f t="shared" si="1"/>
        <v>138262</v>
      </c>
      <c r="E12" s="11">
        <v>77737</v>
      </c>
      <c r="F12" s="11">
        <v>60525</v>
      </c>
      <c r="G12" s="11">
        <f t="shared" si="2"/>
        <v>755040</v>
      </c>
      <c r="H12" s="11">
        <v>623350</v>
      </c>
      <c r="I12" s="11">
        <v>131690</v>
      </c>
      <c r="J12" s="11">
        <f t="shared" si="6"/>
        <v>893302</v>
      </c>
      <c r="K12" s="11">
        <f t="shared" si="3"/>
        <v>701087</v>
      </c>
      <c r="L12" s="11">
        <f t="shared" si="4"/>
        <v>192215</v>
      </c>
    </row>
    <row r="13" spans="1:12" ht="20.25" customHeight="1" x14ac:dyDescent="0.25">
      <c r="A13" s="8">
        <f t="shared" si="5"/>
        <v>7</v>
      </c>
      <c r="B13" s="9" t="s">
        <v>235</v>
      </c>
      <c r="C13" s="11">
        <f>PL05.GiaoThuHX!C12</f>
        <v>329000</v>
      </c>
      <c r="D13" s="11">
        <f t="shared" si="1"/>
        <v>208942</v>
      </c>
      <c r="E13" s="11">
        <v>138149</v>
      </c>
      <c r="F13" s="11">
        <v>70793</v>
      </c>
      <c r="G13" s="11">
        <f t="shared" si="2"/>
        <v>618901</v>
      </c>
      <c r="H13" s="11">
        <v>506128</v>
      </c>
      <c r="I13" s="11">
        <v>112773</v>
      </c>
      <c r="J13" s="11">
        <f t="shared" si="6"/>
        <v>827843</v>
      </c>
      <c r="K13" s="11">
        <f t="shared" si="3"/>
        <v>644277</v>
      </c>
      <c r="L13" s="11">
        <f t="shared" si="4"/>
        <v>183566</v>
      </c>
    </row>
    <row r="14" spans="1:12" ht="20.25" customHeight="1" x14ac:dyDescent="0.25">
      <c r="A14" s="8">
        <f t="shared" si="5"/>
        <v>8</v>
      </c>
      <c r="B14" s="9" t="s">
        <v>236</v>
      </c>
      <c r="C14" s="11">
        <f>PL05.GiaoThuHX!C13</f>
        <v>258800</v>
      </c>
      <c r="D14" s="11">
        <f t="shared" si="1"/>
        <v>189270</v>
      </c>
      <c r="E14" s="11">
        <v>113623</v>
      </c>
      <c r="F14" s="11">
        <v>75647</v>
      </c>
      <c r="G14" s="11">
        <f t="shared" si="2"/>
        <v>526293</v>
      </c>
      <c r="H14" s="11">
        <v>426377</v>
      </c>
      <c r="I14" s="11">
        <v>99916</v>
      </c>
      <c r="J14" s="11">
        <f t="shared" si="6"/>
        <v>715563</v>
      </c>
      <c r="K14" s="11">
        <f t="shared" si="3"/>
        <v>540000</v>
      </c>
      <c r="L14" s="11">
        <f t="shared" si="4"/>
        <v>175563</v>
      </c>
    </row>
    <row r="15" spans="1:12" ht="20.25" customHeight="1" x14ac:dyDescent="0.25">
      <c r="A15" s="8">
        <f t="shared" si="5"/>
        <v>9</v>
      </c>
      <c r="B15" s="9" t="s">
        <v>237</v>
      </c>
      <c r="C15" s="11">
        <f>PL05.GiaoThuHX!C14</f>
        <v>255800</v>
      </c>
      <c r="D15" s="11">
        <f t="shared" si="1"/>
        <v>213340</v>
      </c>
      <c r="E15" s="11">
        <v>171433</v>
      </c>
      <c r="F15" s="11">
        <v>41907</v>
      </c>
      <c r="G15" s="11">
        <f t="shared" si="2"/>
        <v>751368</v>
      </c>
      <c r="H15" s="11">
        <v>577274</v>
      </c>
      <c r="I15" s="11">
        <v>174094</v>
      </c>
      <c r="J15" s="11">
        <f t="shared" si="6"/>
        <v>964708</v>
      </c>
      <c r="K15" s="11">
        <f t="shared" si="3"/>
        <v>748707</v>
      </c>
      <c r="L15" s="11">
        <f t="shared" si="4"/>
        <v>216001</v>
      </c>
    </row>
    <row r="16" spans="1:12" ht="20.25" customHeight="1" x14ac:dyDescent="0.25">
      <c r="A16" s="8">
        <f t="shared" si="5"/>
        <v>10</v>
      </c>
      <c r="B16" s="9" t="s">
        <v>238</v>
      </c>
      <c r="C16" s="11">
        <f>PL05.GiaoThuHX!C15</f>
        <v>76590</v>
      </c>
      <c r="D16" s="11">
        <f t="shared" si="1"/>
        <v>66225</v>
      </c>
      <c r="E16" s="11">
        <v>42200</v>
      </c>
      <c r="F16" s="11">
        <v>24025</v>
      </c>
      <c r="G16" s="11">
        <f t="shared" si="2"/>
        <v>704269</v>
      </c>
      <c r="H16" s="11">
        <v>555076</v>
      </c>
      <c r="I16" s="11">
        <v>149193</v>
      </c>
      <c r="J16" s="11">
        <f t="shared" si="6"/>
        <v>770494</v>
      </c>
      <c r="K16" s="11">
        <f t="shared" si="3"/>
        <v>597276</v>
      </c>
      <c r="L16" s="11">
        <f t="shared" si="4"/>
        <v>173218</v>
      </c>
    </row>
    <row r="17" spans="1:12" ht="20.25" customHeight="1" x14ac:dyDescent="0.25">
      <c r="A17" s="8">
        <f t="shared" si="5"/>
        <v>11</v>
      </c>
      <c r="B17" s="9" t="s">
        <v>239</v>
      </c>
      <c r="C17" s="11">
        <f>PL05.GiaoThuHX!C16</f>
        <v>125000</v>
      </c>
      <c r="D17" s="11">
        <f t="shared" si="1"/>
        <v>99776</v>
      </c>
      <c r="E17" s="11">
        <v>83021</v>
      </c>
      <c r="F17" s="11">
        <v>16755</v>
      </c>
      <c r="G17" s="11">
        <f t="shared" si="2"/>
        <v>370429</v>
      </c>
      <c r="H17" s="11">
        <v>333731</v>
      </c>
      <c r="I17" s="11">
        <v>36698</v>
      </c>
      <c r="J17" s="11">
        <f t="shared" si="6"/>
        <v>470205</v>
      </c>
      <c r="K17" s="11">
        <f t="shared" si="3"/>
        <v>416752</v>
      </c>
      <c r="L17" s="11">
        <f t="shared" si="4"/>
        <v>53453</v>
      </c>
    </row>
    <row r="18" spans="1:12" ht="20.25" customHeight="1" x14ac:dyDescent="0.25">
      <c r="A18" s="8">
        <f>+A17+1</f>
        <v>12</v>
      </c>
      <c r="B18" s="9" t="s">
        <v>240</v>
      </c>
      <c r="C18" s="11">
        <f>PL05.GiaoThuHX!C17</f>
        <v>32180</v>
      </c>
      <c r="D18" s="11">
        <f t="shared" si="1"/>
        <v>25444</v>
      </c>
      <c r="E18" s="11">
        <v>15134</v>
      </c>
      <c r="F18" s="11">
        <v>10310</v>
      </c>
      <c r="G18" s="11">
        <f t="shared" si="2"/>
        <v>344696</v>
      </c>
      <c r="H18" s="11">
        <v>277091</v>
      </c>
      <c r="I18" s="11">
        <v>67605</v>
      </c>
      <c r="J18" s="11">
        <f t="shared" si="6"/>
        <v>370140</v>
      </c>
      <c r="K18" s="11">
        <f t="shared" si="3"/>
        <v>292225</v>
      </c>
      <c r="L18" s="11">
        <f t="shared" si="4"/>
        <v>77915</v>
      </c>
    </row>
    <row r="19" spans="1:12" ht="20.25" customHeight="1" x14ac:dyDescent="0.25">
      <c r="A19" s="8">
        <f t="shared" si="5"/>
        <v>13</v>
      </c>
      <c r="B19" s="9" t="s">
        <v>241</v>
      </c>
      <c r="C19" s="11">
        <f>PL05.GiaoThuHX!C18</f>
        <v>79450</v>
      </c>
      <c r="D19" s="11">
        <f t="shared" si="1"/>
        <v>59302</v>
      </c>
      <c r="E19" s="11">
        <v>39004</v>
      </c>
      <c r="F19" s="11">
        <v>20298</v>
      </c>
      <c r="G19" s="11">
        <f t="shared" si="2"/>
        <v>483472</v>
      </c>
      <c r="H19" s="11">
        <v>410163</v>
      </c>
      <c r="I19" s="11">
        <v>73309</v>
      </c>
      <c r="J19" s="11">
        <f t="shared" si="6"/>
        <v>542774</v>
      </c>
      <c r="K19" s="11">
        <f t="shared" si="3"/>
        <v>449167</v>
      </c>
      <c r="L19" s="11">
        <f t="shared" si="4"/>
        <v>93607</v>
      </c>
    </row>
    <row r="20" spans="1:12" ht="20.25" customHeight="1" x14ac:dyDescent="0.25">
      <c r="A20" s="714" t="s">
        <v>217</v>
      </c>
      <c r="B20" s="714"/>
      <c r="C20" s="10">
        <f>SUM(C7:C19)</f>
        <v>3271450</v>
      </c>
      <c r="D20" s="10">
        <f t="shared" ref="D20:L20" si="7">SUM(D7:D19)</f>
        <v>2530905</v>
      </c>
      <c r="E20" s="10">
        <f t="shared" si="7"/>
        <v>1898844</v>
      </c>
      <c r="F20" s="10">
        <f t="shared" si="7"/>
        <v>632061</v>
      </c>
      <c r="G20" s="10">
        <f t="shared" si="7"/>
        <v>7694183</v>
      </c>
      <c r="H20" s="10">
        <f t="shared" si="7"/>
        <v>6292168</v>
      </c>
      <c r="I20" s="10">
        <f t="shared" si="7"/>
        <v>1402015</v>
      </c>
      <c r="J20" s="10">
        <f t="shared" si="7"/>
        <v>10225088</v>
      </c>
      <c r="K20" s="10">
        <f t="shared" si="7"/>
        <v>8191012</v>
      </c>
      <c r="L20" s="10">
        <f t="shared" si="7"/>
        <v>2034076</v>
      </c>
    </row>
    <row r="21" spans="1:12" ht="20.25" customHeight="1" x14ac:dyDescent="0.25"/>
    <row r="22" spans="1:12" ht="20.25" customHeight="1" x14ac:dyDescent="0.25">
      <c r="I22" s="716" t="s">
        <v>704</v>
      </c>
      <c r="J22" s="716"/>
      <c r="K22" s="716"/>
      <c r="L22" s="716"/>
    </row>
    <row r="23" spans="1:12" ht="20.25" customHeight="1" x14ac:dyDescent="0.25"/>
    <row r="24" spans="1:12" ht="20.25" customHeight="1" x14ac:dyDescent="0.25"/>
    <row r="25" spans="1:12" ht="20.25" customHeight="1" x14ac:dyDescent="0.25"/>
    <row r="26" spans="1:12" ht="20.25" customHeight="1" x14ac:dyDescent="0.25"/>
    <row r="27" spans="1:12" ht="20.25" customHeight="1" x14ac:dyDescent="0.25"/>
    <row r="28" spans="1:12" ht="20.25" customHeight="1" x14ac:dyDescent="0.25"/>
    <row r="29" spans="1:12" ht="20.25" customHeight="1" x14ac:dyDescent="0.25"/>
    <row r="30" spans="1:12" ht="20.25" customHeight="1" x14ac:dyDescent="0.25"/>
    <row r="31" spans="1:12" ht="20.25" customHeight="1" x14ac:dyDescent="0.25"/>
    <row r="32" spans="1:12"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20.25" customHeight="1" x14ac:dyDescent="0.25"/>
    <row r="216" ht="20.25" customHeight="1" x14ac:dyDescent="0.25"/>
    <row r="217" ht="20.25" customHeight="1" x14ac:dyDescent="0.25"/>
    <row r="218" ht="20.25" customHeight="1" x14ac:dyDescent="0.25"/>
    <row r="219" ht="20.25" customHeight="1" x14ac:dyDescent="0.25"/>
    <row r="220" ht="20.25" customHeight="1" x14ac:dyDescent="0.25"/>
    <row r="221" ht="20.25" customHeight="1" x14ac:dyDescent="0.25"/>
    <row r="222" ht="20.25" customHeight="1" x14ac:dyDescent="0.25"/>
    <row r="223" ht="20.25" customHeight="1" x14ac:dyDescent="0.25"/>
    <row r="224" ht="20.25" customHeight="1" x14ac:dyDescent="0.25"/>
    <row r="225" ht="20.25" customHeight="1" x14ac:dyDescent="0.25"/>
    <row r="226" ht="20.25" customHeight="1" x14ac:dyDescent="0.25"/>
    <row r="227" ht="20.25" customHeight="1" x14ac:dyDescent="0.25"/>
    <row r="228" ht="20.25" customHeight="1" x14ac:dyDescent="0.25"/>
    <row r="229" ht="20.25" customHeight="1" x14ac:dyDescent="0.25"/>
    <row r="230" ht="20.25" customHeight="1" x14ac:dyDescent="0.25"/>
    <row r="231" ht="20.25" customHeight="1" x14ac:dyDescent="0.25"/>
    <row r="232" ht="20.25" customHeight="1" x14ac:dyDescent="0.25"/>
    <row r="233" ht="20.25" customHeight="1" x14ac:dyDescent="0.25"/>
    <row r="234" ht="20.25" customHeight="1" x14ac:dyDescent="0.25"/>
    <row r="235" ht="20.25" customHeight="1" x14ac:dyDescent="0.25"/>
    <row r="236" ht="20.25" customHeight="1" x14ac:dyDescent="0.25"/>
    <row r="237" ht="20.25" customHeight="1" x14ac:dyDescent="0.25"/>
    <row r="238" ht="20.25" customHeight="1" x14ac:dyDescent="0.25"/>
    <row r="239" ht="20.25" customHeight="1" x14ac:dyDescent="0.25"/>
    <row r="240" ht="20.25" customHeight="1" x14ac:dyDescent="0.25"/>
    <row r="241" ht="20.25" customHeight="1" x14ac:dyDescent="0.25"/>
    <row r="242" ht="20.25" customHeight="1" x14ac:dyDescent="0.25"/>
    <row r="243" ht="20.25" customHeight="1" x14ac:dyDescent="0.25"/>
    <row r="244" ht="20.25" customHeight="1" x14ac:dyDescent="0.25"/>
    <row r="245" ht="20.25" customHeight="1" x14ac:dyDescent="0.25"/>
    <row r="246" ht="20.25" customHeight="1" x14ac:dyDescent="0.25"/>
    <row r="247" ht="20.25" customHeight="1" x14ac:dyDescent="0.25"/>
    <row r="248" ht="20.25" customHeight="1" x14ac:dyDescent="0.25"/>
    <row r="249" ht="20.25" customHeight="1" x14ac:dyDescent="0.25"/>
    <row r="250" ht="20.25" customHeight="1" x14ac:dyDescent="0.25"/>
    <row r="251" ht="20.25" customHeight="1" x14ac:dyDescent="0.25"/>
    <row r="252" ht="20.25" customHeight="1" x14ac:dyDescent="0.25"/>
    <row r="253" ht="20.25" customHeight="1" x14ac:dyDescent="0.25"/>
    <row r="254" ht="20.25" customHeight="1" x14ac:dyDescent="0.25"/>
    <row r="255" ht="20.25" customHeight="1" x14ac:dyDescent="0.25"/>
    <row r="256" ht="20.25" customHeight="1" x14ac:dyDescent="0.25"/>
    <row r="257" ht="20.25" customHeight="1" x14ac:dyDescent="0.25"/>
    <row r="258" ht="20.25" customHeight="1" x14ac:dyDescent="0.25"/>
    <row r="259" ht="20.25" customHeight="1" x14ac:dyDescent="0.25"/>
    <row r="260" ht="20.25" customHeight="1" x14ac:dyDescent="0.25"/>
    <row r="261" ht="20.25" customHeight="1" x14ac:dyDescent="0.25"/>
    <row r="262" ht="20.25" customHeight="1" x14ac:dyDescent="0.25"/>
    <row r="263" ht="20.25" customHeight="1" x14ac:dyDescent="0.25"/>
    <row r="264" ht="20.25" customHeight="1" x14ac:dyDescent="0.25"/>
    <row r="265" ht="20.25" customHeight="1" x14ac:dyDescent="0.25"/>
    <row r="266" ht="20.25" customHeight="1" x14ac:dyDescent="0.25"/>
    <row r="267" ht="20.25" customHeight="1" x14ac:dyDescent="0.25"/>
    <row r="268" ht="20.25" customHeight="1" x14ac:dyDescent="0.25"/>
    <row r="269" ht="20.25" customHeight="1" x14ac:dyDescent="0.25"/>
    <row r="270" ht="20.25" customHeight="1" x14ac:dyDescent="0.25"/>
    <row r="271" ht="20.25" customHeight="1" x14ac:dyDescent="0.25"/>
    <row r="272" ht="20.25" customHeight="1" x14ac:dyDescent="0.25"/>
    <row r="273" ht="20.25" customHeight="1" x14ac:dyDescent="0.25"/>
    <row r="274" ht="20.25" customHeight="1" x14ac:dyDescent="0.25"/>
    <row r="275" ht="20.25" customHeight="1" x14ac:dyDescent="0.25"/>
    <row r="276" ht="20.25" customHeight="1" x14ac:dyDescent="0.25"/>
    <row r="277" ht="20.25" customHeight="1" x14ac:dyDescent="0.25"/>
    <row r="278" ht="20.25" customHeight="1" x14ac:dyDescent="0.25"/>
    <row r="279" ht="20.25" customHeight="1" x14ac:dyDescent="0.25"/>
    <row r="280" ht="20.25" customHeight="1" x14ac:dyDescent="0.25"/>
    <row r="281" ht="20.25" customHeight="1" x14ac:dyDescent="0.25"/>
    <row r="282" ht="20.25" customHeight="1" x14ac:dyDescent="0.25"/>
    <row r="283" ht="20.25" customHeight="1" x14ac:dyDescent="0.25"/>
    <row r="284" ht="20.25" customHeight="1" x14ac:dyDescent="0.25"/>
    <row r="285" ht="20.25" customHeight="1" x14ac:dyDescent="0.25"/>
    <row r="286" ht="20.25" customHeight="1" x14ac:dyDescent="0.25"/>
    <row r="287" ht="20.25" customHeight="1" x14ac:dyDescent="0.25"/>
    <row r="288" ht="20.25" customHeight="1" x14ac:dyDescent="0.25"/>
    <row r="289" ht="20.25" customHeight="1" x14ac:dyDescent="0.25"/>
    <row r="290" ht="20.25" customHeight="1" x14ac:dyDescent="0.25"/>
    <row r="291" ht="20.25" customHeight="1" x14ac:dyDescent="0.25"/>
    <row r="292" ht="20.25" customHeight="1" x14ac:dyDescent="0.25"/>
    <row r="293" ht="20.25" customHeight="1" x14ac:dyDescent="0.25"/>
    <row r="294" ht="20.25" customHeight="1" x14ac:dyDescent="0.25"/>
    <row r="295" ht="20.25" customHeight="1" x14ac:dyDescent="0.25"/>
    <row r="296" ht="20.25" customHeight="1" x14ac:dyDescent="0.25"/>
    <row r="297" ht="20.25" customHeight="1" x14ac:dyDescent="0.25"/>
    <row r="298" ht="20.25" customHeight="1" x14ac:dyDescent="0.25"/>
    <row r="299" ht="20.25" customHeight="1" x14ac:dyDescent="0.25"/>
    <row r="300" ht="20.25" customHeight="1" x14ac:dyDescent="0.25"/>
    <row r="301" ht="20.25" customHeight="1" x14ac:dyDescent="0.25"/>
    <row r="302" ht="20.25" customHeight="1" x14ac:dyDescent="0.25"/>
    <row r="303" ht="20.25" customHeight="1" x14ac:dyDescent="0.25"/>
    <row r="304" ht="20.25" customHeight="1" x14ac:dyDescent="0.25"/>
    <row r="305" ht="20.25" customHeight="1" x14ac:dyDescent="0.25"/>
    <row r="306" ht="20.25" customHeight="1" x14ac:dyDescent="0.25"/>
    <row r="307" ht="20.25" customHeight="1" x14ac:dyDescent="0.25"/>
    <row r="308" ht="20.25" customHeight="1" x14ac:dyDescent="0.25"/>
    <row r="309" ht="20.25" customHeight="1" x14ac:dyDescent="0.25"/>
    <row r="310" ht="20.25" customHeight="1" x14ac:dyDescent="0.25"/>
    <row r="311" ht="20.25" customHeight="1" x14ac:dyDescent="0.25"/>
    <row r="312" ht="20.25" customHeight="1" x14ac:dyDescent="0.25"/>
    <row r="313" ht="20.25" customHeight="1" x14ac:dyDescent="0.25"/>
    <row r="314" ht="20.25" customHeight="1" x14ac:dyDescent="0.25"/>
    <row r="315" ht="20.25" customHeight="1" x14ac:dyDescent="0.25"/>
    <row r="316" ht="20.25" customHeight="1" x14ac:dyDescent="0.25"/>
    <row r="317" ht="20.25" customHeight="1" x14ac:dyDescent="0.25"/>
    <row r="318" ht="20.25" customHeight="1" x14ac:dyDescent="0.25"/>
    <row r="319" ht="20.25" customHeight="1" x14ac:dyDescent="0.25"/>
    <row r="320" ht="20.25" customHeight="1" x14ac:dyDescent="0.25"/>
    <row r="321" ht="20.25" customHeight="1" x14ac:dyDescent="0.25"/>
    <row r="322" ht="20.25" customHeight="1" x14ac:dyDescent="0.25"/>
    <row r="323" ht="20.25" customHeight="1" x14ac:dyDescent="0.25"/>
    <row r="324" ht="20.25" customHeight="1" x14ac:dyDescent="0.25"/>
    <row r="325" ht="20.25" customHeight="1" x14ac:dyDescent="0.25"/>
    <row r="326" ht="20.25" customHeight="1" x14ac:dyDescent="0.25"/>
    <row r="327" ht="20.25" customHeight="1" x14ac:dyDescent="0.25"/>
    <row r="328" ht="20.25" customHeight="1" x14ac:dyDescent="0.25"/>
    <row r="329" ht="20.25" customHeight="1" x14ac:dyDescent="0.25"/>
    <row r="330" ht="20.25" customHeight="1" x14ac:dyDescent="0.25"/>
    <row r="331" ht="20.25" customHeight="1" x14ac:dyDescent="0.25"/>
    <row r="332" ht="20.25" customHeight="1" x14ac:dyDescent="0.25"/>
    <row r="333" ht="20.25" customHeight="1" x14ac:dyDescent="0.25"/>
    <row r="334" ht="20.25" customHeight="1" x14ac:dyDescent="0.25"/>
    <row r="335" ht="20.25" customHeight="1" x14ac:dyDescent="0.25"/>
    <row r="336" ht="20.25" customHeight="1" x14ac:dyDescent="0.25"/>
    <row r="337" ht="20.25" customHeight="1" x14ac:dyDescent="0.25"/>
    <row r="338" ht="20.25" customHeight="1" x14ac:dyDescent="0.25"/>
    <row r="339" ht="20.25" customHeight="1" x14ac:dyDescent="0.25"/>
    <row r="340" ht="20.25" customHeight="1" x14ac:dyDescent="0.25"/>
    <row r="341" ht="20.25" customHeight="1" x14ac:dyDescent="0.25"/>
    <row r="342" ht="20.25" customHeight="1" x14ac:dyDescent="0.25"/>
    <row r="343" ht="20.25" customHeight="1" x14ac:dyDescent="0.25"/>
    <row r="344" ht="20.25" customHeight="1" x14ac:dyDescent="0.25"/>
    <row r="345" ht="20.25" customHeight="1" x14ac:dyDescent="0.25"/>
    <row r="346" ht="20.25" customHeight="1" x14ac:dyDescent="0.25"/>
    <row r="347" ht="20.25" customHeight="1" x14ac:dyDescent="0.25"/>
    <row r="348" ht="20.25" customHeight="1" x14ac:dyDescent="0.25"/>
    <row r="349" ht="20.25" customHeight="1" x14ac:dyDescent="0.25"/>
    <row r="350" ht="20.25" customHeight="1" x14ac:dyDescent="0.25"/>
    <row r="351" ht="20.25" customHeight="1" x14ac:dyDescent="0.25"/>
    <row r="352" ht="20.25" customHeight="1" x14ac:dyDescent="0.25"/>
    <row r="353" ht="20.25" customHeight="1" x14ac:dyDescent="0.25"/>
    <row r="354" ht="20.25" customHeight="1" x14ac:dyDescent="0.25"/>
    <row r="355" ht="20.25" customHeight="1" x14ac:dyDescent="0.25"/>
    <row r="356" ht="20.25" customHeight="1" x14ac:dyDescent="0.25"/>
    <row r="357" ht="20.25" customHeight="1" x14ac:dyDescent="0.25"/>
    <row r="358" ht="20.25" customHeight="1" x14ac:dyDescent="0.25"/>
    <row r="359" ht="20.25" customHeight="1" x14ac:dyDescent="0.25"/>
    <row r="360" ht="20.25" customHeight="1" x14ac:dyDescent="0.25"/>
    <row r="361" ht="20.25" customHeight="1" x14ac:dyDescent="0.25"/>
    <row r="362" ht="20.25" customHeight="1" x14ac:dyDescent="0.25"/>
    <row r="363" ht="20.25" customHeight="1" x14ac:dyDescent="0.25"/>
    <row r="364" ht="20.25" customHeight="1" x14ac:dyDescent="0.25"/>
    <row r="365" ht="20.25" customHeight="1" x14ac:dyDescent="0.25"/>
    <row r="366" ht="20.25" customHeight="1" x14ac:dyDescent="0.25"/>
    <row r="367" ht="20.25" customHeight="1" x14ac:dyDescent="0.25"/>
    <row r="368" ht="20.25" customHeight="1" x14ac:dyDescent="0.25"/>
    <row r="369" ht="20.25" customHeight="1" x14ac:dyDescent="0.25"/>
    <row r="370" ht="20.25" customHeight="1" x14ac:dyDescent="0.25"/>
    <row r="371" ht="20.25" customHeight="1" x14ac:dyDescent="0.25"/>
    <row r="372" ht="20.25" customHeight="1" x14ac:dyDescent="0.25"/>
    <row r="373" ht="20.25" customHeight="1" x14ac:dyDescent="0.25"/>
    <row r="374" ht="20.25" customHeight="1" x14ac:dyDescent="0.25"/>
    <row r="375" ht="20.25" customHeight="1" x14ac:dyDescent="0.25"/>
    <row r="376" ht="20.25" customHeight="1" x14ac:dyDescent="0.25"/>
    <row r="377" ht="20.25" customHeight="1" x14ac:dyDescent="0.25"/>
    <row r="378" ht="20.25" customHeight="1" x14ac:dyDescent="0.25"/>
    <row r="379" ht="20.25" customHeight="1" x14ac:dyDescent="0.25"/>
    <row r="380" ht="20.25" customHeight="1" x14ac:dyDescent="0.25"/>
    <row r="381" ht="20.25" customHeight="1" x14ac:dyDescent="0.25"/>
    <row r="382" ht="20.25" customHeight="1" x14ac:dyDescent="0.25"/>
    <row r="383" ht="20.25" customHeight="1" x14ac:dyDescent="0.25"/>
    <row r="384" ht="20.25" customHeight="1" x14ac:dyDescent="0.25"/>
    <row r="385" ht="20.25" customHeight="1" x14ac:dyDescent="0.25"/>
    <row r="386" ht="20.25" customHeight="1" x14ac:dyDescent="0.25"/>
    <row r="387" ht="20.25" customHeight="1" x14ac:dyDescent="0.25"/>
    <row r="388" ht="20.25" customHeight="1" x14ac:dyDescent="0.25"/>
    <row r="389" ht="20.25" customHeight="1" x14ac:dyDescent="0.25"/>
    <row r="390" ht="20.25" customHeight="1" x14ac:dyDescent="0.25"/>
    <row r="391" ht="20.25" customHeight="1" x14ac:dyDescent="0.25"/>
    <row r="392" ht="20.25" customHeight="1" x14ac:dyDescent="0.25"/>
    <row r="393" ht="20.25" customHeight="1" x14ac:dyDescent="0.25"/>
    <row r="394" ht="20.25" customHeight="1" x14ac:dyDescent="0.25"/>
    <row r="395" ht="20.25" customHeight="1" x14ac:dyDescent="0.25"/>
    <row r="396" ht="20.25" customHeight="1" x14ac:dyDescent="0.25"/>
    <row r="397" ht="20.25" customHeight="1" x14ac:dyDescent="0.25"/>
    <row r="398" ht="20.25" customHeight="1" x14ac:dyDescent="0.25"/>
    <row r="399" ht="20.25" customHeight="1" x14ac:dyDescent="0.25"/>
    <row r="400" ht="20.25" customHeight="1" x14ac:dyDescent="0.25"/>
    <row r="401" ht="20.25" customHeight="1" x14ac:dyDescent="0.25"/>
    <row r="402" ht="20.25" customHeight="1" x14ac:dyDescent="0.25"/>
    <row r="403" ht="20.25" customHeight="1" x14ac:dyDescent="0.25"/>
    <row r="404" ht="20.25" customHeight="1" x14ac:dyDescent="0.25"/>
    <row r="405" ht="20.25" customHeight="1" x14ac:dyDescent="0.25"/>
    <row r="406" ht="20.25" customHeight="1" x14ac:dyDescent="0.25"/>
    <row r="407" ht="20.25" customHeight="1" x14ac:dyDescent="0.25"/>
    <row r="408" ht="20.25" customHeight="1" x14ac:dyDescent="0.25"/>
    <row r="409" ht="20.25" customHeight="1" x14ac:dyDescent="0.25"/>
    <row r="410" ht="20.25" customHeight="1" x14ac:dyDescent="0.25"/>
    <row r="411" ht="20.25" customHeight="1" x14ac:dyDescent="0.25"/>
    <row r="412" ht="20.25" customHeight="1" x14ac:dyDescent="0.25"/>
    <row r="413" ht="20.25" customHeight="1" x14ac:dyDescent="0.25"/>
    <row r="414" ht="20.25" customHeight="1" x14ac:dyDescent="0.25"/>
    <row r="415" ht="20.25" customHeight="1" x14ac:dyDescent="0.25"/>
    <row r="416" ht="20.25" customHeight="1" x14ac:dyDescent="0.25"/>
    <row r="417" ht="20.25" customHeight="1" x14ac:dyDescent="0.25"/>
    <row r="418" ht="20.25" customHeight="1" x14ac:dyDescent="0.25"/>
    <row r="419" ht="20.25" customHeight="1" x14ac:dyDescent="0.25"/>
    <row r="420" ht="20.25" customHeight="1" x14ac:dyDescent="0.25"/>
    <row r="421" ht="20.25" customHeight="1" x14ac:dyDescent="0.25"/>
    <row r="422" ht="20.25" customHeight="1" x14ac:dyDescent="0.25"/>
    <row r="423" ht="20.25" customHeight="1" x14ac:dyDescent="0.25"/>
    <row r="424" ht="20.25" customHeight="1" x14ac:dyDescent="0.25"/>
    <row r="425" ht="20.25" customHeight="1" x14ac:dyDescent="0.25"/>
    <row r="426" ht="20.25" customHeight="1" x14ac:dyDescent="0.25"/>
    <row r="427" ht="20.25" customHeight="1" x14ac:dyDescent="0.25"/>
    <row r="428" ht="20.25" customHeight="1" x14ac:dyDescent="0.25"/>
    <row r="429" ht="20.25" customHeight="1" x14ac:dyDescent="0.25"/>
    <row r="430" ht="20.25" customHeight="1" x14ac:dyDescent="0.25"/>
    <row r="431" ht="20.25" customHeight="1" x14ac:dyDescent="0.25"/>
    <row r="432" ht="20.25" customHeight="1" x14ac:dyDescent="0.25"/>
    <row r="433" ht="20.25" customHeight="1" x14ac:dyDescent="0.25"/>
    <row r="434" ht="20.25" customHeight="1" x14ac:dyDescent="0.25"/>
    <row r="435" ht="20.25" customHeight="1" x14ac:dyDescent="0.25"/>
    <row r="436" ht="20.25" customHeight="1" x14ac:dyDescent="0.25"/>
    <row r="437" ht="20.25" customHeight="1" x14ac:dyDescent="0.25"/>
    <row r="438" ht="20.25" customHeight="1" x14ac:dyDescent="0.25"/>
    <row r="439" ht="20.25" customHeight="1" x14ac:dyDescent="0.25"/>
    <row r="440" ht="20.25" customHeight="1" x14ac:dyDescent="0.25"/>
    <row r="441" ht="20.25" customHeight="1" x14ac:dyDescent="0.25"/>
    <row r="442" ht="20.25" customHeight="1" x14ac:dyDescent="0.25"/>
    <row r="443" ht="20.25" customHeight="1" x14ac:dyDescent="0.25"/>
    <row r="444" ht="20.25" customHeight="1" x14ac:dyDescent="0.25"/>
    <row r="445" ht="20.25" customHeight="1" x14ac:dyDescent="0.25"/>
    <row r="446" ht="20.25" customHeight="1" x14ac:dyDescent="0.25"/>
    <row r="447" ht="20.25" customHeight="1" x14ac:dyDescent="0.25"/>
    <row r="448" ht="20.25" customHeight="1" x14ac:dyDescent="0.25"/>
    <row r="449" ht="20.25" customHeight="1" x14ac:dyDescent="0.25"/>
    <row r="450" ht="20.25" customHeight="1" x14ac:dyDescent="0.25"/>
    <row r="451" ht="20.25" customHeight="1" x14ac:dyDescent="0.25"/>
    <row r="452" ht="20.25" customHeight="1" x14ac:dyDescent="0.25"/>
    <row r="453" ht="20.25" customHeight="1" x14ac:dyDescent="0.25"/>
    <row r="454" ht="20.25" customHeight="1" x14ac:dyDescent="0.25"/>
    <row r="455" ht="20.25" customHeight="1" x14ac:dyDescent="0.25"/>
    <row r="456" ht="20.25" customHeight="1" x14ac:dyDescent="0.25"/>
    <row r="457" ht="20.25" customHeight="1" x14ac:dyDescent="0.25"/>
    <row r="458" ht="20.25" customHeight="1" x14ac:dyDescent="0.25"/>
    <row r="459" ht="20.25" customHeight="1" x14ac:dyDescent="0.25"/>
    <row r="460" ht="20.25" customHeight="1" x14ac:dyDescent="0.25"/>
    <row r="461" ht="20.25" customHeight="1" x14ac:dyDescent="0.25"/>
    <row r="462" ht="20.25" customHeight="1" x14ac:dyDescent="0.25"/>
    <row r="463" ht="20.25" customHeight="1" x14ac:dyDescent="0.25"/>
    <row r="464" ht="20.25" customHeight="1" x14ac:dyDescent="0.25"/>
    <row r="465" ht="20.25" customHeight="1" x14ac:dyDescent="0.25"/>
    <row r="466" ht="20.25" customHeight="1" x14ac:dyDescent="0.25"/>
    <row r="467" ht="20.25" customHeight="1" x14ac:dyDescent="0.25"/>
    <row r="468" ht="20.25" customHeight="1" x14ac:dyDescent="0.25"/>
    <row r="469" ht="20.25" customHeight="1" x14ac:dyDescent="0.25"/>
    <row r="470" ht="20.25" customHeight="1" x14ac:dyDescent="0.25"/>
    <row r="471" ht="20.25" customHeight="1" x14ac:dyDescent="0.25"/>
    <row r="472" ht="20.25" customHeight="1" x14ac:dyDescent="0.25"/>
    <row r="473" ht="20.25" customHeight="1" x14ac:dyDescent="0.25"/>
    <row r="474" ht="20.25" customHeight="1" x14ac:dyDescent="0.25"/>
    <row r="475" ht="20.25" customHeight="1" x14ac:dyDescent="0.25"/>
    <row r="476" ht="20.25" customHeight="1" x14ac:dyDescent="0.25"/>
    <row r="477" ht="20.25" customHeight="1" x14ac:dyDescent="0.25"/>
    <row r="478" ht="20.25" customHeight="1" x14ac:dyDescent="0.25"/>
    <row r="479" ht="20.25" customHeight="1" x14ac:dyDescent="0.25"/>
    <row r="480" ht="20.25" customHeight="1" x14ac:dyDescent="0.25"/>
    <row r="481" ht="20.25" customHeight="1" x14ac:dyDescent="0.25"/>
    <row r="482" ht="20.25" customHeight="1" x14ac:dyDescent="0.25"/>
    <row r="483" ht="20.25" customHeight="1" x14ac:dyDescent="0.25"/>
    <row r="484" ht="20.25" customHeight="1" x14ac:dyDescent="0.25"/>
    <row r="485" ht="20.25" customHeight="1" x14ac:dyDescent="0.25"/>
    <row r="486" ht="20.25" customHeight="1" x14ac:dyDescent="0.25"/>
    <row r="487" ht="20.25" customHeight="1" x14ac:dyDescent="0.25"/>
    <row r="488" ht="20.25" customHeight="1" x14ac:dyDescent="0.25"/>
    <row r="489" ht="20.25" customHeight="1" x14ac:dyDescent="0.25"/>
    <row r="490" ht="20.25" customHeight="1" x14ac:dyDescent="0.25"/>
    <row r="491" ht="20.25" customHeight="1" x14ac:dyDescent="0.25"/>
    <row r="492" ht="20.25" customHeight="1" x14ac:dyDescent="0.25"/>
    <row r="493" ht="20.25" customHeight="1" x14ac:dyDescent="0.25"/>
    <row r="494" ht="20.25" customHeight="1" x14ac:dyDescent="0.25"/>
    <row r="495" ht="20.25" customHeight="1" x14ac:dyDescent="0.25"/>
    <row r="496"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row r="527" ht="20.25" customHeight="1" x14ac:dyDescent="0.25"/>
    <row r="528" ht="20.25" customHeight="1" x14ac:dyDescent="0.25"/>
    <row r="529" ht="20.25" customHeight="1" x14ac:dyDescent="0.25"/>
    <row r="530" ht="20.25" customHeight="1" x14ac:dyDescent="0.25"/>
    <row r="531" ht="20.25" customHeight="1" x14ac:dyDescent="0.25"/>
    <row r="532" ht="20.25" customHeight="1" x14ac:dyDescent="0.25"/>
    <row r="533" ht="20.25" customHeight="1" x14ac:dyDescent="0.25"/>
    <row r="534" ht="20.25" customHeight="1" x14ac:dyDescent="0.25"/>
    <row r="535" ht="20.25" customHeight="1" x14ac:dyDescent="0.25"/>
    <row r="536" ht="20.25" customHeight="1" x14ac:dyDescent="0.25"/>
    <row r="537" ht="20.25" customHeight="1" x14ac:dyDescent="0.25"/>
    <row r="538" ht="20.25" customHeight="1" x14ac:dyDescent="0.25"/>
    <row r="539" ht="20.25" customHeight="1" x14ac:dyDescent="0.25"/>
    <row r="540" ht="20.25" customHeight="1" x14ac:dyDescent="0.25"/>
    <row r="541" ht="20.25" customHeight="1" x14ac:dyDescent="0.25"/>
    <row r="542" ht="20.25" customHeight="1" x14ac:dyDescent="0.25"/>
    <row r="543" ht="20.25" customHeight="1" x14ac:dyDescent="0.25"/>
    <row r="544" ht="20.25" customHeight="1" x14ac:dyDescent="0.25"/>
    <row r="545" ht="20.25" customHeight="1" x14ac:dyDescent="0.25"/>
    <row r="546" ht="20.25" customHeight="1" x14ac:dyDescent="0.25"/>
    <row r="547" ht="20.25" customHeight="1" x14ac:dyDescent="0.25"/>
    <row r="548" ht="20.25" customHeight="1" x14ac:dyDescent="0.25"/>
    <row r="549" ht="20.25" customHeight="1" x14ac:dyDescent="0.25"/>
    <row r="550" ht="20.25" customHeight="1" x14ac:dyDescent="0.25"/>
    <row r="551" ht="20.25" customHeight="1" x14ac:dyDescent="0.25"/>
    <row r="552" ht="20.25" customHeight="1" x14ac:dyDescent="0.25"/>
    <row r="553" ht="20.25" customHeight="1" x14ac:dyDescent="0.25"/>
    <row r="554" ht="20.25" customHeight="1" x14ac:dyDescent="0.25"/>
    <row r="555" ht="20.25" customHeight="1" x14ac:dyDescent="0.25"/>
    <row r="556" ht="20.25" customHeight="1" x14ac:dyDescent="0.25"/>
    <row r="557" ht="20.25" customHeight="1" x14ac:dyDescent="0.25"/>
    <row r="558" ht="20.25" customHeight="1" x14ac:dyDescent="0.25"/>
    <row r="559" ht="20.25" customHeight="1" x14ac:dyDescent="0.25"/>
    <row r="560" ht="20.25" customHeight="1" x14ac:dyDescent="0.25"/>
    <row r="561" ht="20.25" customHeight="1" x14ac:dyDescent="0.25"/>
    <row r="562" ht="20.25" customHeight="1" x14ac:dyDescent="0.25"/>
    <row r="563" ht="20.25" customHeight="1" x14ac:dyDescent="0.25"/>
    <row r="564" ht="20.25" customHeight="1" x14ac:dyDescent="0.25"/>
    <row r="565" ht="20.25" customHeight="1" x14ac:dyDescent="0.25"/>
    <row r="566" ht="20.25" customHeight="1" x14ac:dyDescent="0.25"/>
    <row r="567" ht="20.25" customHeight="1" x14ac:dyDescent="0.25"/>
    <row r="568" ht="20.25" customHeight="1" x14ac:dyDescent="0.25"/>
    <row r="569" ht="20.25" customHeight="1" x14ac:dyDescent="0.25"/>
    <row r="570" ht="20.25" customHeight="1" x14ac:dyDescent="0.25"/>
    <row r="571" ht="20.25" customHeight="1" x14ac:dyDescent="0.25"/>
    <row r="572" ht="20.25" customHeight="1" x14ac:dyDescent="0.25"/>
    <row r="573" ht="20.25" customHeight="1" x14ac:dyDescent="0.25"/>
    <row r="574" ht="20.25" customHeight="1" x14ac:dyDescent="0.25"/>
    <row r="575" ht="20.25" customHeight="1" x14ac:dyDescent="0.25"/>
    <row r="576" ht="20.25" customHeight="1" x14ac:dyDescent="0.25"/>
    <row r="577" ht="20.25" customHeight="1" x14ac:dyDescent="0.25"/>
    <row r="578" ht="20.25" customHeight="1" x14ac:dyDescent="0.25"/>
    <row r="579" ht="20.25" customHeight="1" x14ac:dyDescent="0.25"/>
    <row r="580" ht="20.25" customHeight="1" x14ac:dyDescent="0.25"/>
    <row r="581" ht="20.25" customHeight="1" x14ac:dyDescent="0.25"/>
    <row r="582" ht="20.25" customHeight="1" x14ac:dyDescent="0.25"/>
    <row r="583" ht="20.25" customHeight="1" x14ac:dyDescent="0.25"/>
    <row r="584" ht="20.25" customHeight="1" x14ac:dyDescent="0.25"/>
    <row r="585" ht="20.25" customHeight="1" x14ac:dyDescent="0.25"/>
    <row r="586" ht="20.25" customHeight="1" x14ac:dyDescent="0.25"/>
    <row r="587" ht="20.25" customHeight="1" x14ac:dyDescent="0.25"/>
    <row r="588" ht="20.25" customHeight="1" x14ac:dyDescent="0.25"/>
    <row r="589" ht="20.25" customHeight="1" x14ac:dyDescent="0.25"/>
    <row r="590" ht="20.25" customHeight="1" x14ac:dyDescent="0.25"/>
    <row r="591" ht="20.25" customHeight="1" x14ac:dyDescent="0.25"/>
    <row r="592" ht="20.25" customHeight="1" x14ac:dyDescent="0.25"/>
    <row r="593" ht="20.25" customHeight="1" x14ac:dyDescent="0.25"/>
    <row r="594" ht="20.25" customHeight="1" x14ac:dyDescent="0.25"/>
    <row r="595" ht="20.25" customHeight="1" x14ac:dyDescent="0.25"/>
    <row r="596" ht="20.25" customHeight="1" x14ac:dyDescent="0.25"/>
    <row r="597" ht="20.25" customHeight="1" x14ac:dyDescent="0.25"/>
    <row r="598" ht="20.25" customHeight="1" x14ac:dyDescent="0.25"/>
    <row r="599" ht="20.25" customHeight="1" x14ac:dyDescent="0.25"/>
    <row r="600" ht="20.25" customHeight="1" x14ac:dyDescent="0.25"/>
    <row r="601" ht="20.25" customHeight="1" x14ac:dyDescent="0.25"/>
    <row r="602" ht="20.25" customHeight="1" x14ac:dyDescent="0.25"/>
    <row r="603" ht="20.25" customHeight="1" x14ac:dyDescent="0.25"/>
    <row r="604" ht="20.25" customHeight="1" x14ac:dyDescent="0.25"/>
    <row r="605" ht="20.25" customHeight="1" x14ac:dyDescent="0.25"/>
    <row r="606" ht="20.25" customHeight="1" x14ac:dyDescent="0.25"/>
    <row r="607" ht="20.25" customHeight="1" x14ac:dyDescent="0.25"/>
    <row r="608" ht="20.25" customHeight="1" x14ac:dyDescent="0.25"/>
    <row r="609" ht="20.25" customHeight="1" x14ac:dyDescent="0.25"/>
    <row r="610" ht="20.25" customHeight="1" x14ac:dyDescent="0.25"/>
    <row r="611" ht="20.25" customHeight="1" x14ac:dyDescent="0.25"/>
    <row r="612" ht="20.25" customHeight="1" x14ac:dyDescent="0.25"/>
    <row r="613" ht="20.25" customHeight="1" x14ac:dyDescent="0.25"/>
    <row r="614" ht="20.25" customHeight="1" x14ac:dyDescent="0.25"/>
    <row r="615" ht="20.25" customHeight="1" x14ac:dyDescent="0.25"/>
    <row r="616" ht="20.25" customHeight="1" x14ac:dyDescent="0.25"/>
    <row r="617" ht="20.25" customHeight="1" x14ac:dyDescent="0.25"/>
    <row r="618" ht="20.25" customHeight="1" x14ac:dyDescent="0.25"/>
    <row r="619" ht="20.25" customHeight="1" x14ac:dyDescent="0.25"/>
    <row r="620" ht="20.25" customHeight="1" x14ac:dyDescent="0.25"/>
    <row r="621" ht="20.25" customHeight="1" x14ac:dyDescent="0.25"/>
    <row r="622" ht="20.25" customHeight="1" x14ac:dyDescent="0.25"/>
    <row r="623" ht="20.25" customHeight="1" x14ac:dyDescent="0.25"/>
    <row r="624" ht="20.25" customHeight="1" x14ac:dyDescent="0.25"/>
    <row r="625" ht="20.25" customHeight="1" x14ac:dyDescent="0.25"/>
    <row r="626" ht="20.25" customHeight="1" x14ac:dyDescent="0.25"/>
    <row r="627" ht="20.25" customHeight="1" x14ac:dyDescent="0.25"/>
    <row r="628" ht="20.25" customHeight="1" x14ac:dyDescent="0.25"/>
    <row r="629" ht="20.25" customHeight="1" x14ac:dyDescent="0.25"/>
    <row r="630" ht="20.25" customHeight="1" x14ac:dyDescent="0.25"/>
    <row r="631" ht="20.25" customHeight="1" x14ac:dyDescent="0.25"/>
    <row r="632" ht="20.25" customHeight="1" x14ac:dyDescent="0.25"/>
    <row r="633" ht="20.25" customHeight="1" x14ac:dyDescent="0.25"/>
    <row r="634" ht="20.25" customHeight="1" x14ac:dyDescent="0.25"/>
    <row r="635" ht="20.25" customHeight="1" x14ac:dyDescent="0.25"/>
    <row r="636" ht="20.25" customHeight="1" x14ac:dyDescent="0.25"/>
    <row r="637" ht="20.25" customHeight="1" x14ac:dyDescent="0.25"/>
    <row r="638" ht="20.25" customHeight="1" x14ac:dyDescent="0.25"/>
    <row r="639" ht="20.25" customHeight="1" x14ac:dyDescent="0.25"/>
    <row r="640" ht="20.25" customHeight="1" x14ac:dyDescent="0.25"/>
    <row r="641" ht="20.25" customHeight="1" x14ac:dyDescent="0.25"/>
    <row r="642" ht="20.25" customHeight="1" x14ac:dyDescent="0.25"/>
    <row r="643" ht="20.25" customHeight="1" x14ac:dyDescent="0.25"/>
    <row r="644" ht="20.25" customHeight="1" x14ac:dyDescent="0.25"/>
    <row r="645" ht="20.25" customHeight="1" x14ac:dyDescent="0.25"/>
    <row r="646" ht="20.25" customHeight="1" x14ac:dyDescent="0.25"/>
    <row r="647" ht="20.25" customHeight="1" x14ac:dyDescent="0.25"/>
    <row r="648" ht="20.25" customHeight="1" x14ac:dyDescent="0.25"/>
    <row r="649" ht="20.25" customHeight="1" x14ac:dyDescent="0.25"/>
    <row r="650" ht="20.25" customHeight="1" x14ac:dyDescent="0.25"/>
    <row r="651" ht="20.25" customHeight="1" x14ac:dyDescent="0.25"/>
    <row r="652" ht="20.25" customHeight="1" x14ac:dyDescent="0.25"/>
    <row r="653" ht="20.25" customHeight="1" x14ac:dyDescent="0.25"/>
    <row r="654" ht="20.25" customHeight="1" x14ac:dyDescent="0.25"/>
    <row r="655" ht="20.25" customHeight="1" x14ac:dyDescent="0.25"/>
    <row r="656" ht="20.25" customHeight="1" x14ac:dyDescent="0.25"/>
    <row r="657" ht="20.25" customHeight="1" x14ac:dyDescent="0.25"/>
    <row r="658" ht="20.25" customHeight="1" x14ac:dyDescent="0.25"/>
    <row r="659" ht="20.25" customHeight="1" x14ac:dyDescent="0.25"/>
    <row r="660" ht="20.25" customHeight="1" x14ac:dyDescent="0.25"/>
    <row r="661" ht="20.25" customHeight="1" x14ac:dyDescent="0.25"/>
    <row r="662" ht="20.25" customHeight="1" x14ac:dyDescent="0.25"/>
    <row r="663" ht="20.25" customHeight="1" x14ac:dyDescent="0.25"/>
    <row r="664" ht="20.25" customHeight="1" x14ac:dyDescent="0.25"/>
    <row r="665" ht="20.25" customHeight="1" x14ac:dyDescent="0.25"/>
    <row r="666" ht="20.25" customHeight="1" x14ac:dyDescent="0.25"/>
    <row r="667" ht="20.25" customHeight="1" x14ac:dyDescent="0.25"/>
    <row r="668" ht="20.25" customHeight="1" x14ac:dyDescent="0.25"/>
    <row r="669" ht="20.25" customHeight="1" x14ac:dyDescent="0.25"/>
    <row r="670" ht="20.25" customHeight="1" x14ac:dyDescent="0.25"/>
    <row r="671" ht="20.25" customHeight="1" x14ac:dyDescent="0.25"/>
    <row r="672" ht="20.25" customHeight="1" x14ac:dyDescent="0.25"/>
    <row r="673" ht="20.25" customHeight="1" x14ac:dyDescent="0.25"/>
    <row r="674" ht="20.25" customHeight="1" x14ac:dyDescent="0.25"/>
    <row r="675" ht="20.25" customHeight="1" x14ac:dyDescent="0.25"/>
    <row r="676" ht="20.25" customHeight="1" x14ac:dyDescent="0.25"/>
    <row r="677" ht="20.25" customHeight="1" x14ac:dyDescent="0.25"/>
    <row r="678" ht="20.25" customHeight="1" x14ac:dyDescent="0.25"/>
    <row r="679" ht="20.25" customHeight="1" x14ac:dyDescent="0.25"/>
    <row r="680" ht="20.25" customHeight="1" x14ac:dyDescent="0.25"/>
    <row r="681" ht="20.25" customHeight="1" x14ac:dyDescent="0.25"/>
    <row r="682" ht="20.25" customHeight="1" x14ac:dyDescent="0.25"/>
    <row r="683" ht="20.25" customHeight="1" x14ac:dyDescent="0.25"/>
    <row r="684" ht="20.25" customHeight="1" x14ac:dyDescent="0.25"/>
    <row r="685" ht="20.25" customHeight="1" x14ac:dyDescent="0.25"/>
    <row r="686" ht="20.25" customHeight="1" x14ac:dyDescent="0.25"/>
    <row r="687" ht="20.25" customHeight="1" x14ac:dyDescent="0.25"/>
    <row r="688" ht="20.25" customHeight="1" x14ac:dyDescent="0.25"/>
    <row r="689" ht="20.25" customHeight="1" x14ac:dyDescent="0.25"/>
    <row r="690" ht="20.25" customHeight="1" x14ac:dyDescent="0.25"/>
    <row r="691" ht="20.25" customHeight="1" x14ac:dyDescent="0.25"/>
    <row r="692" ht="20.25" customHeight="1" x14ac:dyDescent="0.25"/>
    <row r="693" ht="20.25" customHeight="1" x14ac:dyDescent="0.25"/>
    <row r="694" ht="20.25" customHeight="1" x14ac:dyDescent="0.25"/>
    <row r="695" ht="20.25" customHeight="1" x14ac:dyDescent="0.25"/>
    <row r="696" ht="20.25" customHeight="1" x14ac:dyDescent="0.25"/>
    <row r="697" ht="20.25" customHeight="1" x14ac:dyDescent="0.25"/>
    <row r="698" ht="20.25" customHeight="1" x14ac:dyDescent="0.25"/>
    <row r="699" ht="20.25" customHeight="1" x14ac:dyDescent="0.25"/>
    <row r="700" ht="20.25" customHeight="1" x14ac:dyDescent="0.25"/>
    <row r="701" ht="20.25" customHeight="1" x14ac:dyDescent="0.25"/>
    <row r="702" ht="20.25" customHeight="1" x14ac:dyDescent="0.25"/>
    <row r="703" ht="20.25" customHeight="1" x14ac:dyDescent="0.25"/>
    <row r="704" ht="20.25" customHeight="1" x14ac:dyDescent="0.25"/>
    <row r="705" ht="20.25" customHeight="1" x14ac:dyDescent="0.25"/>
    <row r="706" ht="20.25" customHeight="1" x14ac:dyDescent="0.25"/>
    <row r="707" ht="20.25" customHeight="1" x14ac:dyDescent="0.25"/>
    <row r="708" ht="20.25" customHeight="1" x14ac:dyDescent="0.25"/>
    <row r="709" ht="20.25" customHeight="1" x14ac:dyDescent="0.25"/>
    <row r="710" ht="20.25" customHeight="1" x14ac:dyDescent="0.25"/>
    <row r="711" ht="20.25" customHeight="1" x14ac:dyDescent="0.25"/>
    <row r="712" ht="20.25" customHeight="1" x14ac:dyDescent="0.25"/>
    <row r="713" ht="20.25" customHeight="1" x14ac:dyDescent="0.25"/>
    <row r="714" ht="20.25" customHeight="1" x14ac:dyDescent="0.25"/>
    <row r="715" ht="20.25" customHeight="1" x14ac:dyDescent="0.25"/>
    <row r="716" ht="20.25" customHeight="1" x14ac:dyDescent="0.25"/>
    <row r="717" ht="20.25" customHeight="1" x14ac:dyDescent="0.25"/>
    <row r="718" ht="20.25" customHeight="1" x14ac:dyDescent="0.25"/>
    <row r="719" ht="20.25" customHeight="1" x14ac:dyDescent="0.25"/>
    <row r="720" ht="20.25" customHeight="1" x14ac:dyDescent="0.25"/>
    <row r="721" ht="20.25" customHeight="1" x14ac:dyDescent="0.25"/>
    <row r="722" ht="20.25" customHeight="1" x14ac:dyDescent="0.25"/>
    <row r="723" ht="20.25" customHeight="1" x14ac:dyDescent="0.25"/>
    <row r="724" ht="20.25" customHeight="1" x14ac:dyDescent="0.25"/>
    <row r="725" ht="20.25" customHeight="1" x14ac:dyDescent="0.25"/>
    <row r="726" ht="20.25" customHeight="1" x14ac:dyDescent="0.25"/>
    <row r="727" ht="20.25" customHeight="1" x14ac:dyDescent="0.25"/>
    <row r="728" ht="20.25" customHeight="1" x14ac:dyDescent="0.25"/>
    <row r="729" ht="20.25" customHeight="1" x14ac:dyDescent="0.25"/>
    <row r="730" ht="20.25" customHeight="1" x14ac:dyDescent="0.25"/>
    <row r="731" ht="20.25" customHeight="1" x14ac:dyDescent="0.25"/>
    <row r="732" ht="20.25" customHeight="1" x14ac:dyDescent="0.25"/>
    <row r="733" ht="20.25" customHeight="1" x14ac:dyDescent="0.25"/>
    <row r="734" ht="20.25" customHeight="1" x14ac:dyDescent="0.25"/>
    <row r="735" ht="20.25" customHeight="1" x14ac:dyDescent="0.25"/>
    <row r="736" ht="20.25" customHeight="1" x14ac:dyDescent="0.25"/>
    <row r="737" ht="20.25" customHeight="1" x14ac:dyDescent="0.25"/>
    <row r="738" ht="20.25" customHeight="1" x14ac:dyDescent="0.25"/>
    <row r="739" ht="20.25" customHeight="1" x14ac:dyDescent="0.25"/>
    <row r="740" ht="20.25" customHeight="1" x14ac:dyDescent="0.25"/>
    <row r="741" ht="20.25" customHeight="1" x14ac:dyDescent="0.25"/>
    <row r="742" ht="20.25" customHeight="1" x14ac:dyDescent="0.25"/>
    <row r="743" ht="20.25" customHeight="1" x14ac:dyDescent="0.25"/>
    <row r="744" ht="20.25" customHeight="1" x14ac:dyDescent="0.25"/>
    <row r="745" ht="20.25" customHeight="1" x14ac:dyDescent="0.25"/>
    <row r="746" ht="20.25" customHeight="1" x14ac:dyDescent="0.25"/>
    <row r="747" ht="20.25" customHeight="1" x14ac:dyDescent="0.25"/>
    <row r="748" ht="20.25" customHeight="1" x14ac:dyDescent="0.25"/>
    <row r="749" ht="20.25" customHeight="1" x14ac:dyDescent="0.25"/>
    <row r="750" ht="20.25" customHeight="1" x14ac:dyDescent="0.25"/>
    <row r="751" ht="20.25" customHeight="1" x14ac:dyDescent="0.25"/>
    <row r="752" ht="20.25" customHeight="1" x14ac:dyDescent="0.25"/>
    <row r="753" ht="20.25" customHeight="1" x14ac:dyDescent="0.25"/>
    <row r="754" ht="20.25" customHeight="1" x14ac:dyDescent="0.25"/>
    <row r="755" ht="20.25" customHeight="1" x14ac:dyDescent="0.25"/>
    <row r="756" ht="20.25" customHeight="1" x14ac:dyDescent="0.25"/>
    <row r="757" ht="20.25" customHeight="1" x14ac:dyDescent="0.25"/>
    <row r="758" ht="20.25" customHeight="1" x14ac:dyDescent="0.25"/>
    <row r="759" ht="20.25" customHeight="1" x14ac:dyDescent="0.25"/>
    <row r="760" ht="20.25" customHeight="1" x14ac:dyDescent="0.25"/>
    <row r="761" ht="20.25" customHeight="1" x14ac:dyDescent="0.25"/>
    <row r="762" ht="20.25" customHeight="1" x14ac:dyDescent="0.25"/>
    <row r="763" ht="20.25" customHeight="1" x14ac:dyDescent="0.25"/>
    <row r="764" ht="20.25" customHeight="1" x14ac:dyDescent="0.25"/>
    <row r="765" ht="20.25" customHeight="1" x14ac:dyDescent="0.25"/>
    <row r="766" ht="20.25" customHeight="1" x14ac:dyDescent="0.25"/>
    <row r="767" ht="20.25" customHeight="1" x14ac:dyDescent="0.25"/>
    <row r="768" ht="20.25" customHeight="1" x14ac:dyDescent="0.25"/>
    <row r="769" ht="20.25" customHeight="1" x14ac:dyDescent="0.25"/>
    <row r="770" ht="20.25" customHeight="1" x14ac:dyDescent="0.25"/>
    <row r="771" ht="20.25" customHeight="1" x14ac:dyDescent="0.25"/>
    <row r="772" ht="20.25" customHeight="1" x14ac:dyDescent="0.25"/>
    <row r="773" ht="20.25" customHeight="1" x14ac:dyDescent="0.25"/>
    <row r="774" ht="20.25" customHeight="1" x14ac:dyDescent="0.25"/>
    <row r="775" ht="20.25" customHeight="1" x14ac:dyDescent="0.25"/>
    <row r="776" ht="20.25" customHeight="1" x14ac:dyDescent="0.25"/>
    <row r="777" ht="20.25" customHeight="1" x14ac:dyDescent="0.25"/>
    <row r="778" ht="20.25" customHeight="1" x14ac:dyDescent="0.25"/>
    <row r="779" ht="20.25" customHeight="1" x14ac:dyDescent="0.25"/>
    <row r="780" ht="20.25" customHeight="1" x14ac:dyDescent="0.25"/>
    <row r="781" ht="20.25" customHeight="1" x14ac:dyDescent="0.25"/>
    <row r="782" ht="20.25" customHeight="1" x14ac:dyDescent="0.25"/>
    <row r="783" ht="20.25" customHeight="1" x14ac:dyDescent="0.25"/>
    <row r="784" ht="20.25" customHeight="1" x14ac:dyDescent="0.25"/>
    <row r="785" ht="20.25" customHeight="1" x14ac:dyDescent="0.25"/>
    <row r="786" ht="20.25" customHeight="1" x14ac:dyDescent="0.25"/>
    <row r="787" ht="20.25" customHeight="1" x14ac:dyDescent="0.25"/>
    <row r="788" ht="20.25" customHeight="1" x14ac:dyDescent="0.25"/>
    <row r="789" ht="20.25" customHeight="1" x14ac:dyDescent="0.25"/>
    <row r="790" ht="20.25" customHeight="1" x14ac:dyDescent="0.25"/>
    <row r="791" ht="20.25" customHeight="1" x14ac:dyDescent="0.25"/>
    <row r="792" ht="20.25" customHeight="1" x14ac:dyDescent="0.25"/>
    <row r="793" ht="20.25" customHeight="1" x14ac:dyDescent="0.25"/>
    <row r="794" ht="20.25" customHeight="1" x14ac:dyDescent="0.25"/>
    <row r="795" ht="20.25" customHeight="1" x14ac:dyDescent="0.25"/>
    <row r="796" ht="20.25" customHeight="1" x14ac:dyDescent="0.25"/>
    <row r="797" ht="20.25" customHeight="1" x14ac:dyDescent="0.25"/>
    <row r="798" ht="20.25" customHeight="1" x14ac:dyDescent="0.25"/>
    <row r="799" ht="20.25" customHeight="1" x14ac:dyDescent="0.25"/>
    <row r="800" ht="20.25" customHeight="1" x14ac:dyDescent="0.25"/>
    <row r="801" ht="20.25" customHeight="1" x14ac:dyDescent="0.25"/>
    <row r="802" ht="20.25" customHeight="1" x14ac:dyDescent="0.25"/>
    <row r="803" ht="20.25" customHeight="1" x14ac:dyDescent="0.25"/>
    <row r="804" ht="20.25" customHeight="1" x14ac:dyDescent="0.25"/>
    <row r="805" ht="20.25" customHeight="1" x14ac:dyDescent="0.25"/>
    <row r="806" ht="20.25" customHeight="1" x14ac:dyDescent="0.25"/>
    <row r="807" ht="20.25" customHeight="1" x14ac:dyDescent="0.25"/>
    <row r="808" ht="20.25" customHeight="1" x14ac:dyDescent="0.25"/>
    <row r="809" ht="20.25" customHeight="1" x14ac:dyDescent="0.25"/>
    <row r="810" ht="20.25" customHeight="1" x14ac:dyDescent="0.25"/>
    <row r="811" ht="20.25" customHeight="1" x14ac:dyDescent="0.25"/>
    <row r="812" ht="20.25" customHeight="1" x14ac:dyDescent="0.25"/>
    <row r="813" ht="20.25" customHeight="1" x14ac:dyDescent="0.25"/>
    <row r="814" ht="20.25" customHeight="1" x14ac:dyDescent="0.25"/>
    <row r="815" ht="20.25" customHeight="1" x14ac:dyDescent="0.25"/>
    <row r="816" ht="20.25" customHeight="1" x14ac:dyDescent="0.25"/>
    <row r="817" ht="20.25" customHeight="1" x14ac:dyDescent="0.25"/>
    <row r="818" ht="20.25" customHeight="1" x14ac:dyDescent="0.25"/>
    <row r="819" ht="20.25" customHeight="1" x14ac:dyDescent="0.25"/>
    <row r="820" ht="20.25" customHeight="1" x14ac:dyDescent="0.25"/>
    <row r="821" ht="20.25" customHeight="1" x14ac:dyDescent="0.25"/>
    <row r="822" ht="20.25" customHeight="1" x14ac:dyDescent="0.25"/>
    <row r="823" ht="20.25" customHeight="1" x14ac:dyDescent="0.25"/>
    <row r="824" ht="20.25" customHeight="1" x14ac:dyDescent="0.25"/>
    <row r="825" ht="20.25" customHeight="1" x14ac:dyDescent="0.25"/>
    <row r="826" ht="20.25" customHeight="1" x14ac:dyDescent="0.25"/>
    <row r="827" ht="20.25" customHeight="1" x14ac:dyDescent="0.25"/>
    <row r="828" ht="20.25" customHeight="1" x14ac:dyDescent="0.25"/>
    <row r="829" ht="20.25" customHeight="1" x14ac:dyDescent="0.25"/>
    <row r="830" ht="20.25" customHeight="1" x14ac:dyDescent="0.25"/>
    <row r="831" ht="20.25" customHeight="1" x14ac:dyDescent="0.25"/>
    <row r="832" ht="20.25" customHeight="1" x14ac:dyDescent="0.25"/>
    <row r="833" ht="20.25" customHeight="1" x14ac:dyDescent="0.25"/>
    <row r="834" ht="20.25" customHeight="1" x14ac:dyDescent="0.25"/>
    <row r="835" ht="20.25" customHeight="1" x14ac:dyDescent="0.25"/>
    <row r="836" ht="20.25" customHeight="1" x14ac:dyDescent="0.25"/>
    <row r="837" ht="20.25" customHeight="1" x14ac:dyDescent="0.25"/>
    <row r="838" ht="20.25" customHeight="1" x14ac:dyDescent="0.25"/>
    <row r="839" ht="20.25" customHeight="1" x14ac:dyDescent="0.25"/>
    <row r="840" ht="20.25" customHeight="1" x14ac:dyDescent="0.25"/>
    <row r="841" ht="20.25" customHeight="1" x14ac:dyDescent="0.25"/>
    <row r="842" ht="20.25" customHeight="1" x14ac:dyDescent="0.25"/>
    <row r="843" ht="20.25" customHeight="1" x14ac:dyDescent="0.25"/>
    <row r="844" ht="20.25" customHeight="1" x14ac:dyDescent="0.25"/>
    <row r="845" ht="20.25" customHeight="1" x14ac:dyDescent="0.25"/>
    <row r="846" ht="20.25" customHeight="1" x14ac:dyDescent="0.25"/>
    <row r="847" ht="20.25" customHeight="1" x14ac:dyDescent="0.25"/>
    <row r="848" ht="20.25" customHeight="1" x14ac:dyDescent="0.25"/>
    <row r="849" ht="20.25" customHeight="1" x14ac:dyDescent="0.25"/>
    <row r="850" ht="20.25" customHeight="1" x14ac:dyDescent="0.25"/>
    <row r="851" ht="20.25" customHeight="1" x14ac:dyDescent="0.25"/>
    <row r="852" ht="20.25" customHeight="1" x14ac:dyDescent="0.25"/>
    <row r="853" ht="20.25" customHeight="1" x14ac:dyDescent="0.25"/>
    <row r="854" ht="20.25" customHeight="1" x14ac:dyDescent="0.25"/>
    <row r="855" ht="20.25" customHeight="1" x14ac:dyDescent="0.25"/>
    <row r="856" ht="20.25" customHeight="1" x14ac:dyDescent="0.25"/>
    <row r="857" ht="20.25" customHeight="1" x14ac:dyDescent="0.25"/>
    <row r="858" ht="20.25" customHeight="1" x14ac:dyDescent="0.25"/>
    <row r="859" ht="20.25" customHeight="1" x14ac:dyDescent="0.25"/>
    <row r="860" ht="20.25" customHeight="1" x14ac:dyDescent="0.25"/>
    <row r="861" ht="20.25" customHeight="1" x14ac:dyDescent="0.25"/>
    <row r="862" ht="20.25" customHeight="1" x14ac:dyDescent="0.25"/>
    <row r="863" ht="20.25" customHeight="1" x14ac:dyDescent="0.25"/>
    <row r="864" ht="20.25" customHeight="1" x14ac:dyDescent="0.25"/>
    <row r="865" ht="20.25" customHeight="1" x14ac:dyDescent="0.25"/>
    <row r="866" ht="20.25" customHeight="1" x14ac:dyDescent="0.25"/>
    <row r="867" ht="20.25" customHeight="1" x14ac:dyDescent="0.25"/>
    <row r="868" ht="20.25" customHeight="1" x14ac:dyDescent="0.25"/>
    <row r="869" ht="20.25" customHeight="1" x14ac:dyDescent="0.25"/>
    <row r="870" ht="20.25" customHeight="1" x14ac:dyDescent="0.25"/>
    <row r="871" ht="20.25" customHeight="1" x14ac:dyDescent="0.25"/>
    <row r="872" ht="20.25" customHeight="1" x14ac:dyDescent="0.25"/>
    <row r="873" ht="20.25" customHeight="1" x14ac:dyDescent="0.25"/>
    <row r="874" ht="20.25" customHeight="1" x14ac:dyDescent="0.25"/>
    <row r="875" ht="20.25" customHeight="1" x14ac:dyDescent="0.25"/>
    <row r="876" ht="20.25" customHeight="1" x14ac:dyDescent="0.25"/>
    <row r="877" ht="20.25" customHeight="1" x14ac:dyDescent="0.25"/>
    <row r="878" ht="20.25" customHeight="1" x14ac:dyDescent="0.25"/>
    <row r="879" ht="20.25" customHeight="1" x14ac:dyDescent="0.25"/>
    <row r="880" ht="20.25" customHeight="1" x14ac:dyDescent="0.25"/>
    <row r="881" ht="20.25" customHeight="1" x14ac:dyDescent="0.25"/>
    <row r="882" ht="20.25" customHeight="1" x14ac:dyDescent="0.25"/>
    <row r="883" ht="20.25" customHeight="1" x14ac:dyDescent="0.25"/>
    <row r="884" ht="20.25" customHeight="1" x14ac:dyDescent="0.25"/>
    <row r="885" ht="20.25" customHeight="1" x14ac:dyDescent="0.25"/>
    <row r="886" ht="20.25" customHeight="1" x14ac:dyDescent="0.25"/>
    <row r="887" ht="20.25" customHeight="1" x14ac:dyDescent="0.25"/>
    <row r="888" ht="20.25" customHeight="1" x14ac:dyDescent="0.25"/>
    <row r="889" ht="20.25" customHeight="1" x14ac:dyDescent="0.25"/>
    <row r="890" ht="20.25" customHeight="1" x14ac:dyDescent="0.25"/>
    <row r="891" ht="20.25" customHeight="1" x14ac:dyDescent="0.25"/>
    <row r="892" ht="20.25" customHeight="1" x14ac:dyDescent="0.25"/>
    <row r="893" ht="20.25" customHeight="1" x14ac:dyDescent="0.25"/>
    <row r="894" ht="20.25" customHeight="1" x14ac:dyDescent="0.25"/>
    <row r="895" ht="20.25" customHeight="1" x14ac:dyDescent="0.25"/>
    <row r="896" ht="20.25" customHeight="1" x14ac:dyDescent="0.25"/>
    <row r="897" ht="20.25" customHeight="1" x14ac:dyDescent="0.25"/>
    <row r="898" ht="20.25" customHeight="1" x14ac:dyDescent="0.25"/>
    <row r="899" ht="20.25" customHeight="1" x14ac:dyDescent="0.25"/>
    <row r="900" ht="20.25" customHeight="1" x14ac:dyDescent="0.25"/>
    <row r="901" ht="20.25" customHeight="1" x14ac:dyDescent="0.25"/>
    <row r="902" ht="20.25" customHeight="1" x14ac:dyDescent="0.25"/>
    <row r="903" ht="20.25" customHeight="1" x14ac:dyDescent="0.25"/>
    <row r="904" ht="20.25" customHeight="1" x14ac:dyDescent="0.25"/>
    <row r="905" ht="20.25" customHeight="1" x14ac:dyDescent="0.25"/>
    <row r="906" ht="20.25" customHeight="1" x14ac:dyDescent="0.25"/>
    <row r="907" ht="20.25" customHeight="1" x14ac:dyDescent="0.25"/>
    <row r="908" ht="20.25" customHeight="1" x14ac:dyDescent="0.25"/>
    <row r="909" ht="20.25" customHeight="1" x14ac:dyDescent="0.25"/>
    <row r="910" ht="20.25" customHeight="1" x14ac:dyDescent="0.25"/>
    <row r="911" ht="20.25" customHeight="1" x14ac:dyDescent="0.25"/>
    <row r="912" ht="20.25" customHeight="1" x14ac:dyDescent="0.25"/>
    <row r="913" ht="20.25" customHeight="1" x14ac:dyDescent="0.25"/>
    <row r="914" ht="20.25" customHeight="1" x14ac:dyDescent="0.25"/>
    <row r="915" ht="20.25" customHeight="1" x14ac:dyDescent="0.25"/>
    <row r="916" ht="20.25" customHeight="1" x14ac:dyDescent="0.25"/>
    <row r="917" ht="20.25" customHeight="1" x14ac:dyDescent="0.25"/>
    <row r="918" ht="20.25" customHeight="1" x14ac:dyDescent="0.25"/>
    <row r="919" ht="20.25" customHeight="1" x14ac:dyDescent="0.25"/>
    <row r="920" ht="20.25" customHeight="1" x14ac:dyDescent="0.25"/>
    <row r="921" ht="20.25" customHeight="1" x14ac:dyDescent="0.25"/>
    <row r="922" ht="20.25" customHeight="1" x14ac:dyDescent="0.25"/>
    <row r="923" ht="20.25" customHeight="1" x14ac:dyDescent="0.25"/>
    <row r="924" ht="20.25" customHeight="1" x14ac:dyDescent="0.25"/>
    <row r="925" ht="20.25" customHeight="1" x14ac:dyDescent="0.25"/>
    <row r="926" ht="20.25" customHeight="1" x14ac:dyDescent="0.25"/>
    <row r="927" ht="20.25" customHeight="1" x14ac:dyDescent="0.25"/>
    <row r="928" ht="20.25" customHeight="1" x14ac:dyDescent="0.25"/>
    <row r="929" ht="20.25" customHeight="1" x14ac:dyDescent="0.25"/>
    <row r="930" ht="20.25" customHeight="1" x14ac:dyDescent="0.25"/>
    <row r="931" ht="20.25" customHeight="1" x14ac:dyDescent="0.25"/>
    <row r="932" ht="20.25" customHeight="1" x14ac:dyDescent="0.25"/>
    <row r="933" ht="20.25" customHeight="1" x14ac:dyDescent="0.25"/>
    <row r="934" ht="20.25" customHeight="1" x14ac:dyDescent="0.25"/>
    <row r="935" ht="20.25" customHeight="1" x14ac:dyDescent="0.25"/>
    <row r="936" ht="20.25" customHeight="1" x14ac:dyDescent="0.25"/>
    <row r="937" ht="20.25" customHeight="1" x14ac:dyDescent="0.25"/>
    <row r="938" ht="20.25" customHeight="1" x14ac:dyDescent="0.25"/>
    <row r="939" ht="20.25" customHeight="1" x14ac:dyDescent="0.25"/>
    <row r="940" ht="20.25" customHeight="1" x14ac:dyDescent="0.25"/>
    <row r="941" ht="20.25" customHeight="1" x14ac:dyDescent="0.25"/>
    <row r="942" ht="20.25" customHeight="1" x14ac:dyDescent="0.25"/>
    <row r="943" ht="20.25" customHeight="1" x14ac:dyDescent="0.25"/>
    <row r="944" ht="20.25" customHeight="1" x14ac:dyDescent="0.25"/>
    <row r="945" ht="20.25" customHeight="1" x14ac:dyDescent="0.25"/>
    <row r="946" ht="20.25" customHeight="1" x14ac:dyDescent="0.25"/>
    <row r="947" ht="20.25" customHeight="1" x14ac:dyDescent="0.25"/>
    <row r="948" ht="20.25" customHeight="1" x14ac:dyDescent="0.25"/>
    <row r="949" ht="20.25" customHeight="1" x14ac:dyDescent="0.25"/>
    <row r="950" ht="20.25" customHeight="1" x14ac:dyDescent="0.25"/>
    <row r="951" ht="20.25" customHeight="1" x14ac:dyDescent="0.25"/>
    <row r="952" ht="20.25" customHeight="1" x14ac:dyDescent="0.25"/>
    <row r="953" ht="20.25" customHeight="1" x14ac:dyDescent="0.25"/>
    <row r="954" ht="20.25" customHeight="1" x14ac:dyDescent="0.25"/>
    <row r="955" ht="20.25" customHeight="1" x14ac:dyDescent="0.25"/>
    <row r="956" ht="20.25" customHeight="1" x14ac:dyDescent="0.25"/>
    <row r="957" ht="20.25" customHeight="1" x14ac:dyDescent="0.25"/>
    <row r="958" ht="20.25" customHeight="1" x14ac:dyDescent="0.25"/>
    <row r="959" ht="20.25" customHeight="1" x14ac:dyDescent="0.25"/>
    <row r="960" ht="20.25" customHeight="1" x14ac:dyDescent="0.25"/>
    <row r="961" ht="20.25" customHeight="1" x14ac:dyDescent="0.25"/>
    <row r="962" ht="20.25" customHeight="1" x14ac:dyDescent="0.25"/>
    <row r="963" ht="20.25" customHeight="1" x14ac:dyDescent="0.25"/>
    <row r="964" ht="20.25" customHeight="1" x14ac:dyDescent="0.25"/>
    <row r="965" ht="20.25" customHeight="1" x14ac:dyDescent="0.25"/>
    <row r="966" ht="20.25" customHeight="1" x14ac:dyDescent="0.25"/>
    <row r="967" ht="20.25" customHeight="1" x14ac:dyDescent="0.25"/>
    <row r="968" ht="20.25" customHeight="1" x14ac:dyDescent="0.25"/>
    <row r="969" ht="20.25" customHeight="1" x14ac:dyDescent="0.25"/>
    <row r="970" ht="20.25" customHeight="1" x14ac:dyDescent="0.25"/>
    <row r="971" ht="20.25" customHeight="1" x14ac:dyDescent="0.25"/>
    <row r="972" ht="20.25" customHeight="1" x14ac:dyDescent="0.25"/>
    <row r="973" ht="20.25" customHeight="1" x14ac:dyDescent="0.25"/>
    <row r="974" ht="20.25" customHeight="1" x14ac:dyDescent="0.25"/>
    <row r="975" ht="20.25" customHeight="1" x14ac:dyDescent="0.25"/>
    <row r="976" ht="20.25" customHeight="1" x14ac:dyDescent="0.25"/>
    <row r="977" ht="20.25" customHeight="1" x14ac:dyDescent="0.25"/>
    <row r="978" ht="20.25" customHeight="1" x14ac:dyDescent="0.25"/>
    <row r="979" ht="20.25" customHeight="1" x14ac:dyDescent="0.25"/>
    <row r="980" ht="20.25" customHeight="1" x14ac:dyDescent="0.25"/>
    <row r="981" ht="20.25" customHeight="1" x14ac:dyDescent="0.25"/>
    <row r="982" ht="20.25" customHeight="1" x14ac:dyDescent="0.25"/>
    <row r="983" ht="20.25" customHeight="1" x14ac:dyDescent="0.25"/>
    <row r="984" ht="20.25" customHeight="1" x14ac:dyDescent="0.25"/>
    <row r="985" ht="20.25" customHeight="1" x14ac:dyDescent="0.25"/>
    <row r="986" ht="20.25" customHeight="1" x14ac:dyDescent="0.25"/>
    <row r="987" ht="20.25" customHeight="1" x14ac:dyDescent="0.25"/>
    <row r="988" ht="20.25" customHeight="1" x14ac:dyDescent="0.25"/>
    <row r="989" ht="20.25" customHeight="1" x14ac:dyDescent="0.25"/>
    <row r="990" ht="20.25" customHeight="1" x14ac:dyDescent="0.25"/>
    <row r="991" ht="20.25" customHeight="1" x14ac:dyDescent="0.25"/>
    <row r="992" ht="20.25" customHeight="1" x14ac:dyDescent="0.25"/>
    <row r="993" ht="20.25" customHeight="1" x14ac:dyDescent="0.25"/>
    <row r="994" ht="20.25" customHeight="1" x14ac:dyDescent="0.25"/>
    <row r="995" ht="20.25" customHeight="1" x14ac:dyDescent="0.25"/>
    <row r="996" ht="20.25" customHeight="1" x14ac:dyDescent="0.25"/>
    <row r="997" ht="20.25" customHeight="1" x14ac:dyDescent="0.25"/>
    <row r="998" ht="20.25" customHeight="1" x14ac:dyDescent="0.25"/>
    <row r="999" ht="20.25" customHeight="1" x14ac:dyDescent="0.25"/>
    <row r="1000" ht="20.25" customHeight="1" x14ac:dyDescent="0.25"/>
    <row r="1001" ht="20.25" customHeight="1" x14ac:dyDescent="0.25"/>
    <row r="1002" ht="20.25" customHeight="1" x14ac:dyDescent="0.25"/>
    <row r="1003" ht="20.25" customHeight="1" x14ac:dyDescent="0.25"/>
    <row r="1004" ht="20.25" customHeight="1" x14ac:dyDescent="0.25"/>
    <row r="1005" ht="20.25" customHeight="1" x14ac:dyDescent="0.25"/>
    <row r="1006" ht="20.25" customHeight="1" x14ac:dyDescent="0.25"/>
    <row r="1007" ht="20.25" customHeight="1" x14ac:dyDescent="0.25"/>
    <row r="1008" ht="20.25" customHeight="1" x14ac:dyDescent="0.25"/>
    <row r="1009" ht="20.25" customHeight="1" x14ac:dyDescent="0.25"/>
    <row r="1010" ht="20.25" customHeight="1" x14ac:dyDescent="0.25"/>
    <row r="1011" ht="20.25" customHeight="1" x14ac:dyDescent="0.25"/>
    <row r="1012" ht="20.25" customHeight="1" x14ac:dyDescent="0.25"/>
    <row r="1013" ht="20.25" customHeight="1" x14ac:dyDescent="0.25"/>
    <row r="1014" ht="20.25" customHeight="1" x14ac:dyDescent="0.25"/>
    <row r="1015" ht="20.25" customHeight="1" x14ac:dyDescent="0.25"/>
    <row r="1016" ht="20.25" customHeight="1" x14ac:dyDescent="0.25"/>
    <row r="1017" ht="20.25" customHeight="1" x14ac:dyDescent="0.25"/>
    <row r="1018" ht="20.25" customHeight="1" x14ac:dyDescent="0.25"/>
    <row r="1019" ht="20.25" customHeight="1" x14ac:dyDescent="0.25"/>
    <row r="1020" ht="20.25" customHeight="1" x14ac:dyDescent="0.25"/>
    <row r="1021" ht="20.25" customHeight="1" x14ac:dyDescent="0.25"/>
    <row r="1022" ht="20.25" customHeight="1" x14ac:dyDescent="0.25"/>
    <row r="1023" ht="20.25" customHeight="1" x14ac:dyDescent="0.25"/>
    <row r="1024" ht="20.25" customHeight="1" x14ac:dyDescent="0.25"/>
    <row r="1025" ht="20.25" customHeight="1" x14ac:dyDescent="0.25"/>
    <row r="1026" ht="20.25" customHeight="1" x14ac:dyDescent="0.25"/>
    <row r="1027" ht="20.25" customHeight="1" x14ac:dyDescent="0.25"/>
    <row r="1028" ht="20.25" customHeight="1" x14ac:dyDescent="0.25"/>
    <row r="1029" ht="20.25" customHeight="1" x14ac:dyDescent="0.25"/>
    <row r="1030" ht="20.25" customHeight="1" x14ac:dyDescent="0.25"/>
    <row r="1031" ht="20.25" customHeight="1" x14ac:dyDescent="0.25"/>
    <row r="1032" ht="20.25" customHeight="1" x14ac:dyDescent="0.25"/>
    <row r="1033" ht="20.25" customHeight="1" x14ac:dyDescent="0.25"/>
    <row r="1034" ht="20.25" customHeight="1" x14ac:dyDescent="0.25"/>
    <row r="1035" ht="20.25" customHeight="1" x14ac:dyDescent="0.25"/>
    <row r="1036" ht="20.25" customHeight="1" x14ac:dyDescent="0.25"/>
    <row r="1037" ht="20.25" customHeight="1" x14ac:dyDescent="0.25"/>
    <row r="1038" ht="20.25" customHeight="1" x14ac:dyDescent="0.25"/>
    <row r="1039" ht="20.25" customHeight="1" x14ac:dyDescent="0.25"/>
    <row r="1040" ht="20.25" customHeight="1" x14ac:dyDescent="0.25"/>
    <row r="1041" ht="20.25" customHeight="1" x14ac:dyDescent="0.25"/>
    <row r="1042" ht="20.25" customHeight="1" x14ac:dyDescent="0.25"/>
    <row r="1043" ht="20.25" customHeight="1" x14ac:dyDescent="0.25"/>
    <row r="1044" ht="20.25" customHeight="1" x14ac:dyDescent="0.25"/>
    <row r="1045" ht="20.25" customHeight="1" x14ac:dyDescent="0.25"/>
    <row r="1046" ht="20.25" customHeight="1" x14ac:dyDescent="0.25"/>
    <row r="1047" ht="20.25" customHeight="1" x14ac:dyDescent="0.25"/>
    <row r="1048" ht="20.25" customHeight="1" x14ac:dyDescent="0.25"/>
    <row r="1049" ht="20.25" customHeight="1" x14ac:dyDescent="0.25"/>
    <row r="1050" ht="20.25" customHeight="1" x14ac:dyDescent="0.25"/>
    <row r="1051" ht="20.25" customHeight="1" x14ac:dyDescent="0.25"/>
    <row r="1052" ht="20.25" customHeight="1" x14ac:dyDescent="0.25"/>
    <row r="1053" ht="20.25" customHeight="1" x14ac:dyDescent="0.25"/>
    <row r="1054" ht="20.25" customHeight="1" x14ac:dyDescent="0.25"/>
    <row r="1055" ht="20.25" customHeight="1" x14ac:dyDescent="0.25"/>
    <row r="1056" ht="20.25" customHeight="1" x14ac:dyDescent="0.25"/>
    <row r="1057" ht="20.25" customHeight="1" x14ac:dyDescent="0.25"/>
    <row r="1058" ht="20.25" customHeight="1" x14ac:dyDescent="0.25"/>
    <row r="1059" ht="20.25" customHeight="1" x14ac:dyDescent="0.25"/>
    <row r="1060" ht="20.25" customHeight="1" x14ac:dyDescent="0.25"/>
    <row r="1061" ht="20.25" customHeight="1" x14ac:dyDescent="0.25"/>
    <row r="1062" ht="20.25" customHeight="1" x14ac:dyDescent="0.25"/>
    <row r="1063" ht="20.25" customHeight="1" x14ac:dyDescent="0.25"/>
    <row r="1064" ht="20.25" customHeight="1" x14ac:dyDescent="0.25"/>
    <row r="1065" ht="20.25" customHeight="1" x14ac:dyDescent="0.25"/>
  </sheetData>
  <mergeCells count="12">
    <mergeCell ref="I22:L22"/>
    <mergeCell ref="A20:B20"/>
    <mergeCell ref="A1:L1"/>
    <mergeCell ref="A2:L2"/>
    <mergeCell ref="A3:L3"/>
    <mergeCell ref="A5:A6"/>
    <mergeCell ref="B5:B6"/>
    <mergeCell ref="C5:C6"/>
    <mergeCell ref="D5:F5"/>
    <mergeCell ref="G5:I5"/>
    <mergeCell ref="J5:L5"/>
    <mergeCell ref="J4:L4"/>
  </mergeCells>
  <pageMargins left="0.31496062992126" right="0.118110236220472" top="0.94488188976377996" bottom="0.55118110236220497" header="0.31496062992126" footer="0.118110236220472"/>
  <pageSetup paperSize="9"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65"/>
  <sheetViews>
    <sheetView topLeftCell="A10" workbookViewId="0">
      <selection activeCell="C21" sqref="C21"/>
    </sheetView>
  </sheetViews>
  <sheetFormatPr defaultColWidth="9.140625" defaultRowHeight="15.75" x14ac:dyDescent="0.25"/>
  <cols>
    <col min="1" max="1" width="6.28515625" style="5" customWidth="1"/>
    <col min="2" max="2" width="23.7109375" style="5" customWidth="1"/>
    <col min="3" max="11" width="12" style="5" customWidth="1"/>
    <col min="12" max="16384" width="9.140625" style="5"/>
  </cols>
  <sheetData>
    <row r="1" spans="1:11" ht="20.25" customHeight="1" x14ac:dyDescent="0.25">
      <c r="A1" s="716" t="s">
        <v>286</v>
      </c>
      <c r="B1" s="716"/>
      <c r="C1" s="716"/>
      <c r="D1" s="716"/>
      <c r="E1" s="716"/>
      <c r="F1" s="716"/>
      <c r="G1" s="716"/>
      <c r="H1" s="716"/>
      <c r="I1" s="716"/>
      <c r="J1" s="716"/>
      <c r="K1" s="716"/>
    </row>
    <row r="2" spans="1:11" ht="20.25" customHeight="1" x14ac:dyDescent="0.25">
      <c r="A2" s="712" t="s">
        <v>477</v>
      </c>
      <c r="B2" s="712"/>
      <c r="C2" s="712"/>
      <c r="D2" s="712"/>
      <c r="E2" s="712"/>
      <c r="F2" s="712"/>
      <c r="G2" s="712"/>
      <c r="H2" s="712"/>
      <c r="I2" s="712"/>
      <c r="J2" s="712"/>
      <c r="K2" s="712"/>
    </row>
    <row r="3" spans="1:11" ht="20.25" customHeight="1" x14ac:dyDescent="0.25">
      <c r="A3" s="713" t="str">
        <f>PL02.ChiNS2024!A3</f>
        <v>(Ban hành kèm theo Báo cáo số         /BC-UBND ngày      /12/2023 của Uỷ ban nhân dân tỉnh)</v>
      </c>
      <c r="B3" s="713"/>
      <c r="C3" s="713"/>
      <c r="D3" s="713"/>
      <c r="E3" s="713"/>
      <c r="F3" s="713"/>
      <c r="G3" s="713"/>
      <c r="H3" s="713"/>
      <c r="I3" s="713"/>
      <c r="J3" s="713"/>
      <c r="K3" s="713"/>
    </row>
    <row r="4" spans="1:11" ht="20.25" customHeight="1" x14ac:dyDescent="0.25">
      <c r="I4" s="715" t="s">
        <v>1</v>
      </c>
      <c r="J4" s="715"/>
      <c r="K4" s="715"/>
    </row>
    <row r="5" spans="1:11" ht="20.25" customHeight="1" x14ac:dyDescent="0.25">
      <c r="A5" s="718" t="s">
        <v>8</v>
      </c>
      <c r="B5" s="718" t="s">
        <v>186</v>
      </c>
      <c r="C5" s="718" t="s">
        <v>249</v>
      </c>
      <c r="D5" s="718" t="s">
        <v>250</v>
      </c>
      <c r="E5" s="718"/>
      <c r="F5" s="718"/>
      <c r="G5" s="718"/>
      <c r="H5" s="718" t="s">
        <v>251</v>
      </c>
      <c r="I5" s="718"/>
      <c r="J5" s="718"/>
      <c r="K5" s="718"/>
    </row>
    <row r="6" spans="1:11" ht="20.25" customHeight="1" x14ac:dyDescent="0.25">
      <c r="A6" s="718"/>
      <c r="B6" s="718"/>
      <c r="C6" s="718"/>
      <c r="D6" s="718" t="s">
        <v>246</v>
      </c>
      <c r="E6" s="718" t="s">
        <v>4</v>
      </c>
      <c r="F6" s="718"/>
      <c r="G6" s="718"/>
      <c r="H6" s="718" t="s">
        <v>246</v>
      </c>
      <c r="I6" s="718" t="s">
        <v>4</v>
      </c>
      <c r="J6" s="718"/>
      <c r="K6" s="718"/>
    </row>
    <row r="7" spans="1:11" ht="33.75" customHeight="1" x14ac:dyDescent="0.25">
      <c r="A7" s="718"/>
      <c r="B7" s="718"/>
      <c r="C7" s="718"/>
      <c r="D7" s="718"/>
      <c r="E7" s="19" t="s">
        <v>252</v>
      </c>
      <c r="F7" s="19" t="s">
        <v>172</v>
      </c>
      <c r="G7" s="19" t="s">
        <v>253</v>
      </c>
      <c r="H7" s="718"/>
      <c r="I7" s="19" t="s">
        <v>252</v>
      </c>
      <c r="J7" s="19" t="s">
        <v>172</v>
      </c>
      <c r="K7" s="19" t="s">
        <v>253</v>
      </c>
    </row>
    <row r="8" spans="1:11" ht="20.25" customHeight="1" x14ac:dyDescent="0.25">
      <c r="A8" s="7">
        <v>1</v>
      </c>
      <c r="B8" s="11" t="s">
        <v>229</v>
      </c>
      <c r="C8" s="12">
        <f t="shared" ref="C8" si="0">D8+H8</f>
        <v>796143</v>
      </c>
      <c r="D8" s="12">
        <f t="shared" ref="D8" si="1">SUM(E8:G8)</f>
        <v>629614</v>
      </c>
      <c r="E8" s="12">
        <v>25400</v>
      </c>
      <c r="F8" s="12">
        <v>594053</v>
      </c>
      <c r="G8" s="12">
        <v>10161</v>
      </c>
      <c r="H8" s="12">
        <f t="shared" ref="H8" si="2">SUM(I8:K8)</f>
        <v>166529</v>
      </c>
      <c r="I8" s="12">
        <v>20000</v>
      </c>
      <c r="J8" s="12">
        <v>143450</v>
      </c>
      <c r="K8" s="12">
        <v>3079</v>
      </c>
    </row>
    <row r="9" spans="1:11" ht="20.25" customHeight="1" x14ac:dyDescent="0.25">
      <c r="A9" s="7">
        <f>+A8+1</f>
        <v>2</v>
      </c>
      <c r="B9" s="11" t="s">
        <v>230</v>
      </c>
      <c r="C9" s="12">
        <f>D9+H9</f>
        <v>701371</v>
      </c>
      <c r="D9" s="12">
        <f>SUM(E9:G9)</f>
        <v>596101</v>
      </c>
      <c r="E9" s="12">
        <v>77000</v>
      </c>
      <c r="F9" s="12">
        <v>511669</v>
      </c>
      <c r="G9" s="12">
        <v>7432</v>
      </c>
      <c r="H9" s="12">
        <f>SUM(I9:K9)</f>
        <v>105270</v>
      </c>
      <c r="I9" s="12">
        <v>23000</v>
      </c>
      <c r="J9" s="12">
        <v>80553</v>
      </c>
      <c r="K9" s="12">
        <v>1717</v>
      </c>
    </row>
    <row r="10" spans="1:11" ht="20.25" customHeight="1" x14ac:dyDescent="0.25">
      <c r="A10" s="7">
        <f t="shared" ref="A10:A20" si="3">+A9+1</f>
        <v>3</v>
      </c>
      <c r="B10" s="11" t="s">
        <v>231</v>
      </c>
      <c r="C10" s="12">
        <f t="shared" ref="C10:C20" si="4">D10+H10</f>
        <v>969808</v>
      </c>
      <c r="D10" s="12">
        <f t="shared" ref="D10:D20" si="5">SUM(E10:G10)</f>
        <v>712896</v>
      </c>
      <c r="E10" s="12">
        <v>60000</v>
      </c>
      <c r="F10" s="12">
        <v>641952</v>
      </c>
      <c r="G10" s="12">
        <v>10944</v>
      </c>
      <c r="H10" s="12">
        <f t="shared" ref="H10:H20" si="6">SUM(I10:K10)</f>
        <v>256912</v>
      </c>
      <c r="I10" s="12">
        <v>90000</v>
      </c>
      <c r="J10" s="12">
        <v>163549</v>
      </c>
      <c r="K10" s="12">
        <v>3363</v>
      </c>
    </row>
    <row r="11" spans="1:11" ht="20.25" customHeight="1" x14ac:dyDescent="0.25">
      <c r="A11" s="7">
        <f t="shared" si="3"/>
        <v>4</v>
      </c>
      <c r="B11" s="11" t="s">
        <v>232</v>
      </c>
      <c r="C11" s="12">
        <f t="shared" si="4"/>
        <v>1263946</v>
      </c>
      <c r="D11" s="12">
        <f t="shared" si="5"/>
        <v>1153619</v>
      </c>
      <c r="E11" s="12">
        <v>497600</v>
      </c>
      <c r="F11" s="12">
        <v>647570</v>
      </c>
      <c r="G11" s="12">
        <v>8449</v>
      </c>
      <c r="H11" s="12">
        <f t="shared" si="6"/>
        <v>110327</v>
      </c>
      <c r="I11" s="12">
        <v>9200</v>
      </c>
      <c r="J11" s="12">
        <v>98672</v>
      </c>
      <c r="K11" s="12">
        <v>2455</v>
      </c>
    </row>
    <row r="12" spans="1:11" ht="20.25" customHeight="1" x14ac:dyDescent="0.25">
      <c r="A12" s="7">
        <f t="shared" si="3"/>
        <v>5</v>
      </c>
      <c r="B12" s="11" t="s">
        <v>233</v>
      </c>
      <c r="C12" s="12">
        <f t="shared" si="4"/>
        <v>938791</v>
      </c>
      <c r="D12" s="12">
        <f t="shared" si="5"/>
        <v>709291</v>
      </c>
      <c r="E12" s="12">
        <v>51975</v>
      </c>
      <c r="F12" s="12">
        <v>647118</v>
      </c>
      <c r="G12" s="12">
        <v>10198</v>
      </c>
      <c r="H12" s="12">
        <f t="shared" si="6"/>
        <v>229500</v>
      </c>
      <c r="I12" s="12">
        <v>70065</v>
      </c>
      <c r="J12" s="12">
        <v>156107</v>
      </c>
      <c r="K12" s="12">
        <v>3328</v>
      </c>
    </row>
    <row r="13" spans="1:11" ht="20.25" customHeight="1" x14ac:dyDescent="0.25">
      <c r="A13" s="7">
        <f t="shared" si="3"/>
        <v>6</v>
      </c>
      <c r="B13" s="11" t="s">
        <v>234</v>
      </c>
      <c r="C13" s="12">
        <f t="shared" si="4"/>
        <v>893302</v>
      </c>
      <c r="D13" s="12">
        <f t="shared" si="5"/>
        <v>701087</v>
      </c>
      <c r="E13" s="12">
        <v>27000</v>
      </c>
      <c r="F13" s="12">
        <v>663799</v>
      </c>
      <c r="G13" s="12">
        <v>10288</v>
      </c>
      <c r="H13" s="12">
        <f t="shared" si="6"/>
        <v>192215</v>
      </c>
      <c r="I13" s="12">
        <v>40500</v>
      </c>
      <c r="J13" s="12">
        <v>148748</v>
      </c>
      <c r="K13" s="12">
        <v>2967</v>
      </c>
    </row>
    <row r="14" spans="1:11" ht="20.25" customHeight="1" x14ac:dyDescent="0.25">
      <c r="A14" s="7">
        <f t="shared" si="3"/>
        <v>7</v>
      </c>
      <c r="B14" s="11" t="s">
        <v>235</v>
      </c>
      <c r="C14" s="12">
        <f t="shared" si="4"/>
        <v>827843</v>
      </c>
      <c r="D14" s="12">
        <f t="shared" si="5"/>
        <v>644277</v>
      </c>
      <c r="E14" s="12">
        <v>90000</v>
      </c>
      <c r="F14" s="12">
        <v>545759</v>
      </c>
      <c r="G14" s="12">
        <v>8518</v>
      </c>
      <c r="H14" s="12">
        <f t="shared" si="6"/>
        <v>183566</v>
      </c>
      <c r="I14" s="12">
        <v>52500</v>
      </c>
      <c r="J14" s="12">
        <v>128293</v>
      </c>
      <c r="K14" s="12">
        <v>2773</v>
      </c>
    </row>
    <row r="15" spans="1:11" ht="20.25" customHeight="1" x14ac:dyDescent="0.25">
      <c r="A15" s="7">
        <f t="shared" si="3"/>
        <v>8</v>
      </c>
      <c r="B15" s="11" t="s">
        <v>236</v>
      </c>
      <c r="C15" s="12">
        <f t="shared" si="4"/>
        <v>715563</v>
      </c>
      <c r="D15" s="12">
        <f t="shared" si="5"/>
        <v>540000</v>
      </c>
      <c r="E15" s="12">
        <v>61000</v>
      </c>
      <c r="F15" s="12">
        <v>471362</v>
      </c>
      <c r="G15" s="12">
        <v>7638</v>
      </c>
      <c r="H15" s="12">
        <f t="shared" si="6"/>
        <v>175563</v>
      </c>
      <c r="I15" s="12">
        <v>60500</v>
      </c>
      <c r="J15" s="12">
        <v>112562</v>
      </c>
      <c r="K15" s="12">
        <v>2501</v>
      </c>
    </row>
    <row r="16" spans="1:11" ht="20.25" customHeight="1" x14ac:dyDescent="0.25">
      <c r="A16" s="7">
        <f t="shared" si="3"/>
        <v>9</v>
      </c>
      <c r="B16" s="11" t="s">
        <v>237</v>
      </c>
      <c r="C16" s="12">
        <f t="shared" si="4"/>
        <v>964708</v>
      </c>
      <c r="D16" s="12">
        <f t="shared" si="5"/>
        <v>748707</v>
      </c>
      <c r="E16" s="12">
        <v>118775</v>
      </c>
      <c r="F16" s="12">
        <v>619776</v>
      </c>
      <c r="G16" s="12">
        <v>10156</v>
      </c>
      <c r="H16" s="12">
        <f t="shared" si="6"/>
        <v>216001</v>
      </c>
      <c r="I16" s="12">
        <v>27375</v>
      </c>
      <c r="J16" s="12">
        <v>184810</v>
      </c>
      <c r="K16" s="12">
        <v>3816</v>
      </c>
    </row>
    <row r="17" spans="1:11" ht="20.25" customHeight="1" x14ac:dyDescent="0.25">
      <c r="A17" s="7">
        <f t="shared" si="3"/>
        <v>10</v>
      </c>
      <c r="B17" s="11" t="s">
        <v>238</v>
      </c>
      <c r="C17" s="12">
        <f t="shared" si="4"/>
        <v>770494</v>
      </c>
      <c r="D17" s="12">
        <f t="shared" si="5"/>
        <v>597276</v>
      </c>
      <c r="E17" s="12">
        <v>14500</v>
      </c>
      <c r="F17" s="12">
        <v>573718</v>
      </c>
      <c r="G17" s="12">
        <v>9058</v>
      </c>
      <c r="H17" s="12">
        <f t="shared" si="6"/>
        <v>173218</v>
      </c>
      <c r="I17" s="12">
        <v>14500</v>
      </c>
      <c r="J17" s="12">
        <v>155462</v>
      </c>
      <c r="K17" s="12">
        <v>3256</v>
      </c>
    </row>
    <row r="18" spans="1:11" ht="20.25" customHeight="1" x14ac:dyDescent="0.25">
      <c r="A18" s="7">
        <f t="shared" si="3"/>
        <v>11</v>
      </c>
      <c r="B18" s="11" t="s">
        <v>239</v>
      </c>
      <c r="C18" s="12">
        <f t="shared" si="4"/>
        <v>470205</v>
      </c>
      <c r="D18" s="12">
        <f t="shared" si="5"/>
        <v>416752</v>
      </c>
      <c r="E18" s="12">
        <v>52000</v>
      </c>
      <c r="F18" s="12">
        <v>360717</v>
      </c>
      <c r="G18" s="12">
        <v>4035</v>
      </c>
      <c r="H18" s="12">
        <f t="shared" si="6"/>
        <v>53453</v>
      </c>
      <c r="I18" s="12">
        <v>13000</v>
      </c>
      <c r="J18" s="12">
        <v>39661</v>
      </c>
      <c r="K18" s="12">
        <v>792</v>
      </c>
    </row>
    <row r="19" spans="1:11" ht="20.25" customHeight="1" x14ac:dyDescent="0.25">
      <c r="A19" s="7">
        <f>+A18+1</f>
        <v>12</v>
      </c>
      <c r="B19" s="11" t="s">
        <v>240</v>
      </c>
      <c r="C19" s="12">
        <f t="shared" si="4"/>
        <v>370140</v>
      </c>
      <c r="D19" s="12">
        <f t="shared" si="5"/>
        <v>292225</v>
      </c>
      <c r="E19" s="12">
        <v>4500</v>
      </c>
      <c r="F19" s="12">
        <v>283718</v>
      </c>
      <c r="G19" s="12">
        <v>4007</v>
      </c>
      <c r="H19" s="12">
        <f t="shared" si="6"/>
        <v>77915</v>
      </c>
      <c r="I19" s="12">
        <v>6750</v>
      </c>
      <c r="J19" s="12">
        <v>69759</v>
      </c>
      <c r="K19" s="12">
        <v>1406</v>
      </c>
    </row>
    <row r="20" spans="1:11" ht="20.25" customHeight="1" x14ac:dyDescent="0.25">
      <c r="A20" s="7">
        <f t="shared" si="3"/>
        <v>13</v>
      </c>
      <c r="B20" s="11" t="s">
        <v>241</v>
      </c>
      <c r="C20" s="12">
        <f t="shared" si="4"/>
        <v>542774</v>
      </c>
      <c r="D20" s="12">
        <f t="shared" si="5"/>
        <v>449167</v>
      </c>
      <c r="E20" s="12">
        <v>15000</v>
      </c>
      <c r="F20" s="12">
        <v>427773</v>
      </c>
      <c r="G20" s="12">
        <v>6394</v>
      </c>
      <c r="H20" s="12">
        <f t="shared" si="6"/>
        <v>93607</v>
      </c>
      <c r="I20" s="12">
        <v>14500</v>
      </c>
      <c r="J20" s="12">
        <v>77468</v>
      </c>
      <c r="K20" s="12">
        <v>1639</v>
      </c>
    </row>
    <row r="21" spans="1:11" ht="20.25" customHeight="1" x14ac:dyDescent="0.25">
      <c r="A21" s="714" t="s">
        <v>267</v>
      </c>
      <c r="B21" s="714"/>
      <c r="C21" s="10">
        <f t="shared" ref="C21:K21" si="7">SUM(C8:C20)</f>
        <v>10225088</v>
      </c>
      <c r="D21" s="10">
        <f t="shared" si="7"/>
        <v>8191012</v>
      </c>
      <c r="E21" s="10">
        <f t="shared" si="7"/>
        <v>1094750</v>
      </c>
      <c r="F21" s="10">
        <f t="shared" si="7"/>
        <v>6988984</v>
      </c>
      <c r="G21" s="10">
        <f t="shared" si="7"/>
        <v>107278</v>
      </c>
      <c r="H21" s="10">
        <f t="shared" si="7"/>
        <v>2034076</v>
      </c>
      <c r="I21" s="10">
        <f t="shared" si="7"/>
        <v>441890</v>
      </c>
      <c r="J21" s="10">
        <f t="shared" si="7"/>
        <v>1559094</v>
      </c>
      <c r="K21" s="10">
        <f t="shared" si="7"/>
        <v>33092</v>
      </c>
    </row>
    <row r="22" spans="1:11" ht="20.25" customHeight="1" x14ac:dyDescent="0.25"/>
    <row r="23" spans="1:11" ht="20.25" customHeight="1" x14ac:dyDescent="0.25">
      <c r="H23" s="716" t="s">
        <v>704</v>
      </c>
      <c r="I23" s="716"/>
      <c r="J23" s="716"/>
      <c r="K23" s="716"/>
    </row>
    <row r="24" spans="1:11" ht="20.25" customHeight="1" x14ac:dyDescent="0.25"/>
    <row r="25" spans="1:11" ht="20.25" customHeight="1" x14ac:dyDescent="0.25"/>
    <row r="26" spans="1:11" ht="20.25" customHeight="1" x14ac:dyDescent="0.25"/>
    <row r="27" spans="1:11" ht="20.25" customHeight="1" x14ac:dyDescent="0.25"/>
    <row r="28" spans="1:11" ht="20.25" customHeight="1" x14ac:dyDescent="0.25"/>
    <row r="29" spans="1:11" ht="20.25" customHeight="1" x14ac:dyDescent="0.25"/>
    <row r="30" spans="1:11" ht="20.25" customHeight="1" x14ac:dyDescent="0.25"/>
    <row r="31" spans="1:11" ht="20.25" customHeight="1" x14ac:dyDescent="0.25"/>
    <row r="32" spans="1:11"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20.25" customHeight="1" x14ac:dyDescent="0.25"/>
    <row r="216" ht="20.25" customHeight="1" x14ac:dyDescent="0.25"/>
    <row r="217" ht="20.25" customHeight="1" x14ac:dyDescent="0.25"/>
    <row r="218" ht="20.25" customHeight="1" x14ac:dyDescent="0.25"/>
    <row r="219" ht="20.25" customHeight="1" x14ac:dyDescent="0.25"/>
    <row r="220" ht="20.25" customHeight="1" x14ac:dyDescent="0.25"/>
    <row r="221" ht="20.25" customHeight="1" x14ac:dyDescent="0.25"/>
    <row r="222" ht="20.25" customHeight="1" x14ac:dyDescent="0.25"/>
    <row r="223" ht="20.25" customHeight="1" x14ac:dyDescent="0.25"/>
    <row r="224" ht="20.25" customHeight="1" x14ac:dyDescent="0.25"/>
    <row r="225" ht="20.25" customHeight="1" x14ac:dyDescent="0.25"/>
    <row r="226" ht="20.25" customHeight="1" x14ac:dyDescent="0.25"/>
    <row r="227" ht="20.25" customHeight="1" x14ac:dyDescent="0.25"/>
    <row r="228" ht="20.25" customHeight="1" x14ac:dyDescent="0.25"/>
    <row r="229" ht="20.25" customHeight="1" x14ac:dyDescent="0.25"/>
    <row r="230" ht="20.25" customHeight="1" x14ac:dyDescent="0.25"/>
    <row r="231" ht="20.25" customHeight="1" x14ac:dyDescent="0.25"/>
    <row r="232" ht="20.25" customHeight="1" x14ac:dyDescent="0.25"/>
    <row r="233" ht="20.25" customHeight="1" x14ac:dyDescent="0.25"/>
    <row r="234" ht="20.25" customHeight="1" x14ac:dyDescent="0.25"/>
    <row r="235" ht="20.25" customHeight="1" x14ac:dyDescent="0.25"/>
    <row r="236" ht="20.25" customHeight="1" x14ac:dyDescent="0.25"/>
    <row r="237" ht="20.25" customHeight="1" x14ac:dyDescent="0.25"/>
    <row r="238" ht="20.25" customHeight="1" x14ac:dyDescent="0.25"/>
    <row r="239" ht="20.25" customHeight="1" x14ac:dyDescent="0.25"/>
    <row r="240" ht="20.25" customHeight="1" x14ac:dyDescent="0.25"/>
    <row r="241" ht="20.25" customHeight="1" x14ac:dyDescent="0.25"/>
    <row r="242" ht="20.25" customHeight="1" x14ac:dyDescent="0.25"/>
    <row r="243" ht="20.25" customHeight="1" x14ac:dyDescent="0.25"/>
    <row r="244" ht="20.25" customHeight="1" x14ac:dyDescent="0.25"/>
    <row r="245" ht="20.25" customHeight="1" x14ac:dyDescent="0.25"/>
    <row r="246" ht="20.25" customHeight="1" x14ac:dyDescent="0.25"/>
    <row r="247" ht="20.25" customHeight="1" x14ac:dyDescent="0.25"/>
    <row r="248" ht="20.25" customHeight="1" x14ac:dyDescent="0.25"/>
    <row r="249" ht="20.25" customHeight="1" x14ac:dyDescent="0.25"/>
    <row r="250" ht="20.25" customHeight="1" x14ac:dyDescent="0.25"/>
    <row r="251" ht="20.25" customHeight="1" x14ac:dyDescent="0.25"/>
    <row r="252" ht="20.25" customHeight="1" x14ac:dyDescent="0.25"/>
    <row r="253" ht="20.25" customHeight="1" x14ac:dyDescent="0.25"/>
    <row r="254" ht="20.25" customHeight="1" x14ac:dyDescent="0.25"/>
    <row r="255" ht="20.25" customHeight="1" x14ac:dyDescent="0.25"/>
    <row r="256" ht="20.25" customHeight="1" x14ac:dyDescent="0.25"/>
    <row r="257" ht="20.25" customHeight="1" x14ac:dyDescent="0.25"/>
    <row r="258" ht="20.25" customHeight="1" x14ac:dyDescent="0.25"/>
    <row r="259" ht="20.25" customHeight="1" x14ac:dyDescent="0.25"/>
    <row r="260" ht="20.25" customHeight="1" x14ac:dyDescent="0.25"/>
    <row r="261" ht="20.25" customHeight="1" x14ac:dyDescent="0.25"/>
    <row r="262" ht="20.25" customHeight="1" x14ac:dyDescent="0.25"/>
    <row r="263" ht="20.25" customHeight="1" x14ac:dyDescent="0.25"/>
    <row r="264" ht="20.25" customHeight="1" x14ac:dyDescent="0.25"/>
    <row r="265" ht="20.25" customHeight="1" x14ac:dyDescent="0.25"/>
    <row r="266" ht="20.25" customHeight="1" x14ac:dyDescent="0.25"/>
    <row r="267" ht="20.25" customHeight="1" x14ac:dyDescent="0.25"/>
    <row r="268" ht="20.25" customHeight="1" x14ac:dyDescent="0.25"/>
    <row r="269" ht="20.25" customHeight="1" x14ac:dyDescent="0.25"/>
    <row r="270" ht="20.25" customHeight="1" x14ac:dyDescent="0.25"/>
    <row r="271" ht="20.25" customHeight="1" x14ac:dyDescent="0.25"/>
    <row r="272" ht="20.25" customHeight="1" x14ac:dyDescent="0.25"/>
    <row r="273" ht="20.25" customHeight="1" x14ac:dyDescent="0.25"/>
    <row r="274" ht="20.25" customHeight="1" x14ac:dyDescent="0.25"/>
    <row r="275" ht="20.25" customHeight="1" x14ac:dyDescent="0.25"/>
    <row r="276" ht="20.25" customHeight="1" x14ac:dyDescent="0.25"/>
    <row r="277" ht="20.25" customHeight="1" x14ac:dyDescent="0.25"/>
    <row r="278" ht="20.25" customHeight="1" x14ac:dyDescent="0.25"/>
    <row r="279" ht="20.25" customHeight="1" x14ac:dyDescent="0.25"/>
    <row r="280" ht="20.25" customHeight="1" x14ac:dyDescent="0.25"/>
    <row r="281" ht="20.25" customHeight="1" x14ac:dyDescent="0.25"/>
    <row r="282" ht="20.25" customHeight="1" x14ac:dyDescent="0.25"/>
    <row r="283" ht="20.25" customHeight="1" x14ac:dyDescent="0.25"/>
    <row r="284" ht="20.25" customHeight="1" x14ac:dyDescent="0.25"/>
    <row r="285" ht="20.25" customHeight="1" x14ac:dyDescent="0.25"/>
    <row r="286" ht="20.25" customHeight="1" x14ac:dyDescent="0.25"/>
    <row r="287" ht="20.25" customHeight="1" x14ac:dyDescent="0.25"/>
    <row r="288" ht="20.25" customHeight="1" x14ac:dyDescent="0.25"/>
    <row r="289" ht="20.25" customHeight="1" x14ac:dyDescent="0.25"/>
    <row r="290" ht="20.25" customHeight="1" x14ac:dyDescent="0.25"/>
    <row r="291" ht="20.25" customHeight="1" x14ac:dyDescent="0.25"/>
    <row r="292" ht="20.25" customHeight="1" x14ac:dyDescent="0.25"/>
    <row r="293" ht="20.25" customHeight="1" x14ac:dyDescent="0.25"/>
    <row r="294" ht="20.25" customHeight="1" x14ac:dyDescent="0.25"/>
    <row r="295" ht="20.25" customHeight="1" x14ac:dyDescent="0.25"/>
    <row r="296" ht="20.25" customHeight="1" x14ac:dyDescent="0.25"/>
    <row r="297" ht="20.25" customHeight="1" x14ac:dyDescent="0.25"/>
    <row r="298" ht="20.25" customHeight="1" x14ac:dyDescent="0.25"/>
    <row r="299" ht="20.25" customHeight="1" x14ac:dyDescent="0.25"/>
    <row r="300" ht="20.25" customHeight="1" x14ac:dyDescent="0.25"/>
    <row r="301" ht="20.25" customHeight="1" x14ac:dyDescent="0.25"/>
    <row r="302" ht="20.25" customHeight="1" x14ac:dyDescent="0.25"/>
    <row r="303" ht="20.25" customHeight="1" x14ac:dyDescent="0.25"/>
    <row r="304" ht="20.25" customHeight="1" x14ac:dyDescent="0.25"/>
    <row r="305" ht="20.25" customHeight="1" x14ac:dyDescent="0.25"/>
    <row r="306" ht="20.25" customHeight="1" x14ac:dyDescent="0.25"/>
    <row r="307" ht="20.25" customHeight="1" x14ac:dyDescent="0.25"/>
    <row r="308" ht="20.25" customHeight="1" x14ac:dyDescent="0.25"/>
    <row r="309" ht="20.25" customHeight="1" x14ac:dyDescent="0.25"/>
    <row r="310" ht="20.25" customHeight="1" x14ac:dyDescent="0.25"/>
    <row r="311" ht="20.25" customHeight="1" x14ac:dyDescent="0.25"/>
    <row r="312" ht="20.25" customHeight="1" x14ac:dyDescent="0.25"/>
    <row r="313" ht="20.25" customHeight="1" x14ac:dyDescent="0.25"/>
    <row r="314" ht="20.25" customHeight="1" x14ac:dyDescent="0.25"/>
    <row r="315" ht="20.25" customHeight="1" x14ac:dyDescent="0.25"/>
    <row r="316" ht="20.25" customHeight="1" x14ac:dyDescent="0.25"/>
    <row r="317" ht="20.25" customHeight="1" x14ac:dyDescent="0.25"/>
    <row r="318" ht="20.25" customHeight="1" x14ac:dyDescent="0.25"/>
    <row r="319" ht="20.25" customHeight="1" x14ac:dyDescent="0.25"/>
    <row r="320" ht="20.25" customHeight="1" x14ac:dyDescent="0.25"/>
    <row r="321" ht="20.25" customHeight="1" x14ac:dyDescent="0.25"/>
    <row r="322" ht="20.25" customHeight="1" x14ac:dyDescent="0.25"/>
    <row r="323" ht="20.25" customHeight="1" x14ac:dyDescent="0.25"/>
    <row r="324" ht="20.25" customHeight="1" x14ac:dyDescent="0.25"/>
    <row r="325" ht="20.25" customHeight="1" x14ac:dyDescent="0.25"/>
    <row r="326" ht="20.25" customHeight="1" x14ac:dyDescent="0.25"/>
    <row r="327" ht="20.25" customHeight="1" x14ac:dyDescent="0.25"/>
    <row r="328" ht="20.25" customHeight="1" x14ac:dyDescent="0.25"/>
    <row r="329" ht="20.25" customHeight="1" x14ac:dyDescent="0.25"/>
    <row r="330" ht="20.25" customHeight="1" x14ac:dyDescent="0.25"/>
    <row r="331" ht="20.25" customHeight="1" x14ac:dyDescent="0.25"/>
    <row r="332" ht="20.25" customHeight="1" x14ac:dyDescent="0.25"/>
    <row r="333" ht="20.25" customHeight="1" x14ac:dyDescent="0.25"/>
    <row r="334" ht="20.25" customHeight="1" x14ac:dyDescent="0.25"/>
    <row r="335" ht="20.25" customHeight="1" x14ac:dyDescent="0.25"/>
    <row r="336" ht="20.25" customHeight="1" x14ac:dyDescent="0.25"/>
    <row r="337" ht="20.25" customHeight="1" x14ac:dyDescent="0.25"/>
    <row r="338" ht="20.25" customHeight="1" x14ac:dyDescent="0.25"/>
    <row r="339" ht="20.25" customHeight="1" x14ac:dyDescent="0.25"/>
    <row r="340" ht="20.25" customHeight="1" x14ac:dyDescent="0.25"/>
    <row r="341" ht="20.25" customHeight="1" x14ac:dyDescent="0.25"/>
    <row r="342" ht="20.25" customHeight="1" x14ac:dyDescent="0.25"/>
    <row r="343" ht="20.25" customHeight="1" x14ac:dyDescent="0.25"/>
    <row r="344" ht="20.25" customHeight="1" x14ac:dyDescent="0.25"/>
    <row r="345" ht="20.25" customHeight="1" x14ac:dyDescent="0.25"/>
    <row r="346" ht="20.25" customHeight="1" x14ac:dyDescent="0.25"/>
    <row r="347" ht="20.25" customHeight="1" x14ac:dyDescent="0.25"/>
    <row r="348" ht="20.25" customHeight="1" x14ac:dyDescent="0.25"/>
    <row r="349" ht="20.25" customHeight="1" x14ac:dyDescent="0.25"/>
    <row r="350" ht="20.25" customHeight="1" x14ac:dyDescent="0.25"/>
    <row r="351" ht="20.25" customHeight="1" x14ac:dyDescent="0.25"/>
    <row r="352" ht="20.25" customHeight="1" x14ac:dyDescent="0.25"/>
    <row r="353" ht="20.25" customHeight="1" x14ac:dyDescent="0.25"/>
    <row r="354" ht="20.25" customHeight="1" x14ac:dyDescent="0.25"/>
    <row r="355" ht="20.25" customHeight="1" x14ac:dyDescent="0.25"/>
    <row r="356" ht="20.25" customHeight="1" x14ac:dyDescent="0.25"/>
    <row r="357" ht="20.25" customHeight="1" x14ac:dyDescent="0.25"/>
    <row r="358" ht="20.25" customHeight="1" x14ac:dyDescent="0.25"/>
    <row r="359" ht="20.25" customHeight="1" x14ac:dyDescent="0.25"/>
    <row r="360" ht="20.25" customHeight="1" x14ac:dyDescent="0.25"/>
    <row r="361" ht="20.25" customHeight="1" x14ac:dyDescent="0.25"/>
    <row r="362" ht="20.25" customHeight="1" x14ac:dyDescent="0.25"/>
    <row r="363" ht="20.25" customHeight="1" x14ac:dyDescent="0.25"/>
    <row r="364" ht="20.25" customHeight="1" x14ac:dyDescent="0.25"/>
    <row r="365" ht="20.25" customHeight="1" x14ac:dyDescent="0.25"/>
    <row r="366" ht="20.25" customHeight="1" x14ac:dyDescent="0.25"/>
    <row r="367" ht="20.25" customHeight="1" x14ac:dyDescent="0.25"/>
    <row r="368" ht="20.25" customHeight="1" x14ac:dyDescent="0.25"/>
    <row r="369" ht="20.25" customHeight="1" x14ac:dyDescent="0.25"/>
    <row r="370" ht="20.25" customHeight="1" x14ac:dyDescent="0.25"/>
    <row r="371" ht="20.25" customHeight="1" x14ac:dyDescent="0.25"/>
    <row r="372" ht="20.25" customHeight="1" x14ac:dyDescent="0.25"/>
    <row r="373" ht="20.25" customHeight="1" x14ac:dyDescent="0.25"/>
    <row r="374" ht="20.25" customHeight="1" x14ac:dyDescent="0.25"/>
    <row r="375" ht="20.25" customHeight="1" x14ac:dyDescent="0.25"/>
    <row r="376" ht="20.25" customHeight="1" x14ac:dyDescent="0.25"/>
    <row r="377" ht="20.25" customHeight="1" x14ac:dyDescent="0.25"/>
    <row r="378" ht="20.25" customHeight="1" x14ac:dyDescent="0.25"/>
    <row r="379" ht="20.25" customHeight="1" x14ac:dyDescent="0.25"/>
    <row r="380" ht="20.25" customHeight="1" x14ac:dyDescent="0.25"/>
    <row r="381" ht="20.25" customHeight="1" x14ac:dyDescent="0.25"/>
    <row r="382" ht="20.25" customHeight="1" x14ac:dyDescent="0.25"/>
    <row r="383" ht="20.25" customHeight="1" x14ac:dyDescent="0.25"/>
    <row r="384" ht="20.25" customHeight="1" x14ac:dyDescent="0.25"/>
    <row r="385" ht="20.25" customHeight="1" x14ac:dyDescent="0.25"/>
    <row r="386" ht="20.25" customHeight="1" x14ac:dyDescent="0.25"/>
    <row r="387" ht="20.25" customHeight="1" x14ac:dyDescent="0.25"/>
    <row r="388" ht="20.25" customHeight="1" x14ac:dyDescent="0.25"/>
    <row r="389" ht="20.25" customHeight="1" x14ac:dyDescent="0.25"/>
    <row r="390" ht="20.25" customHeight="1" x14ac:dyDescent="0.25"/>
    <row r="391" ht="20.25" customHeight="1" x14ac:dyDescent="0.25"/>
    <row r="392" ht="20.25" customHeight="1" x14ac:dyDescent="0.25"/>
    <row r="393" ht="20.25" customHeight="1" x14ac:dyDescent="0.25"/>
    <row r="394" ht="20.25" customHeight="1" x14ac:dyDescent="0.25"/>
    <row r="395" ht="20.25" customHeight="1" x14ac:dyDescent="0.25"/>
    <row r="396" ht="20.25" customHeight="1" x14ac:dyDescent="0.25"/>
    <row r="397" ht="20.25" customHeight="1" x14ac:dyDescent="0.25"/>
    <row r="398" ht="20.25" customHeight="1" x14ac:dyDescent="0.25"/>
    <row r="399" ht="20.25" customHeight="1" x14ac:dyDescent="0.25"/>
    <row r="400" ht="20.25" customHeight="1" x14ac:dyDescent="0.25"/>
    <row r="401" ht="20.25" customHeight="1" x14ac:dyDescent="0.25"/>
    <row r="402" ht="20.25" customHeight="1" x14ac:dyDescent="0.25"/>
    <row r="403" ht="20.25" customHeight="1" x14ac:dyDescent="0.25"/>
    <row r="404" ht="20.25" customHeight="1" x14ac:dyDescent="0.25"/>
    <row r="405" ht="20.25" customHeight="1" x14ac:dyDescent="0.25"/>
    <row r="406" ht="20.25" customHeight="1" x14ac:dyDescent="0.25"/>
    <row r="407" ht="20.25" customHeight="1" x14ac:dyDescent="0.25"/>
    <row r="408" ht="20.25" customHeight="1" x14ac:dyDescent="0.25"/>
    <row r="409" ht="20.25" customHeight="1" x14ac:dyDescent="0.25"/>
    <row r="410" ht="20.25" customHeight="1" x14ac:dyDescent="0.25"/>
    <row r="411" ht="20.25" customHeight="1" x14ac:dyDescent="0.25"/>
    <row r="412" ht="20.25" customHeight="1" x14ac:dyDescent="0.25"/>
    <row r="413" ht="20.25" customHeight="1" x14ac:dyDescent="0.25"/>
    <row r="414" ht="20.25" customHeight="1" x14ac:dyDescent="0.25"/>
    <row r="415" ht="20.25" customHeight="1" x14ac:dyDescent="0.25"/>
    <row r="416" ht="20.25" customHeight="1" x14ac:dyDescent="0.25"/>
    <row r="417" ht="20.25" customHeight="1" x14ac:dyDescent="0.25"/>
    <row r="418" ht="20.25" customHeight="1" x14ac:dyDescent="0.25"/>
    <row r="419" ht="20.25" customHeight="1" x14ac:dyDescent="0.25"/>
    <row r="420" ht="20.25" customHeight="1" x14ac:dyDescent="0.25"/>
    <row r="421" ht="20.25" customHeight="1" x14ac:dyDescent="0.25"/>
    <row r="422" ht="20.25" customHeight="1" x14ac:dyDescent="0.25"/>
    <row r="423" ht="20.25" customHeight="1" x14ac:dyDescent="0.25"/>
    <row r="424" ht="20.25" customHeight="1" x14ac:dyDescent="0.25"/>
    <row r="425" ht="20.25" customHeight="1" x14ac:dyDescent="0.25"/>
    <row r="426" ht="20.25" customHeight="1" x14ac:dyDescent="0.25"/>
    <row r="427" ht="20.25" customHeight="1" x14ac:dyDescent="0.25"/>
    <row r="428" ht="20.25" customHeight="1" x14ac:dyDescent="0.25"/>
    <row r="429" ht="20.25" customHeight="1" x14ac:dyDescent="0.25"/>
    <row r="430" ht="20.25" customHeight="1" x14ac:dyDescent="0.25"/>
    <row r="431" ht="20.25" customHeight="1" x14ac:dyDescent="0.25"/>
    <row r="432" ht="20.25" customHeight="1" x14ac:dyDescent="0.25"/>
    <row r="433" ht="20.25" customHeight="1" x14ac:dyDescent="0.25"/>
    <row r="434" ht="20.25" customHeight="1" x14ac:dyDescent="0.25"/>
    <row r="435" ht="20.25" customHeight="1" x14ac:dyDescent="0.25"/>
    <row r="436" ht="20.25" customHeight="1" x14ac:dyDescent="0.25"/>
    <row r="437" ht="20.25" customHeight="1" x14ac:dyDescent="0.25"/>
    <row r="438" ht="20.25" customHeight="1" x14ac:dyDescent="0.25"/>
    <row r="439" ht="20.25" customHeight="1" x14ac:dyDescent="0.25"/>
    <row r="440" ht="20.25" customHeight="1" x14ac:dyDescent="0.25"/>
    <row r="441" ht="20.25" customHeight="1" x14ac:dyDescent="0.25"/>
    <row r="442" ht="20.25" customHeight="1" x14ac:dyDescent="0.25"/>
    <row r="443" ht="20.25" customHeight="1" x14ac:dyDescent="0.25"/>
    <row r="444" ht="20.25" customHeight="1" x14ac:dyDescent="0.25"/>
    <row r="445" ht="20.25" customHeight="1" x14ac:dyDescent="0.25"/>
    <row r="446" ht="20.25" customHeight="1" x14ac:dyDescent="0.25"/>
    <row r="447" ht="20.25" customHeight="1" x14ac:dyDescent="0.25"/>
    <row r="448" ht="20.25" customHeight="1" x14ac:dyDescent="0.25"/>
    <row r="449" ht="20.25" customHeight="1" x14ac:dyDescent="0.25"/>
    <row r="450" ht="20.25" customHeight="1" x14ac:dyDescent="0.25"/>
    <row r="451" ht="20.25" customHeight="1" x14ac:dyDescent="0.25"/>
    <row r="452" ht="20.25" customHeight="1" x14ac:dyDescent="0.25"/>
    <row r="453" ht="20.25" customHeight="1" x14ac:dyDescent="0.25"/>
    <row r="454" ht="20.25" customHeight="1" x14ac:dyDescent="0.25"/>
    <row r="455" ht="20.25" customHeight="1" x14ac:dyDescent="0.25"/>
    <row r="456" ht="20.25" customHeight="1" x14ac:dyDescent="0.25"/>
    <row r="457" ht="20.25" customHeight="1" x14ac:dyDescent="0.25"/>
    <row r="458" ht="20.25" customHeight="1" x14ac:dyDescent="0.25"/>
    <row r="459" ht="20.25" customHeight="1" x14ac:dyDescent="0.25"/>
    <row r="460" ht="20.25" customHeight="1" x14ac:dyDescent="0.25"/>
    <row r="461" ht="20.25" customHeight="1" x14ac:dyDescent="0.25"/>
    <row r="462" ht="20.25" customHeight="1" x14ac:dyDescent="0.25"/>
    <row r="463" ht="20.25" customHeight="1" x14ac:dyDescent="0.25"/>
    <row r="464" ht="20.25" customHeight="1" x14ac:dyDescent="0.25"/>
    <row r="465" ht="20.25" customHeight="1" x14ac:dyDescent="0.25"/>
    <row r="466" ht="20.25" customHeight="1" x14ac:dyDescent="0.25"/>
    <row r="467" ht="20.25" customHeight="1" x14ac:dyDescent="0.25"/>
    <row r="468" ht="20.25" customHeight="1" x14ac:dyDescent="0.25"/>
    <row r="469" ht="20.25" customHeight="1" x14ac:dyDescent="0.25"/>
    <row r="470" ht="20.25" customHeight="1" x14ac:dyDescent="0.25"/>
    <row r="471" ht="20.25" customHeight="1" x14ac:dyDescent="0.25"/>
    <row r="472" ht="20.25" customHeight="1" x14ac:dyDescent="0.25"/>
    <row r="473" ht="20.25" customHeight="1" x14ac:dyDescent="0.25"/>
    <row r="474" ht="20.25" customHeight="1" x14ac:dyDescent="0.25"/>
    <row r="475" ht="20.25" customHeight="1" x14ac:dyDescent="0.25"/>
    <row r="476" ht="20.25" customHeight="1" x14ac:dyDescent="0.25"/>
    <row r="477" ht="20.25" customHeight="1" x14ac:dyDescent="0.25"/>
    <row r="478" ht="20.25" customHeight="1" x14ac:dyDescent="0.25"/>
    <row r="479" ht="20.25" customHeight="1" x14ac:dyDescent="0.25"/>
    <row r="480" ht="20.25" customHeight="1" x14ac:dyDescent="0.25"/>
    <row r="481" ht="20.25" customHeight="1" x14ac:dyDescent="0.25"/>
    <row r="482" ht="20.25" customHeight="1" x14ac:dyDescent="0.25"/>
    <row r="483" ht="20.25" customHeight="1" x14ac:dyDescent="0.25"/>
    <row r="484" ht="20.25" customHeight="1" x14ac:dyDescent="0.25"/>
    <row r="485" ht="20.25" customHeight="1" x14ac:dyDescent="0.25"/>
    <row r="486" ht="20.25" customHeight="1" x14ac:dyDescent="0.25"/>
    <row r="487" ht="20.25" customHeight="1" x14ac:dyDescent="0.25"/>
    <row r="488" ht="20.25" customHeight="1" x14ac:dyDescent="0.25"/>
    <row r="489" ht="20.25" customHeight="1" x14ac:dyDescent="0.25"/>
    <row r="490" ht="20.25" customHeight="1" x14ac:dyDescent="0.25"/>
    <row r="491" ht="20.25" customHeight="1" x14ac:dyDescent="0.25"/>
    <row r="492" ht="20.25" customHeight="1" x14ac:dyDescent="0.25"/>
    <row r="493" ht="20.25" customHeight="1" x14ac:dyDescent="0.25"/>
    <row r="494" ht="20.25" customHeight="1" x14ac:dyDescent="0.25"/>
    <row r="495" ht="20.25" customHeight="1" x14ac:dyDescent="0.25"/>
    <row r="496"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row r="527" ht="20.25" customHeight="1" x14ac:dyDescent="0.25"/>
    <row r="528" ht="20.25" customHeight="1" x14ac:dyDescent="0.25"/>
    <row r="529" ht="20.25" customHeight="1" x14ac:dyDescent="0.25"/>
    <row r="530" ht="20.25" customHeight="1" x14ac:dyDescent="0.25"/>
    <row r="531" ht="20.25" customHeight="1" x14ac:dyDescent="0.25"/>
    <row r="532" ht="20.25" customHeight="1" x14ac:dyDescent="0.25"/>
    <row r="533" ht="20.25" customHeight="1" x14ac:dyDescent="0.25"/>
    <row r="534" ht="20.25" customHeight="1" x14ac:dyDescent="0.25"/>
    <row r="535" ht="20.25" customHeight="1" x14ac:dyDescent="0.25"/>
    <row r="536" ht="20.25" customHeight="1" x14ac:dyDescent="0.25"/>
    <row r="537" ht="20.25" customHeight="1" x14ac:dyDescent="0.25"/>
    <row r="538" ht="20.25" customHeight="1" x14ac:dyDescent="0.25"/>
    <row r="539" ht="20.25" customHeight="1" x14ac:dyDescent="0.25"/>
    <row r="540" ht="20.25" customHeight="1" x14ac:dyDescent="0.25"/>
    <row r="541" ht="20.25" customHeight="1" x14ac:dyDescent="0.25"/>
    <row r="542" ht="20.25" customHeight="1" x14ac:dyDescent="0.25"/>
    <row r="543" ht="20.25" customHeight="1" x14ac:dyDescent="0.25"/>
    <row r="544" ht="20.25" customHeight="1" x14ac:dyDescent="0.25"/>
    <row r="545" ht="20.25" customHeight="1" x14ac:dyDescent="0.25"/>
    <row r="546" ht="20.25" customHeight="1" x14ac:dyDescent="0.25"/>
    <row r="547" ht="20.25" customHeight="1" x14ac:dyDescent="0.25"/>
    <row r="548" ht="20.25" customHeight="1" x14ac:dyDescent="0.25"/>
    <row r="549" ht="20.25" customHeight="1" x14ac:dyDescent="0.25"/>
    <row r="550" ht="20.25" customHeight="1" x14ac:dyDescent="0.25"/>
    <row r="551" ht="20.25" customHeight="1" x14ac:dyDescent="0.25"/>
    <row r="552" ht="20.25" customHeight="1" x14ac:dyDescent="0.25"/>
    <row r="553" ht="20.25" customHeight="1" x14ac:dyDescent="0.25"/>
    <row r="554" ht="20.25" customHeight="1" x14ac:dyDescent="0.25"/>
    <row r="555" ht="20.25" customHeight="1" x14ac:dyDescent="0.25"/>
    <row r="556" ht="20.25" customHeight="1" x14ac:dyDescent="0.25"/>
    <row r="557" ht="20.25" customHeight="1" x14ac:dyDescent="0.25"/>
    <row r="558" ht="20.25" customHeight="1" x14ac:dyDescent="0.25"/>
    <row r="559" ht="20.25" customHeight="1" x14ac:dyDescent="0.25"/>
    <row r="560" ht="20.25" customHeight="1" x14ac:dyDescent="0.25"/>
    <row r="561" ht="20.25" customHeight="1" x14ac:dyDescent="0.25"/>
    <row r="562" ht="20.25" customHeight="1" x14ac:dyDescent="0.25"/>
    <row r="563" ht="20.25" customHeight="1" x14ac:dyDescent="0.25"/>
    <row r="564" ht="20.25" customHeight="1" x14ac:dyDescent="0.25"/>
    <row r="565" ht="20.25" customHeight="1" x14ac:dyDescent="0.25"/>
    <row r="566" ht="20.25" customHeight="1" x14ac:dyDescent="0.25"/>
    <row r="567" ht="20.25" customHeight="1" x14ac:dyDescent="0.25"/>
    <row r="568" ht="20.25" customHeight="1" x14ac:dyDescent="0.25"/>
    <row r="569" ht="20.25" customHeight="1" x14ac:dyDescent="0.25"/>
    <row r="570" ht="20.25" customHeight="1" x14ac:dyDescent="0.25"/>
    <row r="571" ht="20.25" customHeight="1" x14ac:dyDescent="0.25"/>
    <row r="572" ht="20.25" customHeight="1" x14ac:dyDescent="0.25"/>
    <row r="573" ht="20.25" customHeight="1" x14ac:dyDescent="0.25"/>
    <row r="574" ht="20.25" customHeight="1" x14ac:dyDescent="0.25"/>
    <row r="575" ht="20.25" customHeight="1" x14ac:dyDescent="0.25"/>
    <row r="576" ht="20.25" customHeight="1" x14ac:dyDescent="0.25"/>
    <row r="577" ht="20.25" customHeight="1" x14ac:dyDescent="0.25"/>
    <row r="578" ht="20.25" customHeight="1" x14ac:dyDescent="0.25"/>
    <row r="579" ht="20.25" customHeight="1" x14ac:dyDescent="0.25"/>
    <row r="580" ht="20.25" customHeight="1" x14ac:dyDescent="0.25"/>
    <row r="581" ht="20.25" customHeight="1" x14ac:dyDescent="0.25"/>
    <row r="582" ht="20.25" customHeight="1" x14ac:dyDescent="0.25"/>
    <row r="583" ht="20.25" customHeight="1" x14ac:dyDescent="0.25"/>
    <row r="584" ht="20.25" customHeight="1" x14ac:dyDescent="0.25"/>
    <row r="585" ht="20.25" customHeight="1" x14ac:dyDescent="0.25"/>
    <row r="586" ht="20.25" customHeight="1" x14ac:dyDescent="0.25"/>
    <row r="587" ht="20.25" customHeight="1" x14ac:dyDescent="0.25"/>
    <row r="588" ht="20.25" customHeight="1" x14ac:dyDescent="0.25"/>
    <row r="589" ht="20.25" customHeight="1" x14ac:dyDescent="0.25"/>
    <row r="590" ht="20.25" customHeight="1" x14ac:dyDescent="0.25"/>
    <row r="591" ht="20.25" customHeight="1" x14ac:dyDescent="0.25"/>
    <row r="592" ht="20.25" customHeight="1" x14ac:dyDescent="0.25"/>
    <row r="593" ht="20.25" customHeight="1" x14ac:dyDescent="0.25"/>
    <row r="594" ht="20.25" customHeight="1" x14ac:dyDescent="0.25"/>
    <row r="595" ht="20.25" customHeight="1" x14ac:dyDescent="0.25"/>
    <row r="596" ht="20.25" customHeight="1" x14ac:dyDescent="0.25"/>
    <row r="597" ht="20.25" customHeight="1" x14ac:dyDescent="0.25"/>
    <row r="598" ht="20.25" customHeight="1" x14ac:dyDescent="0.25"/>
    <row r="599" ht="20.25" customHeight="1" x14ac:dyDescent="0.25"/>
    <row r="600" ht="20.25" customHeight="1" x14ac:dyDescent="0.25"/>
    <row r="601" ht="20.25" customHeight="1" x14ac:dyDescent="0.25"/>
    <row r="602" ht="20.25" customHeight="1" x14ac:dyDescent="0.25"/>
    <row r="603" ht="20.25" customHeight="1" x14ac:dyDescent="0.25"/>
    <row r="604" ht="20.25" customHeight="1" x14ac:dyDescent="0.25"/>
    <row r="605" ht="20.25" customHeight="1" x14ac:dyDescent="0.25"/>
    <row r="606" ht="20.25" customHeight="1" x14ac:dyDescent="0.25"/>
    <row r="607" ht="20.25" customHeight="1" x14ac:dyDescent="0.25"/>
    <row r="608" ht="20.25" customHeight="1" x14ac:dyDescent="0.25"/>
    <row r="609" ht="20.25" customHeight="1" x14ac:dyDescent="0.25"/>
    <row r="610" ht="20.25" customHeight="1" x14ac:dyDescent="0.25"/>
    <row r="611" ht="20.25" customHeight="1" x14ac:dyDescent="0.25"/>
    <row r="612" ht="20.25" customHeight="1" x14ac:dyDescent="0.25"/>
    <row r="613" ht="20.25" customHeight="1" x14ac:dyDescent="0.25"/>
    <row r="614" ht="20.25" customHeight="1" x14ac:dyDescent="0.25"/>
    <row r="615" ht="20.25" customHeight="1" x14ac:dyDescent="0.25"/>
    <row r="616" ht="20.25" customHeight="1" x14ac:dyDescent="0.25"/>
    <row r="617" ht="20.25" customHeight="1" x14ac:dyDescent="0.25"/>
    <row r="618" ht="20.25" customHeight="1" x14ac:dyDescent="0.25"/>
    <row r="619" ht="20.25" customHeight="1" x14ac:dyDescent="0.25"/>
    <row r="620" ht="20.25" customHeight="1" x14ac:dyDescent="0.25"/>
    <row r="621" ht="20.25" customHeight="1" x14ac:dyDescent="0.25"/>
    <row r="622" ht="20.25" customHeight="1" x14ac:dyDescent="0.25"/>
    <row r="623" ht="20.25" customHeight="1" x14ac:dyDescent="0.25"/>
    <row r="624" ht="20.25" customHeight="1" x14ac:dyDescent="0.25"/>
    <row r="625" ht="20.25" customHeight="1" x14ac:dyDescent="0.25"/>
    <row r="626" ht="20.25" customHeight="1" x14ac:dyDescent="0.25"/>
    <row r="627" ht="20.25" customHeight="1" x14ac:dyDescent="0.25"/>
    <row r="628" ht="20.25" customHeight="1" x14ac:dyDescent="0.25"/>
    <row r="629" ht="20.25" customHeight="1" x14ac:dyDescent="0.25"/>
    <row r="630" ht="20.25" customHeight="1" x14ac:dyDescent="0.25"/>
    <row r="631" ht="20.25" customHeight="1" x14ac:dyDescent="0.25"/>
    <row r="632" ht="20.25" customHeight="1" x14ac:dyDescent="0.25"/>
    <row r="633" ht="20.25" customHeight="1" x14ac:dyDescent="0.25"/>
    <row r="634" ht="20.25" customHeight="1" x14ac:dyDescent="0.25"/>
    <row r="635" ht="20.25" customHeight="1" x14ac:dyDescent="0.25"/>
    <row r="636" ht="20.25" customHeight="1" x14ac:dyDescent="0.25"/>
    <row r="637" ht="20.25" customHeight="1" x14ac:dyDescent="0.25"/>
    <row r="638" ht="20.25" customHeight="1" x14ac:dyDescent="0.25"/>
    <row r="639" ht="20.25" customHeight="1" x14ac:dyDescent="0.25"/>
    <row r="640" ht="20.25" customHeight="1" x14ac:dyDescent="0.25"/>
    <row r="641" ht="20.25" customHeight="1" x14ac:dyDescent="0.25"/>
    <row r="642" ht="20.25" customHeight="1" x14ac:dyDescent="0.25"/>
    <row r="643" ht="20.25" customHeight="1" x14ac:dyDescent="0.25"/>
    <row r="644" ht="20.25" customHeight="1" x14ac:dyDescent="0.25"/>
    <row r="645" ht="20.25" customHeight="1" x14ac:dyDescent="0.25"/>
    <row r="646" ht="20.25" customHeight="1" x14ac:dyDescent="0.25"/>
    <row r="647" ht="20.25" customHeight="1" x14ac:dyDescent="0.25"/>
    <row r="648" ht="20.25" customHeight="1" x14ac:dyDescent="0.25"/>
    <row r="649" ht="20.25" customHeight="1" x14ac:dyDescent="0.25"/>
    <row r="650" ht="20.25" customHeight="1" x14ac:dyDescent="0.25"/>
    <row r="651" ht="20.25" customHeight="1" x14ac:dyDescent="0.25"/>
    <row r="652" ht="20.25" customHeight="1" x14ac:dyDescent="0.25"/>
    <row r="653" ht="20.25" customHeight="1" x14ac:dyDescent="0.25"/>
    <row r="654" ht="20.25" customHeight="1" x14ac:dyDescent="0.25"/>
    <row r="655" ht="20.25" customHeight="1" x14ac:dyDescent="0.25"/>
    <row r="656" ht="20.25" customHeight="1" x14ac:dyDescent="0.25"/>
    <row r="657" ht="20.25" customHeight="1" x14ac:dyDescent="0.25"/>
    <row r="658" ht="20.25" customHeight="1" x14ac:dyDescent="0.25"/>
    <row r="659" ht="20.25" customHeight="1" x14ac:dyDescent="0.25"/>
    <row r="660" ht="20.25" customHeight="1" x14ac:dyDescent="0.25"/>
    <row r="661" ht="20.25" customHeight="1" x14ac:dyDescent="0.25"/>
    <row r="662" ht="20.25" customHeight="1" x14ac:dyDescent="0.25"/>
    <row r="663" ht="20.25" customHeight="1" x14ac:dyDescent="0.25"/>
    <row r="664" ht="20.25" customHeight="1" x14ac:dyDescent="0.25"/>
    <row r="665" ht="20.25" customHeight="1" x14ac:dyDescent="0.25"/>
    <row r="666" ht="20.25" customHeight="1" x14ac:dyDescent="0.25"/>
    <row r="667" ht="20.25" customHeight="1" x14ac:dyDescent="0.25"/>
    <row r="668" ht="20.25" customHeight="1" x14ac:dyDescent="0.25"/>
    <row r="669" ht="20.25" customHeight="1" x14ac:dyDescent="0.25"/>
    <row r="670" ht="20.25" customHeight="1" x14ac:dyDescent="0.25"/>
    <row r="671" ht="20.25" customHeight="1" x14ac:dyDescent="0.25"/>
    <row r="672" ht="20.25" customHeight="1" x14ac:dyDescent="0.25"/>
    <row r="673" ht="20.25" customHeight="1" x14ac:dyDescent="0.25"/>
    <row r="674" ht="20.25" customHeight="1" x14ac:dyDescent="0.25"/>
    <row r="675" ht="20.25" customHeight="1" x14ac:dyDescent="0.25"/>
    <row r="676" ht="20.25" customHeight="1" x14ac:dyDescent="0.25"/>
    <row r="677" ht="20.25" customHeight="1" x14ac:dyDescent="0.25"/>
    <row r="678" ht="20.25" customHeight="1" x14ac:dyDescent="0.25"/>
    <row r="679" ht="20.25" customHeight="1" x14ac:dyDescent="0.25"/>
    <row r="680" ht="20.25" customHeight="1" x14ac:dyDescent="0.25"/>
    <row r="681" ht="20.25" customHeight="1" x14ac:dyDescent="0.25"/>
    <row r="682" ht="20.25" customHeight="1" x14ac:dyDescent="0.25"/>
    <row r="683" ht="20.25" customHeight="1" x14ac:dyDescent="0.25"/>
    <row r="684" ht="20.25" customHeight="1" x14ac:dyDescent="0.25"/>
    <row r="685" ht="20.25" customHeight="1" x14ac:dyDescent="0.25"/>
    <row r="686" ht="20.25" customHeight="1" x14ac:dyDescent="0.25"/>
    <row r="687" ht="20.25" customHeight="1" x14ac:dyDescent="0.25"/>
    <row r="688" ht="20.25" customHeight="1" x14ac:dyDescent="0.25"/>
    <row r="689" ht="20.25" customHeight="1" x14ac:dyDescent="0.25"/>
    <row r="690" ht="20.25" customHeight="1" x14ac:dyDescent="0.25"/>
    <row r="691" ht="20.25" customHeight="1" x14ac:dyDescent="0.25"/>
    <row r="692" ht="20.25" customHeight="1" x14ac:dyDescent="0.25"/>
    <row r="693" ht="20.25" customHeight="1" x14ac:dyDescent="0.25"/>
    <row r="694" ht="20.25" customHeight="1" x14ac:dyDescent="0.25"/>
    <row r="695" ht="20.25" customHeight="1" x14ac:dyDescent="0.25"/>
    <row r="696" ht="20.25" customHeight="1" x14ac:dyDescent="0.25"/>
    <row r="697" ht="20.25" customHeight="1" x14ac:dyDescent="0.25"/>
    <row r="698" ht="20.25" customHeight="1" x14ac:dyDescent="0.25"/>
    <row r="699" ht="20.25" customHeight="1" x14ac:dyDescent="0.25"/>
    <row r="700" ht="20.25" customHeight="1" x14ac:dyDescent="0.25"/>
    <row r="701" ht="20.25" customHeight="1" x14ac:dyDescent="0.25"/>
    <row r="702" ht="20.25" customHeight="1" x14ac:dyDescent="0.25"/>
    <row r="703" ht="20.25" customHeight="1" x14ac:dyDescent="0.25"/>
    <row r="704" ht="20.25" customHeight="1" x14ac:dyDescent="0.25"/>
    <row r="705" ht="20.25" customHeight="1" x14ac:dyDescent="0.25"/>
    <row r="706" ht="20.25" customHeight="1" x14ac:dyDescent="0.25"/>
    <row r="707" ht="20.25" customHeight="1" x14ac:dyDescent="0.25"/>
    <row r="708" ht="20.25" customHeight="1" x14ac:dyDescent="0.25"/>
    <row r="709" ht="20.25" customHeight="1" x14ac:dyDescent="0.25"/>
    <row r="710" ht="20.25" customHeight="1" x14ac:dyDescent="0.25"/>
    <row r="711" ht="20.25" customHeight="1" x14ac:dyDescent="0.25"/>
    <row r="712" ht="20.25" customHeight="1" x14ac:dyDescent="0.25"/>
    <row r="713" ht="20.25" customHeight="1" x14ac:dyDescent="0.25"/>
    <row r="714" ht="20.25" customHeight="1" x14ac:dyDescent="0.25"/>
    <row r="715" ht="20.25" customHeight="1" x14ac:dyDescent="0.25"/>
    <row r="716" ht="20.25" customHeight="1" x14ac:dyDescent="0.25"/>
    <row r="717" ht="20.25" customHeight="1" x14ac:dyDescent="0.25"/>
    <row r="718" ht="20.25" customHeight="1" x14ac:dyDescent="0.25"/>
    <row r="719" ht="20.25" customHeight="1" x14ac:dyDescent="0.25"/>
    <row r="720" ht="20.25" customHeight="1" x14ac:dyDescent="0.25"/>
    <row r="721" ht="20.25" customHeight="1" x14ac:dyDescent="0.25"/>
    <row r="722" ht="20.25" customHeight="1" x14ac:dyDescent="0.25"/>
    <row r="723" ht="20.25" customHeight="1" x14ac:dyDescent="0.25"/>
    <row r="724" ht="20.25" customHeight="1" x14ac:dyDescent="0.25"/>
    <row r="725" ht="20.25" customHeight="1" x14ac:dyDescent="0.25"/>
    <row r="726" ht="20.25" customHeight="1" x14ac:dyDescent="0.25"/>
    <row r="727" ht="20.25" customHeight="1" x14ac:dyDescent="0.25"/>
    <row r="728" ht="20.25" customHeight="1" x14ac:dyDescent="0.25"/>
    <row r="729" ht="20.25" customHeight="1" x14ac:dyDescent="0.25"/>
    <row r="730" ht="20.25" customHeight="1" x14ac:dyDescent="0.25"/>
    <row r="731" ht="20.25" customHeight="1" x14ac:dyDescent="0.25"/>
    <row r="732" ht="20.25" customHeight="1" x14ac:dyDescent="0.25"/>
    <row r="733" ht="20.25" customHeight="1" x14ac:dyDescent="0.25"/>
    <row r="734" ht="20.25" customHeight="1" x14ac:dyDescent="0.25"/>
    <row r="735" ht="20.25" customHeight="1" x14ac:dyDescent="0.25"/>
    <row r="736" ht="20.25" customHeight="1" x14ac:dyDescent="0.25"/>
    <row r="737" ht="20.25" customHeight="1" x14ac:dyDescent="0.25"/>
    <row r="738" ht="20.25" customHeight="1" x14ac:dyDescent="0.25"/>
    <row r="739" ht="20.25" customHeight="1" x14ac:dyDescent="0.25"/>
    <row r="740" ht="20.25" customHeight="1" x14ac:dyDescent="0.25"/>
    <row r="741" ht="20.25" customHeight="1" x14ac:dyDescent="0.25"/>
    <row r="742" ht="20.25" customHeight="1" x14ac:dyDescent="0.25"/>
    <row r="743" ht="20.25" customHeight="1" x14ac:dyDescent="0.25"/>
    <row r="744" ht="20.25" customHeight="1" x14ac:dyDescent="0.25"/>
    <row r="745" ht="20.25" customHeight="1" x14ac:dyDescent="0.25"/>
    <row r="746" ht="20.25" customHeight="1" x14ac:dyDescent="0.25"/>
    <row r="747" ht="20.25" customHeight="1" x14ac:dyDescent="0.25"/>
    <row r="748" ht="20.25" customHeight="1" x14ac:dyDescent="0.25"/>
    <row r="749" ht="20.25" customHeight="1" x14ac:dyDescent="0.25"/>
    <row r="750" ht="20.25" customHeight="1" x14ac:dyDescent="0.25"/>
    <row r="751" ht="20.25" customHeight="1" x14ac:dyDescent="0.25"/>
    <row r="752" ht="20.25" customHeight="1" x14ac:dyDescent="0.25"/>
    <row r="753" ht="20.25" customHeight="1" x14ac:dyDescent="0.25"/>
    <row r="754" ht="20.25" customHeight="1" x14ac:dyDescent="0.25"/>
    <row r="755" ht="20.25" customHeight="1" x14ac:dyDescent="0.25"/>
    <row r="756" ht="20.25" customHeight="1" x14ac:dyDescent="0.25"/>
    <row r="757" ht="20.25" customHeight="1" x14ac:dyDescent="0.25"/>
    <row r="758" ht="20.25" customHeight="1" x14ac:dyDescent="0.25"/>
    <row r="759" ht="20.25" customHeight="1" x14ac:dyDescent="0.25"/>
    <row r="760" ht="20.25" customHeight="1" x14ac:dyDescent="0.25"/>
    <row r="761" ht="20.25" customHeight="1" x14ac:dyDescent="0.25"/>
    <row r="762" ht="20.25" customHeight="1" x14ac:dyDescent="0.25"/>
    <row r="763" ht="20.25" customHeight="1" x14ac:dyDescent="0.25"/>
    <row r="764" ht="20.25" customHeight="1" x14ac:dyDescent="0.25"/>
    <row r="765" ht="20.25" customHeight="1" x14ac:dyDescent="0.25"/>
    <row r="766" ht="20.25" customHeight="1" x14ac:dyDescent="0.25"/>
    <row r="767" ht="20.25" customHeight="1" x14ac:dyDescent="0.25"/>
    <row r="768" ht="20.25" customHeight="1" x14ac:dyDescent="0.25"/>
    <row r="769" ht="20.25" customHeight="1" x14ac:dyDescent="0.25"/>
    <row r="770" ht="20.25" customHeight="1" x14ac:dyDescent="0.25"/>
    <row r="771" ht="20.25" customHeight="1" x14ac:dyDescent="0.25"/>
    <row r="772" ht="20.25" customHeight="1" x14ac:dyDescent="0.25"/>
    <row r="773" ht="20.25" customHeight="1" x14ac:dyDescent="0.25"/>
    <row r="774" ht="20.25" customHeight="1" x14ac:dyDescent="0.25"/>
    <row r="775" ht="20.25" customHeight="1" x14ac:dyDescent="0.25"/>
    <row r="776" ht="20.25" customHeight="1" x14ac:dyDescent="0.25"/>
    <row r="777" ht="20.25" customHeight="1" x14ac:dyDescent="0.25"/>
    <row r="778" ht="20.25" customHeight="1" x14ac:dyDescent="0.25"/>
    <row r="779" ht="20.25" customHeight="1" x14ac:dyDescent="0.25"/>
    <row r="780" ht="20.25" customHeight="1" x14ac:dyDescent="0.25"/>
    <row r="781" ht="20.25" customHeight="1" x14ac:dyDescent="0.25"/>
    <row r="782" ht="20.25" customHeight="1" x14ac:dyDescent="0.25"/>
    <row r="783" ht="20.25" customHeight="1" x14ac:dyDescent="0.25"/>
    <row r="784" ht="20.25" customHeight="1" x14ac:dyDescent="0.25"/>
    <row r="785" ht="20.25" customHeight="1" x14ac:dyDescent="0.25"/>
    <row r="786" ht="20.25" customHeight="1" x14ac:dyDescent="0.25"/>
    <row r="787" ht="20.25" customHeight="1" x14ac:dyDescent="0.25"/>
    <row r="788" ht="20.25" customHeight="1" x14ac:dyDescent="0.25"/>
    <row r="789" ht="20.25" customHeight="1" x14ac:dyDescent="0.25"/>
    <row r="790" ht="20.25" customHeight="1" x14ac:dyDescent="0.25"/>
    <row r="791" ht="20.25" customHeight="1" x14ac:dyDescent="0.25"/>
    <row r="792" ht="20.25" customHeight="1" x14ac:dyDescent="0.25"/>
    <row r="793" ht="20.25" customHeight="1" x14ac:dyDescent="0.25"/>
    <row r="794" ht="20.25" customHeight="1" x14ac:dyDescent="0.25"/>
    <row r="795" ht="20.25" customHeight="1" x14ac:dyDescent="0.25"/>
    <row r="796" ht="20.25" customHeight="1" x14ac:dyDescent="0.25"/>
    <row r="797" ht="20.25" customHeight="1" x14ac:dyDescent="0.25"/>
    <row r="798" ht="20.25" customHeight="1" x14ac:dyDescent="0.25"/>
    <row r="799" ht="20.25" customHeight="1" x14ac:dyDescent="0.25"/>
    <row r="800" ht="20.25" customHeight="1" x14ac:dyDescent="0.25"/>
    <row r="801" ht="20.25" customHeight="1" x14ac:dyDescent="0.25"/>
    <row r="802" ht="20.25" customHeight="1" x14ac:dyDescent="0.25"/>
    <row r="803" ht="20.25" customHeight="1" x14ac:dyDescent="0.25"/>
    <row r="804" ht="20.25" customHeight="1" x14ac:dyDescent="0.25"/>
    <row r="805" ht="20.25" customHeight="1" x14ac:dyDescent="0.25"/>
    <row r="806" ht="20.25" customHeight="1" x14ac:dyDescent="0.25"/>
    <row r="807" ht="20.25" customHeight="1" x14ac:dyDescent="0.25"/>
    <row r="808" ht="20.25" customHeight="1" x14ac:dyDescent="0.25"/>
    <row r="809" ht="20.25" customHeight="1" x14ac:dyDescent="0.25"/>
    <row r="810" ht="20.25" customHeight="1" x14ac:dyDescent="0.25"/>
    <row r="811" ht="20.25" customHeight="1" x14ac:dyDescent="0.25"/>
    <row r="812" ht="20.25" customHeight="1" x14ac:dyDescent="0.25"/>
    <row r="813" ht="20.25" customHeight="1" x14ac:dyDescent="0.25"/>
    <row r="814" ht="20.25" customHeight="1" x14ac:dyDescent="0.25"/>
    <row r="815" ht="20.25" customHeight="1" x14ac:dyDescent="0.25"/>
    <row r="816" ht="20.25" customHeight="1" x14ac:dyDescent="0.25"/>
    <row r="817" ht="20.25" customHeight="1" x14ac:dyDescent="0.25"/>
    <row r="818" ht="20.25" customHeight="1" x14ac:dyDescent="0.25"/>
    <row r="819" ht="20.25" customHeight="1" x14ac:dyDescent="0.25"/>
    <row r="820" ht="20.25" customHeight="1" x14ac:dyDescent="0.25"/>
    <row r="821" ht="20.25" customHeight="1" x14ac:dyDescent="0.25"/>
    <row r="822" ht="20.25" customHeight="1" x14ac:dyDescent="0.25"/>
    <row r="823" ht="20.25" customHeight="1" x14ac:dyDescent="0.25"/>
    <row r="824" ht="20.25" customHeight="1" x14ac:dyDescent="0.25"/>
    <row r="825" ht="20.25" customHeight="1" x14ac:dyDescent="0.25"/>
    <row r="826" ht="20.25" customHeight="1" x14ac:dyDescent="0.25"/>
    <row r="827" ht="20.25" customHeight="1" x14ac:dyDescent="0.25"/>
    <row r="828" ht="20.25" customHeight="1" x14ac:dyDescent="0.25"/>
    <row r="829" ht="20.25" customHeight="1" x14ac:dyDescent="0.25"/>
    <row r="830" ht="20.25" customHeight="1" x14ac:dyDescent="0.25"/>
    <row r="831" ht="20.25" customHeight="1" x14ac:dyDescent="0.25"/>
    <row r="832" ht="20.25" customHeight="1" x14ac:dyDescent="0.25"/>
    <row r="833" ht="20.25" customHeight="1" x14ac:dyDescent="0.25"/>
    <row r="834" ht="20.25" customHeight="1" x14ac:dyDescent="0.25"/>
    <row r="835" ht="20.25" customHeight="1" x14ac:dyDescent="0.25"/>
    <row r="836" ht="20.25" customHeight="1" x14ac:dyDescent="0.25"/>
    <row r="837" ht="20.25" customHeight="1" x14ac:dyDescent="0.25"/>
    <row r="838" ht="20.25" customHeight="1" x14ac:dyDescent="0.25"/>
    <row r="839" ht="20.25" customHeight="1" x14ac:dyDescent="0.25"/>
    <row r="840" ht="20.25" customHeight="1" x14ac:dyDescent="0.25"/>
    <row r="841" ht="20.25" customHeight="1" x14ac:dyDescent="0.25"/>
    <row r="842" ht="20.25" customHeight="1" x14ac:dyDescent="0.25"/>
    <row r="843" ht="20.25" customHeight="1" x14ac:dyDescent="0.25"/>
    <row r="844" ht="20.25" customHeight="1" x14ac:dyDescent="0.25"/>
    <row r="845" ht="20.25" customHeight="1" x14ac:dyDescent="0.25"/>
    <row r="846" ht="20.25" customHeight="1" x14ac:dyDescent="0.25"/>
    <row r="847" ht="20.25" customHeight="1" x14ac:dyDescent="0.25"/>
    <row r="848" ht="20.25" customHeight="1" x14ac:dyDescent="0.25"/>
    <row r="849" ht="20.25" customHeight="1" x14ac:dyDescent="0.25"/>
    <row r="850" ht="20.25" customHeight="1" x14ac:dyDescent="0.25"/>
    <row r="851" ht="20.25" customHeight="1" x14ac:dyDescent="0.25"/>
    <row r="852" ht="20.25" customHeight="1" x14ac:dyDescent="0.25"/>
    <row r="853" ht="20.25" customHeight="1" x14ac:dyDescent="0.25"/>
    <row r="854" ht="20.25" customHeight="1" x14ac:dyDescent="0.25"/>
    <row r="855" ht="20.25" customHeight="1" x14ac:dyDescent="0.25"/>
    <row r="856" ht="20.25" customHeight="1" x14ac:dyDescent="0.25"/>
    <row r="857" ht="20.25" customHeight="1" x14ac:dyDescent="0.25"/>
    <row r="858" ht="20.25" customHeight="1" x14ac:dyDescent="0.25"/>
    <row r="859" ht="20.25" customHeight="1" x14ac:dyDescent="0.25"/>
    <row r="860" ht="20.25" customHeight="1" x14ac:dyDescent="0.25"/>
    <row r="861" ht="20.25" customHeight="1" x14ac:dyDescent="0.25"/>
    <row r="862" ht="20.25" customHeight="1" x14ac:dyDescent="0.25"/>
    <row r="863" ht="20.25" customHeight="1" x14ac:dyDescent="0.25"/>
    <row r="864" ht="20.25" customHeight="1" x14ac:dyDescent="0.25"/>
    <row r="865" ht="20.25" customHeight="1" x14ac:dyDescent="0.25"/>
    <row r="866" ht="20.25" customHeight="1" x14ac:dyDescent="0.25"/>
    <row r="867" ht="20.25" customHeight="1" x14ac:dyDescent="0.25"/>
    <row r="868" ht="20.25" customHeight="1" x14ac:dyDescent="0.25"/>
    <row r="869" ht="20.25" customHeight="1" x14ac:dyDescent="0.25"/>
    <row r="870" ht="20.25" customHeight="1" x14ac:dyDescent="0.25"/>
    <row r="871" ht="20.25" customHeight="1" x14ac:dyDescent="0.25"/>
    <row r="872" ht="20.25" customHeight="1" x14ac:dyDescent="0.25"/>
    <row r="873" ht="20.25" customHeight="1" x14ac:dyDescent="0.25"/>
    <row r="874" ht="20.25" customHeight="1" x14ac:dyDescent="0.25"/>
    <row r="875" ht="20.25" customHeight="1" x14ac:dyDescent="0.25"/>
    <row r="876" ht="20.25" customHeight="1" x14ac:dyDescent="0.25"/>
    <row r="877" ht="20.25" customHeight="1" x14ac:dyDescent="0.25"/>
    <row r="878" ht="20.25" customHeight="1" x14ac:dyDescent="0.25"/>
    <row r="879" ht="20.25" customHeight="1" x14ac:dyDescent="0.25"/>
    <row r="880" ht="20.25" customHeight="1" x14ac:dyDescent="0.25"/>
    <row r="881" ht="20.25" customHeight="1" x14ac:dyDescent="0.25"/>
    <row r="882" ht="20.25" customHeight="1" x14ac:dyDescent="0.25"/>
    <row r="883" ht="20.25" customHeight="1" x14ac:dyDescent="0.25"/>
    <row r="884" ht="20.25" customHeight="1" x14ac:dyDescent="0.25"/>
    <row r="885" ht="20.25" customHeight="1" x14ac:dyDescent="0.25"/>
    <row r="886" ht="20.25" customHeight="1" x14ac:dyDescent="0.25"/>
    <row r="887" ht="20.25" customHeight="1" x14ac:dyDescent="0.25"/>
    <row r="888" ht="20.25" customHeight="1" x14ac:dyDescent="0.25"/>
    <row r="889" ht="20.25" customHeight="1" x14ac:dyDescent="0.25"/>
    <row r="890" ht="20.25" customHeight="1" x14ac:dyDescent="0.25"/>
    <row r="891" ht="20.25" customHeight="1" x14ac:dyDescent="0.25"/>
    <row r="892" ht="20.25" customHeight="1" x14ac:dyDescent="0.25"/>
    <row r="893" ht="20.25" customHeight="1" x14ac:dyDescent="0.25"/>
    <row r="894" ht="20.25" customHeight="1" x14ac:dyDescent="0.25"/>
    <row r="895" ht="20.25" customHeight="1" x14ac:dyDescent="0.25"/>
    <row r="896" ht="20.25" customHeight="1" x14ac:dyDescent="0.25"/>
    <row r="897" ht="20.25" customHeight="1" x14ac:dyDescent="0.25"/>
    <row r="898" ht="20.25" customHeight="1" x14ac:dyDescent="0.25"/>
    <row r="899" ht="20.25" customHeight="1" x14ac:dyDescent="0.25"/>
    <row r="900" ht="20.25" customHeight="1" x14ac:dyDescent="0.25"/>
    <row r="901" ht="20.25" customHeight="1" x14ac:dyDescent="0.25"/>
    <row r="902" ht="20.25" customHeight="1" x14ac:dyDescent="0.25"/>
    <row r="903" ht="20.25" customHeight="1" x14ac:dyDescent="0.25"/>
    <row r="904" ht="20.25" customHeight="1" x14ac:dyDescent="0.25"/>
    <row r="905" ht="20.25" customHeight="1" x14ac:dyDescent="0.25"/>
    <row r="906" ht="20.25" customHeight="1" x14ac:dyDescent="0.25"/>
    <row r="907" ht="20.25" customHeight="1" x14ac:dyDescent="0.25"/>
    <row r="908" ht="20.25" customHeight="1" x14ac:dyDescent="0.25"/>
    <row r="909" ht="20.25" customHeight="1" x14ac:dyDescent="0.25"/>
    <row r="910" ht="20.25" customHeight="1" x14ac:dyDescent="0.25"/>
    <row r="911" ht="20.25" customHeight="1" x14ac:dyDescent="0.25"/>
    <row r="912" ht="20.25" customHeight="1" x14ac:dyDescent="0.25"/>
    <row r="913" ht="20.25" customHeight="1" x14ac:dyDescent="0.25"/>
    <row r="914" ht="20.25" customHeight="1" x14ac:dyDescent="0.25"/>
    <row r="915" ht="20.25" customHeight="1" x14ac:dyDescent="0.25"/>
    <row r="916" ht="20.25" customHeight="1" x14ac:dyDescent="0.25"/>
    <row r="917" ht="20.25" customHeight="1" x14ac:dyDescent="0.25"/>
    <row r="918" ht="20.25" customHeight="1" x14ac:dyDescent="0.25"/>
    <row r="919" ht="20.25" customHeight="1" x14ac:dyDescent="0.25"/>
    <row r="920" ht="20.25" customHeight="1" x14ac:dyDescent="0.25"/>
    <row r="921" ht="20.25" customHeight="1" x14ac:dyDescent="0.25"/>
    <row r="922" ht="20.25" customHeight="1" x14ac:dyDescent="0.25"/>
    <row r="923" ht="20.25" customHeight="1" x14ac:dyDescent="0.25"/>
    <row r="924" ht="20.25" customHeight="1" x14ac:dyDescent="0.25"/>
    <row r="925" ht="20.25" customHeight="1" x14ac:dyDescent="0.25"/>
    <row r="926" ht="20.25" customHeight="1" x14ac:dyDescent="0.25"/>
    <row r="927" ht="20.25" customHeight="1" x14ac:dyDescent="0.25"/>
    <row r="928" ht="20.25" customHeight="1" x14ac:dyDescent="0.25"/>
    <row r="929" ht="20.25" customHeight="1" x14ac:dyDescent="0.25"/>
    <row r="930" ht="20.25" customHeight="1" x14ac:dyDescent="0.25"/>
    <row r="931" ht="20.25" customHeight="1" x14ac:dyDescent="0.25"/>
    <row r="932" ht="20.25" customHeight="1" x14ac:dyDescent="0.25"/>
    <row r="933" ht="20.25" customHeight="1" x14ac:dyDescent="0.25"/>
    <row r="934" ht="20.25" customHeight="1" x14ac:dyDescent="0.25"/>
    <row r="935" ht="20.25" customHeight="1" x14ac:dyDescent="0.25"/>
    <row r="936" ht="20.25" customHeight="1" x14ac:dyDescent="0.25"/>
    <row r="937" ht="20.25" customHeight="1" x14ac:dyDescent="0.25"/>
    <row r="938" ht="20.25" customHeight="1" x14ac:dyDescent="0.25"/>
    <row r="939" ht="20.25" customHeight="1" x14ac:dyDescent="0.25"/>
    <row r="940" ht="20.25" customHeight="1" x14ac:dyDescent="0.25"/>
    <row r="941" ht="20.25" customHeight="1" x14ac:dyDescent="0.25"/>
    <row r="942" ht="20.25" customHeight="1" x14ac:dyDescent="0.25"/>
    <row r="943" ht="20.25" customHeight="1" x14ac:dyDescent="0.25"/>
    <row r="944" ht="20.25" customHeight="1" x14ac:dyDescent="0.25"/>
    <row r="945" ht="20.25" customHeight="1" x14ac:dyDescent="0.25"/>
    <row r="946" ht="20.25" customHeight="1" x14ac:dyDescent="0.25"/>
    <row r="947" ht="20.25" customHeight="1" x14ac:dyDescent="0.25"/>
    <row r="948" ht="20.25" customHeight="1" x14ac:dyDescent="0.25"/>
    <row r="949" ht="20.25" customHeight="1" x14ac:dyDescent="0.25"/>
    <row r="950" ht="20.25" customHeight="1" x14ac:dyDescent="0.25"/>
    <row r="951" ht="20.25" customHeight="1" x14ac:dyDescent="0.25"/>
    <row r="952" ht="20.25" customHeight="1" x14ac:dyDescent="0.25"/>
    <row r="953" ht="20.25" customHeight="1" x14ac:dyDescent="0.25"/>
    <row r="954" ht="20.25" customHeight="1" x14ac:dyDescent="0.25"/>
    <row r="955" ht="20.25" customHeight="1" x14ac:dyDescent="0.25"/>
    <row r="956" ht="20.25" customHeight="1" x14ac:dyDescent="0.25"/>
    <row r="957" ht="20.25" customHeight="1" x14ac:dyDescent="0.25"/>
    <row r="958" ht="20.25" customHeight="1" x14ac:dyDescent="0.25"/>
    <row r="959" ht="20.25" customHeight="1" x14ac:dyDescent="0.25"/>
    <row r="960" ht="20.25" customHeight="1" x14ac:dyDescent="0.25"/>
    <row r="961" ht="20.25" customHeight="1" x14ac:dyDescent="0.25"/>
    <row r="962" ht="20.25" customHeight="1" x14ac:dyDescent="0.25"/>
    <row r="963" ht="20.25" customHeight="1" x14ac:dyDescent="0.25"/>
    <row r="964" ht="20.25" customHeight="1" x14ac:dyDescent="0.25"/>
    <row r="965" ht="20.25" customHeight="1" x14ac:dyDescent="0.25"/>
    <row r="966" ht="20.25" customHeight="1" x14ac:dyDescent="0.25"/>
    <row r="967" ht="20.25" customHeight="1" x14ac:dyDescent="0.25"/>
    <row r="968" ht="20.25" customHeight="1" x14ac:dyDescent="0.25"/>
    <row r="969" ht="20.25" customHeight="1" x14ac:dyDescent="0.25"/>
    <row r="970" ht="20.25" customHeight="1" x14ac:dyDescent="0.25"/>
    <row r="971" ht="20.25" customHeight="1" x14ac:dyDescent="0.25"/>
    <row r="972" ht="20.25" customHeight="1" x14ac:dyDescent="0.25"/>
    <row r="973" ht="20.25" customHeight="1" x14ac:dyDescent="0.25"/>
    <row r="974" ht="20.25" customHeight="1" x14ac:dyDescent="0.25"/>
    <row r="975" ht="20.25" customHeight="1" x14ac:dyDescent="0.25"/>
    <row r="976" ht="20.25" customHeight="1" x14ac:dyDescent="0.25"/>
    <row r="977" ht="20.25" customHeight="1" x14ac:dyDescent="0.25"/>
    <row r="978" ht="20.25" customHeight="1" x14ac:dyDescent="0.25"/>
    <row r="979" ht="20.25" customHeight="1" x14ac:dyDescent="0.25"/>
    <row r="980" ht="20.25" customHeight="1" x14ac:dyDescent="0.25"/>
    <row r="981" ht="20.25" customHeight="1" x14ac:dyDescent="0.25"/>
    <row r="982" ht="20.25" customHeight="1" x14ac:dyDescent="0.25"/>
    <row r="983" ht="20.25" customHeight="1" x14ac:dyDescent="0.25"/>
    <row r="984" ht="20.25" customHeight="1" x14ac:dyDescent="0.25"/>
    <row r="985" ht="20.25" customHeight="1" x14ac:dyDescent="0.25"/>
    <row r="986" ht="20.25" customHeight="1" x14ac:dyDescent="0.25"/>
    <row r="987" ht="20.25" customHeight="1" x14ac:dyDescent="0.25"/>
    <row r="988" ht="20.25" customHeight="1" x14ac:dyDescent="0.25"/>
    <row r="989" ht="20.25" customHeight="1" x14ac:dyDescent="0.25"/>
    <row r="990" ht="20.25" customHeight="1" x14ac:dyDescent="0.25"/>
    <row r="991" ht="20.25" customHeight="1" x14ac:dyDescent="0.25"/>
    <row r="992" ht="20.25" customHeight="1" x14ac:dyDescent="0.25"/>
    <row r="993" ht="20.25" customHeight="1" x14ac:dyDescent="0.25"/>
    <row r="994" ht="20.25" customHeight="1" x14ac:dyDescent="0.25"/>
    <row r="995" ht="20.25" customHeight="1" x14ac:dyDescent="0.25"/>
    <row r="996" ht="20.25" customHeight="1" x14ac:dyDescent="0.25"/>
    <row r="997" ht="20.25" customHeight="1" x14ac:dyDescent="0.25"/>
    <row r="998" ht="20.25" customHeight="1" x14ac:dyDescent="0.25"/>
    <row r="999" ht="20.25" customHeight="1" x14ac:dyDescent="0.25"/>
    <row r="1000" ht="20.25" customHeight="1" x14ac:dyDescent="0.25"/>
    <row r="1001" ht="20.25" customHeight="1" x14ac:dyDescent="0.25"/>
    <row r="1002" ht="20.25" customHeight="1" x14ac:dyDescent="0.25"/>
    <row r="1003" ht="20.25" customHeight="1" x14ac:dyDescent="0.25"/>
    <row r="1004" ht="20.25" customHeight="1" x14ac:dyDescent="0.25"/>
    <row r="1005" ht="20.25" customHeight="1" x14ac:dyDescent="0.25"/>
    <row r="1006" ht="20.25" customHeight="1" x14ac:dyDescent="0.25"/>
    <row r="1007" ht="20.25" customHeight="1" x14ac:dyDescent="0.25"/>
    <row r="1008" ht="20.25" customHeight="1" x14ac:dyDescent="0.25"/>
    <row r="1009" ht="20.25" customHeight="1" x14ac:dyDescent="0.25"/>
    <row r="1010" ht="20.25" customHeight="1" x14ac:dyDescent="0.25"/>
    <row r="1011" ht="20.25" customHeight="1" x14ac:dyDescent="0.25"/>
    <row r="1012" ht="20.25" customHeight="1" x14ac:dyDescent="0.25"/>
    <row r="1013" ht="20.25" customHeight="1" x14ac:dyDescent="0.25"/>
    <row r="1014" ht="20.25" customHeight="1" x14ac:dyDescent="0.25"/>
    <row r="1015" ht="20.25" customHeight="1" x14ac:dyDescent="0.25"/>
    <row r="1016" ht="20.25" customHeight="1" x14ac:dyDescent="0.25"/>
    <row r="1017" ht="20.25" customHeight="1" x14ac:dyDescent="0.25"/>
    <row r="1018" ht="20.25" customHeight="1" x14ac:dyDescent="0.25"/>
    <row r="1019" ht="20.25" customHeight="1" x14ac:dyDescent="0.25"/>
    <row r="1020" ht="20.25" customHeight="1" x14ac:dyDescent="0.25"/>
    <row r="1021" ht="20.25" customHeight="1" x14ac:dyDescent="0.25"/>
    <row r="1022" ht="20.25" customHeight="1" x14ac:dyDescent="0.25"/>
    <row r="1023" ht="20.25" customHeight="1" x14ac:dyDescent="0.25"/>
    <row r="1024" ht="20.25" customHeight="1" x14ac:dyDescent="0.25"/>
    <row r="1025" ht="20.25" customHeight="1" x14ac:dyDescent="0.25"/>
    <row r="1026" ht="20.25" customHeight="1" x14ac:dyDescent="0.25"/>
    <row r="1027" ht="20.25" customHeight="1" x14ac:dyDescent="0.25"/>
    <row r="1028" ht="20.25" customHeight="1" x14ac:dyDescent="0.25"/>
    <row r="1029" ht="20.25" customHeight="1" x14ac:dyDescent="0.25"/>
    <row r="1030" ht="20.25" customHeight="1" x14ac:dyDescent="0.25"/>
    <row r="1031" ht="20.25" customHeight="1" x14ac:dyDescent="0.25"/>
    <row r="1032" ht="20.25" customHeight="1" x14ac:dyDescent="0.25"/>
    <row r="1033" ht="20.25" customHeight="1" x14ac:dyDescent="0.25"/>
    <row r="1034" ht="20.25" customHeight="1" x14ac:dyDescent="0.25"/>
    <row r="1035" ht="20.25" customHeight="1" x14ac:dyDescent="0.25"/>
    <row r="1036" ht="20.25" customHeight="1" x14ac:dyDescent="0.25"/>
    <row r="1037" ht="20.25" customHeight="1" x14ac:dyDescent="0.25"/>
    <row r="1038" ht="20.25" customHeight="1" x14ac:dyDescent="0.25"/>
    <row r="1039" ht="20.25" customHeight="1" x14ac:dyDescent="0.25"/>
    <row r="1040" ht="20.25" customHeight="1" x14ac:dyDescent="0.25"/>
    <row r="1041" ht="20.25" customHeight="1" x14ac:dyDescent="0.25"/>
    <row r="1042" ht="20.25" customHeight="1" x14ac:dyDescent="0.25"/>
    <row r="1043" ht="20.25" customHeight="1" x14ac:dyDescent="0.25"/>
    <row r="1044" ht="20.25" customHeight="1" x14ac:dyDescent="0.25"/>
    <row r="1045" ht="20.25" customHeight="1" x14ac:dyDescent="0.25"/>
    <row r="1046" ht="20.25" customHeight="1" x14ac:dyDescent="0.25"/>
    <row r="1047" ht="20.25" customHeight="1" x14ac:dyDescent="0.25"/>
    <row r="1048" ht="20.25" customHeight="1" x14ac:dyDescent="0.25"/>
    <row r="1049" ht="20.25" customHeight="1" x14ac:dyDescent="0.25"/>
    <row r="1050" ht="20.25" customHeight="1" x14ac:dyDescent="0.25"/>
    <row r="1051" ht="20.25" customHeight="1" x14ac:dyDescent="0.25"/>
    <row r="1052" ht="20.25" customHeight="1" x14ac:dyDescent="0.25"/>
    <row r="1053" ht="20.25" customHeight="1" x14ac:dyDescent="0.25"/>
    <row r="1054" ht="20.25" customHeight="1" x14ac:dyDescent="0.25"/>
    <row r="1055" ht="20.25" customHeight="1" x14ac:dyDescent="0.25"/>
    <row r="1056" ht="20.25" customHeight="1" x14ac:dyDescent="0.25"/>
    <row r="1057" ht="20.25" customHeight="1" x14ac:dyDescent="0.25"/>
    <row r="1058" ht="20.25" customHeight="1" x14ac:dyDescent="0.25"/>
    <row r="1059" ht="20.25" customHeight="1" x14ac:dyDescent="0.25"/>
    <row r="1060" ht="20.25" customHeight="1" x14ac:dyDescent="0.25"/>
    <row r="1061" ht="20.25" customHeight="1" x14ac:dyDescent="0.25"/>
    <row r="1062" ht="20.25" customHeight="1" x14ac:dyDescent="0.25"/>
    <row r="1063" ht="20.25" customHeight="1" x14ac:dyDescent="0.25"/>
    <row r="1064" ht="20.25" customHeight="1" x14ac:dyDescent="0.25"/>
    <row r="1065" ht="20.25" customHeight="1" x14ac:dyDescent="0.25"/>
  </sheetData>
  <mergeCells count="15">
    <mergeCell ref="H23:K23"/>
    <mergeCell ref="A21:B21"/>
    <mergeCell ref="A1:K1"/>
    <mergeCell ref="A2:K2"/>
    <mergeCell ref="A3:K3"/>
    <mergeCell ref="A5:A7"/>
    <mergeCell ref="B5:B7"/>
    <mergeCell ref="C5:C7"/>
    <mergeCell ref="D5:G5"/>
    <mergeCell ref="H5:K5"/>
    <mergeCell ref="D6:D7"/>
    <mergeCell ref="I4:K4"/>
    <mergeCell ref="E6:G6"/>
    <mergeCell ref="H6:H7"/>
    <mergeCell ref="I6:K6"/>
  </mergeCells>
  <pageMargins left="0.31496062992126" right="0.31496062992126" top="0.94488188976377996" bottom="0.55118110236220497" header="0.31496062992126" footer="0.118110236220472"/>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35</vt:i4>
      </vt:variant>
    </vt:vector>
  </HeadingPairs>
  <TitlesOfParts>
    <vt:vector size="55" baseType="lpstr">
      <vt:lpstr>PL01.ThuNS.2023</vt:lpstr>
      <vt:lpstr>PL02.ChiNS.2023</vt:lpstr>
      <vt:lpstr>PL01.ThuNS2024</vt:lpstr>
      <vt:lpstr>PL02.ChiNS2024</vt:lpstr>
      <vt:lpstr>PL03.QLHC</vt:lpstr>
      <vt:lpstr>PL04ĐT</vt:lpstr>
      <vt:lpstr>PL05.GiaoThuHX</vt:lpstr>
      <vt:lpstr>PL06.Thu.HX</vt:lpstr>
      <vt:lpstr>PL07.ChiNS.HX</vt:lpstr>
      <vt:lpstr>PL08.Tiendat</vt:lpstr>
      <vt:lpstr>PL09.Chinhsach</vt:lpstr>
      <vt:lpstr>PL10. NSTW</vt:lpstr>
      <vt:lpstr>PL11. CTPH</vt:lpstr>
      <vt:lpstr>PL12. ODA</vt:lpstr>
      <vt:lpstr>PL13. MTQG</vt:lpstr>
      <vt:lpstr>PL14. Tien dat</vt:lpstr>
      <vt:lpstr>PL15. DoiungODA-NSTT</vt:lpstr>
      <vt:lpstr>PL16. NSTT</vt:lpstr>
      <vt:lpstr>PL17. XSKT</vt:lpstr>
      <vt:lpstr>PL18. Vay lai ODA</vt:lpstr>
      <vt:lpstr>PL01.ThuNS.2023!Print_Area</vt:lpstr>
      <vt:lpstr>PL01.ThuNS2024!Print_Area</vt:lpstr>
      <vt:lpstr>PL02.ChiNS.2023!Print_Area</vt:lpstr>
      <vt:lpstr>PL02.ChiNS2024!Print_Area</vt:lpstr>
      <vt:lpstr>PL04ĐT!Print_Area</vt:lpstr>
      <vt:lpstr>PL05.GiaoThuHX!Print_Area</vt:lpstr>
      <vt:lpstr>PL06.Thu.HX!Print_Area</vt:lpstr>
      <vt:lpstr>PL07.ChiNS.HX!Print_Area</vt:lpstr>
      <vt:lpstr>PL08.Tiendat!Print_Area</vt:lpstr>
      <vt:lpstr>PL09.Chinhsach!Print_Area</vt:lpstr>
      <vt:lpstr>'PL10. NSTW'!Print_Area</vt:lpstr>
      <vt:lpstr>'PL11. CTPH'!Print_Area</vt:lpstr>
      <vt:lpstr>'PL12. ODA'!Print_Area</vt:lpstr>
      <vt:lpstr>'PL13. MTQG'!Print_Area</vt:lpstr>
      <vt:lpstr>'PL14. Tien dat'!Print_Area</vt:lpstr>
      <vt:lpstr>'PL15. DoiungODA-NSTT'!Print_Area</vt:lpstr>
      <vt:lpstr>'PL16. NSTT'!Print_Area</vt:lpstr>
      <vt:lpstr>'PL17. XSKT'!Print_Area</vt:lpstr>
      <vt:lpstr>'PL18. Vay lai ODA'!Print_Area</vt:lpstr>
      <vt:lpstr>PL01.ThuNS.2023!Print_Titles</vt:lpstr>
      <vt:lpstr>PL01.ThuNS2024!Print_Titles</vt:lpstr>
      <vt:lpstr>PL02.ChiNS.2023!Print_Titles</vt:lpstr>
      <vt:lpstr>PL02.ChiNS2024!Print_Titles</vt:lpstr>
      <vt:lpstr>PL03.QLHC!Print_Titles</vt:lpstr>
      <vt:lpstr>PL04ĐT!Print_Titles</vt:lpstr>
      <vt:lpstr>PL09.Chinhsach!Print_Titles</vt:lpstr>
      <vt:lpstr>'PL10. NSTW'!Print_Titles</vt:lpstr>
      <vt:lpstr>'PL11. CTPH'!Print_Titles</vt:lpstr>
      <vt:lpstr>'PL12. ODA'!Print_Titles</vt:lpstr>
      <vt:lpstr>'PL13. MTQG'!Print_Titles</vt:lpstr>
      <vt:lpstr>'PL14. Tien dat'!Print_Titles</vt:lpstr>
      <vt:lpstr>'PL15. DoiungODA-NSTT'!Print_Titles</vt:lpstr>
      <vt:lpstr>'PL16. NSTT'!Print_Titles</vt:lpstr>
      <vt:lpstr>'PL17. XSKT'!Print_Titles</vt:lpstr>
      <vt:lpstr>'PL18. Vay lai ODA'!Print_Titles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thanhsen</dc:creator>
  <cp:lastModifiedBy>Admin</cp:lastModifiedBy>
  <cp:lastPrinted>2023-12-05T14:49:57Z</cp:lastPrinted>
  <dcterms:created xsi:type="dcterms:W3CDTF">2021-11-03T08:24:53Z</dcterms:created>
  <dcterms:modified xsi:type="dcterms:W3CDTF">2023-12-05T15:16:20Z</dcterms:modified>
</cp:coreProperties>
</file>