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0" yWindow="0" windowWidth="19440" windowHeight="7650" tabRatio="889" firstSheet="4" activeTab="4"/>
  </bookViews>
  <sheets>
    <sheet name="Kangatang" sheetId="91" state="veryHidden" r:id="rId1"/>
    <sheet name="SGV" sheetId="99" state="hidden" r:id="rId2"/>
    <sheet name="SGV_2" sheetId="100" state="veryHidden" r:id="rId3"/>
    <sheet name="SGV_3" sheetId="101" state="veryHidden" r:id=""/>
    <sheet name="2.CMD.T" sheetId="42" r:id="rId4"/>
    <sheet name="2.1.TPHT" sheetId="45" r:id="rId5"/>
    <sheet name="2.2.TX HL" sheetId="79" r:id="rId6"/>
    <sheet name="2.3.CX" sheetId="83" r:id="rId7"/>
    <sheet name="2.4.KA" sheetId="87" r:id="rId8"/>
    <sheet name="2.5.C Lộc" sheetId="93" r:id="rId9"/>
    <sheet name="2.6.NX" sheetId="92" r:id="rId10"/>
    <sheet name="2.7.HK" sheetId="94" r:id="rId11"/>
    <sheet name="2.8. T Hà " sheetId="98" r:id="rId12"/>
  </sheets>
  <externalReferences>
    <externalReference r:id="rId13"/>
  </externalReferences>
  <definedNames>
    <definedName name="_xlnm._FilterDatabase" localSheetId="6" hidden="1">'2.2.TX HL'!$A$13:$I$13</definedName>
    <definedName name="_xlnm._FilterDatabase" localSheetId="7" hidden="1">'2.3.CX'!#REF!</definedName>
    <definedName name="_xlnm._FilterDatabase" localSheetId="8" hidden="1">'2.4.KA'!#REF!</definedName>
    <definedName name="_xlnm._FilterDatabase" localSheetId="9" hidden="1">'2.5.C Lộc'!#REF!</definedName>
    <definedName name="_xlnm._FilterDatabase" localSheetId="10" hidden="1">'2.6.NX'!#REF!</definedName>
    <definedName name="_xlnm._FilterDatabase" localSheetId="11" hidden="1">'2.7.HK'!#REF!</definedName>
    <definedName name="_xlnm._FilterDatabase" localSheetId="12" hidden="1">'2.8. T Hà '!#REF!</definedName>
    <definedName name="_xlnm.Print_Titles" localSheetId="5">'2.1.TPHT'!#REF!</definedName>
    <definedName name="_xlnm.Print_Titles" localSheetId="6">'2.2.TX HL'!#REF!</definedName>
    <definedName name="_xlnm.Print_Titles" localSheetId="7">'2.3.CX'!#REF!</definedName>
    <definedName name="_xlnm.Print_Titles" localSheetId="8">'2.4.KA'!#REF!</definedName>
    <definedName name="_xlnm.Print_Titles" localSheetId="9">'2.5.C Lộc'!#REF!</definedName>
    <definedName name="_xlnm.Print_Titles" localSheetId="10">'2.6.NX'!#REF!</definedName>
    <definedName name="_xlnm.Print_Titles" localSheetId="11">'2.7.HK'!#REF!</definedName>
    <definedName name="_xlnm.Print_Titles" localSheetId="12">'2.8. T Hà '!#REF!</definedName>
    <definedName name="_xlnm.Print_Titles">#N/A</definedName>
  </definedNames>
  <calcPr calcId="144525"/>
</workbook>
</file>

<file path=xl/calcChain.xml><?xml version="1.0" encoding="utf-8"?>
<calcChain xmlns="http://schemas.openxmlformats.org/spreadsheetml/2006/main">
  <c r="A2" i="98" l="1"/>
  <c r="A2" i="94"/>
  <c r="A2" i="92"/>
  <c r="A2" i="93"/>
  <c r="A2" i="87"/>
  <c r="A2" i="83"/>
  <c r="A2" i="79"/>
  <c r="A2" i="45"/>
  <c r="E18" i="42"/>
  <c r="D19" i="98"/>
  <c r="C19" i="98"/>
  <c r="A19" i="98"/>
  <c r="D15" i="87"/>
  <c r="C15" i="87"/>
  <c r="A15" i="87"/>
  <c r="C18" i="42"/>
  <c r="D17" i="98"/>
  <c r="C17" i="98"/>
  <c r="C16" i="98"/>
  <c r="C15" i="98"/>
  <c r="C14" i="98"/>
  <c r="C11" i="98"/>
  <c r="C13" i="98"/>
  <c r="C12" i="98"/>
  <c r="F11" i="98"/>
  <c r="F19" i="98"/>
  <c r="E11" i="98"/>
  <c r="E19" i="98"/>
  <c r="D11" i="98"/>
  <c r="A6" i="98"/>
  <c r="D2" i="98"/>
  <c r="D1" i="98"/>
  <c r="A1" i="98"/>
  <c r="C14" i="42"/>
  <c r="A15" i="93"/>
  <c r="C10" i="93"/>
  <c r="D10" i="93"/>
  <c r="C12" i="93"/>
  <c r="F18" i="45"/>
  <c r="E18" i="45"/>
  <c r="D18" i="45"/>
  <c r="C18" i="45"/>
  <c r="A18" i="45"/>
  <c r="D15" i="92"/>
  <c r="C15" i="92"/>
  <c r="A15" i="92"/>
  <c r="C16" i="42"/>
  <c r="C12" i="92"/>
  <c r="F11" i="92"/>
  <c r="E11" i="92"/>
  <c r="D11" i="92"/>
  <c r="C11" i="92"/>
  <c r="E13" i="94"/>
  <c r="D13" i="94"/>
  <c r="C13" i="94"/>
  <c r="A13" i="94"/>
  <c r="C11" i="42"/>
  <c r="C17" i="45"/>
  <c r="C16" i="45"/>
  <c r="C15" i="45"/>
  <c r="D15" i="45"/>
  <c r="C14" i="45"/>
  <c r="F13" i="45"/>
  <c r="F11" i="45"/>
  <c r="E13" i="45"/>
  <c r="E11" i="45"/>
  <c r="D13" i="45"/>
  <c r="C13" i="45"/>
  <c r="C12" i="45"/>
  <c r="C11" i="45"/>
  <c r="D11" i="45"/>
  <c r="D14" i="87"/>
  <c r="C14" i="87"/>
  <c r="C13" i="87"/>
  <c r="E11" i="94"/>
  <c r="C11" i="94"/>
  <c r="C12" i="94"/>
  <c r="F13" i="83"/>
  <c r="E13" i="83"/>
  <c r="D13" i="83"/>
  <c r="C13" i="83"/>
  <c r="A13" i="83"/>
  <c r="D11" i="83"/>
  <c r="C11" i="83"/>
  <c r="E15" i="92"/>
  <c r="F13" i="92"/>
  <c r="E13" i="92"/>
  <c r="D13" i="92"/>
  <c r="C13" i="92"/>
  <c r="H14" i="93"/>
  <c r="D15" i="93"/>
  <c r="C15" i="93"/>
  <c r="C11" i="93"/>
  <c r="C14" i="93"/>
  <c r="B14" i="93"/>
  <c r="F13" i="93"/>
  <c r="E13" i="93"/>
  <c r="D13" i="93"/>
  <c r="C13" i="93"/>
  <c r="B13" i="93"/>
  <c r="D2" i="94"/>
  <c r="D1" i="94"/>
  <c r="D2" i="92"/>
  <c r="D1" i="92"/>
  <c r="D2" i="93"/>
  <c r="D1" i="93"/>
  <c r="D2" i="87"/>
  <c r="D1" i="87"/>
  <c r="D2" i="83"/>
  <c r="D1" i="83"/>
  <c r="D2" i="79"/>
  <c r="D1" i="79"/>
  <c r="D2" i="45"/>
  <c r="D1" i="45"/>
  <c r="G13" i="79"/>
  <c r="F13" i="79"/>
  <c r="E13" i="79"/>
  <c r="D13" i="79"/>
  <c r="E12" i="42"/>
  <c r="D12" i="42"/>
  <c r="C13" i="79"/>
  <c r="A13" i="79"/>
  <c r="F11" i="79"/>
  <c r="E11" i="79"/>
  <c r="D11" i="79"/>
  <c r="F11" i="87"/>
  <c r="E11" i="87"/>
  <c r="D11" i="87"/>
  <c r="C11" i="87"/>
  <c r="C12" i="42"/>
  <c r="F13" i="42"/>
  <c r="E13" i="42"/>
  <c r="E15" i="42"/>
  <c r="D15" i="42"/>
  <c r="C17" i="42"/>
  <c r="F16" i="42"/>
  <c r="E16" i="42"/>
  <c r="F12" i="42"/>
  <c r="F17" i="42"/>
  <c r="A6" i="94"/>
  <c r="A1" i="94"/>
  <c r="A6" i="93"/>
  <c r="A1" i="93"/>
  <c r="A6" i="92"/>
  <c r="A1" i="92"/>
  <c r="G10" i="42"/>
  <c r="A1" i="87"/>
  <c r="A1" i="83"/>
  <c r="A1" i="79"/>
  <c r="A1" i="45"/>
  <c r="A6" i="87"/>
  <c r="A6" i="83"/>
  <c r="A6" i="79"/>
  <c r="A6" i="45"/>
  <c r="E17" i="42"/>
  <c r="C13" i="42"/>
  <c r="C15" i="42"/>
  <c r="C11" i="79"/>
  <c r="D17" i="42"/>
  <c r="D13" i="42"/>
  <c r="D16" i="42"/>
  <c r="F10" i="42"/>
  <c r="E11" i="42"/>
  <c r="D11" i="42"/>
  <c r="D18" i="42"/>
  <c r="C10" i="42"/>
  <c r="D13" i="87"/>
  <c r="E14" i="42"/>
  <c r="D14" i="42"/>
  <c r="D10" i="42"/>
  <c r="E10" i="42"/>
</calcChain>
</file>

<file path=xl/sharedStrings.xml><?xml version="1.0" encoding="utf-8"?>
<sst xmlns="http://schemas.openxmlformats.org/spreadsheetml/2006/main" count="240" uniqueCount="132">
  <si>
    <t>Tổng cộng</t>
  </si>
  <si>
    <t>Thị xã Hồng Lĩnh</t>
  </si>
  <si>
    <t>Thành phố Hà Tĩnh</t>
  </si>
  <si>
    <t>RĐD</t>
  </si>
  <si>
    <t>RPH</t>
  </si>
  <si>
    <t>LUA</t>
  </si>
  <si>
    <t>Ghi chú</t>
  </si>
  <si>
    <t>Sử dụng từ các loại đất (ha)</t>
  </si>
  <si>
    <t>STT</t>
  </si>
  <si>
    <t>Độc lập - Tự do - Hạnh phúc</t>
  </si>
  <si>
    <t xml:space="preserve">Tên công trình, dự án  </t>
  </si>
  <si>
    <t>RDD</t>
  </si>
  <si>
    <t>Ghi 
chú</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</si>
  <si>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</si>
  <si>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</si>
  <si>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</si>
  <si>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</si>
  <si>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</si>
  <si>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</si>
  <si>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</si>
  <si>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</si>
  <si>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</si>
  <si>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</si>
  <si>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</si>
  <si>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</si>
  <si>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</si>
  <si>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 xml:space="preserve">Địa điểm             </t>
  </si>
  <si>
    <t>(3)=(4)+(5)+(6)</t>
  </si>
  <si>
    <t>Tên huyện, 
thị xã, thành phố</t>
  </si>
  <si>
    <t>Huyện Cẩm Xuyên</t>
  </si>
  <si>
    <t>Huyện Can Lộc</t>
  </si>
  <si>
    <t>Huyện Kỳ Anh</t>
  </si>
  <si>
    <t>Huyện Nghi Xuân</t>
  </si>
  <si>
    <t>Huyện Hương Khê</t>
  </si>
  <si>
    <t xml:space="preserve"> TỪ NĂM 2024 THÀNH PHỐ HÀ TĨNH</t>
  </si>
  <si>
    <t>TỪ NĂM 2024 HUYỆN CẨM XUYÊN</t>
  </si>
  <si>
    <t>TỪ NĂM 2024 HUYỆN KỲ ANH</t>
  </si>
  <si>
    <t>TỪ NĂM 2024 HUYỆN CAN LỘC</t>
  </si>
  <si>
    <t>TỪ NĂM 2024 HUYỆN NGHI XUÂN</t>
  </si>
  <si>
    <t>TỪ NĂM 2024 HUYỆN HƯƠNG KHÊ</t>
  </si>
  <si>
    <t>PHỤ LỤC 2. TỔNG HỢP DANH MỤC CÔNG TRÌNH, DỰ ÁN CHUYỂN MỤC ĐÍCH SỬ DỤNG ĐẤT TRỒNG LÚA, ĐẤT RỪNG PHÒNG HỘ TỪ NĂM 2024 TỈNH HÀ TĨNH</t>
  </si>
  <si>
    <t>Căn cứ pháp lý</t>
  </si>
  <si>
    <t>Sử dụng từ loại đất (ha)</t>
  </si>
  <si>
    <t>Địa điểm 
(Thôn.., xã....)</t>
  </si>
  <si>
    <t>(3)=(4)+(5)+(6)+(7)</t>
  </si>
  <si>
    <t xml:space="preserve">Địa điểm 
</t>
  </si>
  <si>
    <t xml:space="preserve">
Căn cứ pháp lý
</t>
  </si>
  <si>
    <t>Huyện Thạch Hà</t>
  </si>
  <si>
    <t>Đất ở tại nông thôn</t>
  </si>
  <si>
    <t>Khu dân cư vùng Đồng Ải, thôn Vĩnh Phú</t>
  </si>
  <si>
    <t>Xã Kỳ Khang</t>
  </si>
  <si>
    <t>Nghị quyết số 23/NQ-HĐND ngày 22/11/2022 của HĐND xã Kỳ Khang về việc bổ sung, điều chỉnh kế hoạch đầu tư công trung hạn giai đoạn 2022-2025 xã Kỳ Khang; Văn bản số 558/UBND - KT&amp;HT ngày 18/4/2022 của UBND huyện Kỳ Anh về việc đồng ý chủ trương lập quy hoạch Khu dân cư tại xã Kỳ Khang</t>
  </si>
  <si>
    <t>I</t>
  </si>
  <si>
    <t>Tổng: 01 hạng mục</t>
  </si>
  <si>
    <t>Xây dựng 02 lộ xuất tuyến 35kV 375&amp;377 diện tích sau TBA 110Kv Hồng Lĩnh</t>
  </si>
  <si>
    <t>Xã Thuận Lộc, phường Đậu Liêu, Nam Hồng</t>
  </si>
  <si>
    <t>Quyết định số 607/QĐ-EVNNPC, ngày 31/3/2023 của Tổng công ty Điện lực miền bắc; Văn bản số 516/PCHT-ĐT, ngày 27/02/2024 của Công ty Điện lực Hà Tĩnh</t>
  </si>
  <si>
    <t>Đất công trình năng lượng</t>
  </si>
  <si>
    <t>Thị trấn Nghèn</t>
  </si>
  <si>
    <t>Tổng: 01 công trình, dự án</t>
  </si>
  <si>
    <t>Đất an ninh</t>
  </si>
  <si>
    <t>Trụ sở Công an xã Thượng Lộc</t>
  </si>
  <si>
    <t>1</t>
  </si>
  <si>
    <t>II</t>
  </si>
  <si>
    <t>Xã Thượng Lộc</t>
  </si>
  <si>
    <t>Quyết định số 1316/QĐ-UBND ngày 08/6/2023 của UBND tỉnh về việc phê duyệt Báo cáo nghiên cứu khả thi đầu tư xây dựng Dự án Trụ sở làm việc Công an 15 xã, thị trấn tại các huyện: Thạch Hà, Lộc Hà, Can Lộc, Nghi Xuân, Cẩm Xuyên, Kỳ Anh và thị xã Kỳ Anh</t>
  </si>
  <si>
    <t>Xây dựng xuất tuyến mạch kép 22kV 471&amp;473 và xuất tuyến 35kV 371 sau TBA 110kV Hà Tĩnh.</t>
  </si>
  <si>
    <t xml:space="preserve">Xã Tân Lâm Hương, huyện Thạch Hà </t>
  </si>
  <si>
    <t xml:space="preserve">Quyết định số 1074/QĐ-EVNNPC ngày 19/05/2022 của Tổng Công ty Điện lực miền Bắc về duyệt danh mục và tạm giao KHV công trình ĐTXD bổ sung năm 2022 cho Công ty ĐL Hà Tĩnh </t>
  </si>
  <si>
    <t>Xây dựng xuất tuyến 475 sau TBA 110kV Hà Tĩnh để kết nối với đường dây 473E18.1 TBA 110kV Thạch Linh</t>
  </si>
  <si>
    <t>Xây dựng xuất tuyến 481 sau TBA 110kV Hà Tĩnh để kết nối với đường dây 471E18.9 TBA 110kV Cẩm Xuyên.</t>
  </si>
  <si>
    <t>Nâng cao chất lượng của lưới điện hạ áp năm 2024-2025 cho các TBA công cộng khu vực các xã  Thạch Liên, xã Thạch Kênh, xã Nam Điền, xã Thạch Trị, xã Thạch Lạc và  xã Thạch Long huyện Thạch Hà, tỉnh Hà Tĩnh</t>
  </si>
  <si>
    <t>Xã Thạch Liên, xã Thạch Kênh, xã Nam Điền, xã Thạch Trị, xã Thạch Lạc và xã Thạch Long, huyện Thạch Hà</t>
  </si>
  <si>
    <t>Quyết định số 180/QĐ-EVNNPC -KH+KT ngày 12/01/2024 của Tổng Công ty Điện lực miền Bắc về lập danh mục và phương án đầu tư các công trình nâng cao chất lượng lưới điện hạ áp năm 2024-2025.</t>
  </si>
  <si>
    <t>Nâng cao độ tin cậy cung cấp điện lưới điện các xã Thạch Hải, Thạch Lạc thuộc huyện Thạch Hà</t>
  </si>
  <si>
    <t>Đất ở nghĩa trang nghĩa địa</t>
  </si>
  <si>
    <t>Mở rộng nghĩa trang phục vụ di dời mồ mả do ảnh hưởng bởi dự án ViSip</t>
  </si>
  <si>
    <t>Xã Việt Tiến</t>
  </si>
  <si>
    <t xml:space="preserve">Quyết định 1003/QĐ-TTg ngày 29/8/2023 của Thủ tướng Chính phủ về chủ trương đầu tư dự án đầu tư xây dựng và kinh doanh hạ tầng khu công nghiệp Bắc Thạch Hà (giai đoạn 1), huyện Thạch Hà, tỉnh Hà Tĩnh </t>
  </si>
  <si>
    <t>Xuân An, Xuân Hội, Xuân Trường, Xuân Lam</t>
  </si>
  <si>
    <t>Quyết định số 1300/QĐ-EVNNPC ngày 15/6/2023 của Tổng công ty Điện lực miền Bắc</t>
  </si>
  <si>
    <t>Xây dựng, cải tạo đường dây trung áp, hạ áp và TBA để chống quá tải, giảm tổn thất điện năng, giảm bán kính cấp điện khu vực huyện Nghi Xuân, thị xã Hồng Lĩnh, tỉnh Hà Tĩnh năm 2024</t>
  </si>
  <si>
    <t>Xã Cẩm Trung</t>
  </si>
  <si>
    <t xml:space="preserve">Đất thương mại, dịch vụ </t>
  </si>
  <si>
    <t>Dự án Cửa hàng xăng dầu và dịch vụ tổng hợp Cẩm Trung</t>
  </si>
  <si>
    <t>Đất giao thông</t>
  </si>
  <si>
    <t>Dự án xây dựng tuyến đường từ bản rào tre (tỉnh Hà Tĩnh) đến bản Cà Xen (tỉnh Quảng Bình)</t>
  </si>
  <si>
    <t>Xã Hương Liên</t>
  </si>
  <si>
    <t>Đất chợ</t>
  </si>
  <si>
    <t>Đầu tư xây dựng chợ Kỳ Giang</t>
  </si>
  <si>
    <t>Xã Kỳ Giang</t>
  </si>
  <si>
    <t>Quyết định số 584/QĐ-UBND ngày 21/12/2018 của UBND tỉnh Hà Tĩnh về việc chấp thuận chủ trương đầu dư dự án: Đầu tư xây dựng Chợ Kỳ Giang tại xã Kỳ Giang, huyện Kỳ Anh</t>
  </si>
  <si>
    <t>Tổng: 02 hạng mục</t>
  </si>
  <si>
    <t>Đường giao thông nối từ đường Quang Lĩnh đến thôn Tân Lộc, xã Thạch Hạ</t>
  </si>
  <si>
    <t>Xã Thạch Trung, Thạch Hạ</t>
  </si>
  <si>
    <t>- Văn bản số 152/UBND-TCKH ngày 3/2/2023 về việc đầu tư xây dựng công trình Đường giao thông nối từ đường Quang Lĩnh đến thôn Tân Lộc, xã Thạch Hạ
- Nghị quyết số 70/NQ-HĐND ngày 29/12/2023 của HĐND xã Thạch Trung về việc phê chuẩn phân bổ dự án thu - chi ngân sách Đầu tư xây dựng cơ bản năm 2024</t>
  </si>
  <si>
    <t>Đất xây dựng cơ sở y tế</t>
  </si>
  <si>
    <t>Xây dựng mới trạm y tế xã Thạch Hạ</t>
  </si>
  <si>
    <t>Xã Thạch Hạ</t>
  </si>
  <si>
    <t>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(phụ lục số 52)</t>
  </si>
  <si>
    <t xml:space="preserve">Xây dựng ĐZ, TBA giảm tổn thất điện năng, nâng cao chất lượng điện áp khu vực thành phố Hà Tĩnh năm 2022 </t>
  </si>
  <si>
    <t xml:space="preserve">Phường Đại Nài, xã Đồng Môn </t>
  </si>
  <si>
    <t>Xây dựng, cải tạo đường dây trung áp, hạ áp và TBA để chống quá tải, giảm tổn thất điện năng, giảm bán kính cấp điện khu vực thành phố Hà Tĩnh, tỉnh Hà Tĩnh năm 2023</t>
  </si>
  <si>
    <t>Phường Văn Yên; Xã Thạch Hưng, Thạch Trung</t>
  </si>
  <si>
    <t>PHỤ LỤC 2.1. DANH MỤC CÔNG TRÌNH, DỰ ÁN CHUYỂN MỤC ĐÍCH SỬ DỤNG ĐẤT TRỒNG LÚA BỔ SUNG</t>
  </si>
  <si>
    <t>PHỤ LỤC 2.3. DANH MỤC CÔNG TRÌNH, DỰ ÁN CHUYỂN MỤC ĐÍCH SỬ DỤNG ĐẤT TRỒNG LÚA BỔ SUNG</t>
  </si>
  <si>
    <t>PHỤ LỤC 2.4. DANH MỤC CÔNG TRÌNH, DỰ ÁN CHUYỂN MỤC ĐÍCH SỬ DỤNG ĐẤT TRỒNG LÚA BỔ SUNG</t>
  </si>
  <si>
    <t>PHỤ LỤC 2.5. DANH MỤC CÔNG TRÌNH, DỰ ÁN CHUYỂN MỤC ĐÍCH SỬ DỤNG ĐẤT TRỒNG LÚA BỔ SUNG</t>
  </si>
  <si>
    <t>PHỤ LỤC 2.8. DANH MỤC CÔNG TRÌNH, DỰ ÁN CHUYỂN MỤC ĐÍCH SỬ DỤNG ĐẤT TRỒNG LÚA BỔ SUNG</t>
  </si>
  <si>
    <t xml:space="preserve"> TỪ NĂM 2024 HUYỆN THẠCH HÀ</t>
  </si>
  <si>
    <t>PHỤ LỤC 2.6. DANH MỤC CÔNG TRÌNH, DỰ ÁN CHUYỂN MỤC ĐÍCH SỬ DỤNG ĐẤT TRỒNG LÚA BỔ SUNG</t>
  </si>
  <si>
    <t>PHỤ LỤC 2.7. DANH MỤC CÔNG TRÌNH, DỰ ÁN CHUYỂN MỤC ĐÍCH SỬ DỤNG ĐẤT RỪNG PHÒNG HỘ BỔ SUNG</t>
  </si>
  <si>
    <t>Trụ sở Công an xã Xuân Hải</t>
  </si>
  <si>
    <t>Xuân Hải</t>
  </si>
  <si>
    <t>Văn bản 2001-CV/VPQU ngày 29/11/2023 của Văn phòng Quân ủy Trung ương về việc đồng ý chủ trương đầu tư Dự án xây dựng tuyến đường từ bản rào tre (tỉnh Hà Tĩnh) đến bản Cà Xen (tỉnh Quảng Bình). Quyết định số 979/QĐ-BQP ngày 15/3/2024 của Bộ Quốc phòng về việc phê duyệt chủ trương đầu tư</t>
  </si>
  <si>
    <t>III</t>
  </si>
  <si>
    <t>Tổng: 04 hạng mục</t>
  </si>
  <si>
    <t>Xã Tùng Lộc</t>
  </si>
  <si>
    <t>Trụ sở Công an xã Tùng Lộc</t>
  </si>
  <si>
    <t>2</t>
  </si>
  <si>
    <t>Tổng: 03 công trình, dự án</t>
  </si>
  <si>
    <t xml:space="preserve">I </t>
  </si>
  <si>
    <t>Tổng: 06 hạng mục</t>
  </si>
  <si>
    <t>- Văn bản số 541/PCHT-ĐT ngày 29/02/2024 của Công ty Điện lực Hà Tĩnh về việc đăng ký điều chỉnh, bổ sung KH sử dụng đất năm 2024;
- Quyết định số 2568/QĐ-PCHT ngày 10/12/2021 của Công ty Điện lực Hà Tĩnh về việc phê duyệt Báo cáo Kinh tế - kỹ thuật đầu tư xây dựng công trình: Xây dựng ĐZ, TBA giảm tổn thất điện năng, nâng cao chất lượng điện áp khu vực thành phố Hà Tĩnh năm 2022</t>
  </si>
  <si>
    <t>- Văn bản số 541/PCHT-ĐT ngày 29/02/2024 của Công ty Điện lực Hà Tĩnh về việc đăng ký điều chỉnh, bổ sung KH sử dụng đất năm 2024;
- Quyết định số 2229/QĐ-PCHT ngày 14/12/2022 của Công ty Điện lực Hà Tĩnh về việc phê duyệt Báo cáo Kinh tế - kỹ thuật đầu tư xây dựng công trình: Xây dựng, cải tạo đường dây trung áp, hạ áp và TBA để chống quá tải, giảm tổn thất điện năng, giảm bán kính cấp điện khu vực thành phố Hà Tĩnh, tỉnh Hà Tĩnh năm 2023</t>
  </si>
  <si>
    <t>Quyết định số 05/QĐ-UBND của UBND tỉnh Hà Tĩnh về việc chấp thuận chủ trương đầu tư đồng thời chấp thuận nhà đầu tư</t>
  </si>
  <si>
    <t xml:space="preserve"> TỪ NĂM 2024 THỊ XÃ HỒNG LĨNH</t>
  </si>
  <si>
    <t>PHỤ LỤC 2.2. DANH MỤC CÔNG TRÌNH, DỰ ÁN CHUYỂN MỤC ĐÍCH SỬ DỤNG ĐẤT TRỒNG LÚA BỔ SUNG</t>
  </si>
  <si>
    <t>TỈNH HÀ TĨNH</t>
  </si>
  <si>
    <t>ỦY BAN NHÂN DÂN</t>
  </si>
  <si>
    <t>ỦY BAN NHÂN DÂN TỈNH</t>
  </si>
  <si>
    <t>(Kèm theo Tờ trình số    … /TTr-UBND ngày ... tháng …. năm 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</si>
</sst>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 &quot;₫&quot;;\-#,##0\ &quot;₫&quot;"/>
    <numFmt numFmtId="165" formatCode="0_);\(0\)"/>
    <numFmt numFmtId="166" formatCode="0.00_);\(0.00\)"/>
    <numFmt numFmtId="167" formatCode="0.0_);\(0.0\)"/>
    <numFmt numFmtId="168" formatCode="#,##0.0"/>
  </numFmts>
  <fonts count="48" x14ac:knownFonts="1">
    <font>
      <sz val="12"/>
      <color theme="1"/>
      <name val="Times New Roman"/>
      <family val="2"/>
      <charset val="163"/>
    </font>
    <font>
      <sz val="11"/>
      <color theme="1"/>
      <name val="Calibri"/>
      <family val="2"/>
      <scheme val="minor"/>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sz val="9"/>
      <color indexed="10"/>
      <name val="Times New Roman"/>
      <family val="1"/>
    </font>
    <font>
      <sz val="12"/>
      <name val="Times New Roman"/>
      <family val="2"/>
      <charset val="163"/>
    </font>
    <font>
      <b/>
      <sz val="11"/>
      <name val="Times New Roman"/>
      <family val="1"/>
      <charset val="163"/>
    </font>
    <font>
      <sz val="11"/>
      <name val="Times New Roman"/>
      <family val="1"/>
      <charset val="163"/>
    </font>
    <font>
      <b/>
      <sz val="11"/>
      <name val="Times New Roman"/>
      <family val="1"/>
    </font>
    <font>
      <sz val="11"/>
      <name val="Times New Roman"/>
      <family val="1"/>
    </font>
    <font>
      <sz val="10"/>
      <color indexed="8"/>
      <name val="Times New Roman"/>
      <family val="1"/>
    </font>
    <font>
      <b/>
      <sz val="10"/>
      <color indexed="8"/>
      <name val="Times New Roman"/>
      <family val="1"/>
    </font>
    <font>
      <sz val="9"/>
      <name val="Times New Roman"/>
      <family val="1"/>
      <charset val="163"/>
    </font>
    <font>
      <b/>
      <sz val="9"/>
      <name val="Times New Roman"/>
      <family val="1"/>
      <charset val="163"/>
    </font>
    <font>
      <sz val="12"/>
      <color indexed="8"/>
      <name val="Times New Roman"/>
      <family val="2"/>
      <charset val="163"/>
    </font>
    <font>
      <b/>
      <sz val="12"/>
      <name val="Times New Roman"/>
      <family val="1"/>
    </font>
    <font>
      <sz val="12"/>
      <color theme="1"/>
      <name val="Times New Roman"/>
      <family val="2"/>
      <charset val="163"/>
    </font>
    <font>
      <sz val="11"/>
      <color theme="1"/>
      <name val="Calibri"/>
      <family val="2"/>
      <scheme val="minor"/>
    </font>
    <font>
      <u/>
      <sz val="12"/>
      <color theme="10"/>
      <name val="Times New Roman"/>
      <family val="2"/>
      <charset val="163"/>
    </font>
    <font>
      <sz val="11"/>
      <color theme="1"/>
      <name val="Calibri"/>
      <family val="2"/>
      <charset val="163"/>
      <scheme val="minor"/>
    </font>
    <font>
      <sz val="12"/>
      <color theme="1"/>
      <name val="Times New Roman"/>
      <family val="1"/>
      <charset val="163"/>
    </font>
    <font>
      <b/>
      <sz val="11"/>
      <color theme="1"/>
      <name val="Times New Roman"/>
      <family val="1"/>
      <charset val="163"/>
    </font>
    <font>
      <sz val="11"/>
      <color theme="1"/>
      <name val="Times New Roman"/>
      <family val="1"/>
      <charset val="163"/>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b/>
      <sz val="10"/>
      <color theme="1"/>
      <name val="Times New Roman"/>
      <family val="1"/>
      <charset val="163"/>
    </font>
    <font>
      <sz val="10"/>
      <color theme="1"/>
      <name val="Times New Roman"/>
      <family val="1"/>
      <charset val="163"/>
    </font>
    <font>
      <sz val="9"/>
      <color theme="1"/>
      <name val="Times New Roman"/>
      <family val="1"/>
    </font>
    <font>
      <i/>
      <sz val="10"/>
      <color theme="1"/>
      <name val="Times New Roman"/>
      <family val="1"/>
    </font>
    <font>
      <sz val="9"/>
      <color rgb="FF000000"/>
      <name val="Times New Roman"/>
      <family val="1"/>
    </font>
    <font>
      <i/>
      <sz val="11"/>
      <color theme="1"/>
      <name val="Times New Roman"/>
      <family val="1"/>
    </font>
    <font>
      <sz val="10"/>
      <color theme="1"/>
      <name val="Times New Roman"/>
      <family val="2"/>
      <charset val="163"/>
    </font>
    <font>
      <sz val="11"/>
      <color rgb="FF000000"/>
      <name val="Times New Roman"/>
      <family val="1"/>
      <charset val="163"/>
    </font>
    <font>
      <b/>
      <sz val="9"/>
      <color theme="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48">
    <xf numFmtId="0" fontId="0" fillId="0" borderId="0"/>
    <xf numFmtId="43" fontId="28"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30" fillId="0" borderId="0" applyNumberFormat="0" applyFill="0" applyBorder="0" applyAlignment="0" applyProtection="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7" fillId="0" borderId="0"/>
    <xf numFmtId="0" fontId="4" fillId="0" borderId="0"/>
    <xf numFmtId="0" fontId="2" fillId="0" borderId="0"/>
    <xf numFmtId="0" fontId="7" fillId="0" borderId="0"/>
    <xf numFmtId="0" fontId="4" fillId="0" borderId="0"/>
    <xf numFmtId="0" fontId="4" fillId="0" borderId="0"/>
    <xf numFmtId="0" fontId="2" fillId="0" borderId="0"/>
    <xf numFmtId="0" fontId="2" fillId="0" borderId="0"/>
    <xf numFmtId="0" fontId="7" fillId="0" borderId="0"/>
    <xf numFmtId="0" fontId="7" fillId="0" borderId="0"/>
    <xf numFmtId="0" fontId="9" fillId="0" borderId="0"/>
    <xf numFmtId="0" fontId="28" fillId="0" borderId="0"/>
    <xf numFmtId="0" fontId="28" fillId="0" borderId="0"/>
    <xf numFmtId="0" fontId="7" fillId="0" borderId="0"/>
    <xf numFmtId="0" fontId="29" fillId="0" borderId="0"/>
    <xf numFmtId="0" fontId="7" fillId="0" borderId="0"/>
    <xf numFmtId="0" fontId="2" fillId="0" borderId="0"/>
    <xf numFmtId="0" fontId="7" fillId="0" borderId="0"/>
    <xf numFmtId="0" fontId="2" fillId="0" borderId="0"/>
    <xf numFmtId="0" fontId="2" fillId="0" borderId="0"/>
    <xf numFmtId="0" fontId="9" fillId="0" borderId="0"/>
    <xf numFmtId="0" fontId="4" fillId="0" borderId="0"/>
    <xf numFmtId="0" fontId="7" fillId="0" borderId="0"/>
    <xf numFmtId="0" fontId="7" fillId="0" borderId="0"/>
    <xf numFmtId="0" fontId="2" fillId="0" borderId="0"/>
    <xf numFmtId="0" fontId="2" fillId="0" borderId="0"/>
    <xf numFmtId="0" fontId="2" fillId="0" borderId="0"/>
    <xf numFmtId="0" fontId="4" fillId="0" borderId="0"/>
    <xf numFmtId="0" fontId="4" fillId="0" borderId="0"/>
    <xf numFmtId="0" fontId="2" fillId="0" borderId="0"/>
    <xf numFmtId="0" fontId="7" fillId="0" borderId="0"/>
    <xf numFmtId="0" fontId="2" fillId="0" borderId="0"/>
    <xf numFmtId="0" fontId="29" fillId="0" borderId="0"/>
    <xf numFmtId="0" fontId="28" fillId="0" borderId="0"/>
    <xf numFmtId="0" fontId="2"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31" fillId="0" borderId="0"/>
    <xf numFmtId="0" fontId="7" fillId="0" borderId="0"/>
    <xf numFmtId="0" fontId="29" fillId="0" borderId="0"/>
    <xf numFmtId="0" fontId="9" fillId="0" borderId="0"/>
    <xf numFmtId="0" fontId="3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2" fillId="0" borderId="0"/>
    <xf numFmtId="0" fontId="4" fillId="0" borderId="0"/>
    <xf numFmtId="0" fontId="2" fillId="0" borderId="0"/>
    <xf numFmtId="0" fontId="31"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2" fillId="0" borderId="0"/>
    <xf numFmtId="0" fontId="7" fillId="0" borderId="0"/>
    <xf numFmtId="0" fontId="2" fillId="0" borderId="0"/>
    <xf numFmtId="0" fontId="4" fillId="0" borderId="0"/>
    <xf numFmtId="0" fontId="4"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9" fillId="0" borderId="0"/>
    <xf numFmtId="0" fontId="29" fillId="0" borderId="0"/>
    <xf numFmtId="0" fontId="16" fillId="0" borderId="0"/>
    <xf numFmtId="0" fontId="7" fillId="0" borderId="0"/>
    <xf numFmtId="0" fontId="7" fillId="0" borderId="0"/>
    <xf numFmtId="0" fontId="7" fillId="0" borderId="0"/>
    <xf numFmtId="0" fontId="2" fillId="0" borderId="0"/>
    <xf numFmtId="0" fontId="7" fillId="0" borderId="0"/>
    <xf numFmtId="0" fontId="4" fillId="0" borderId="0"/>
    <xf numFmtId="0" fontId="7" fillId="0" borderId="0"/>
    <xf numFmtId="0" fontId="2" fillId="0" borderId="0"/>
    <xf numFmtId="0" fontId="4" fillId="0" borderId="0"/>
    <xf numFmtId="0" fontId="7" fillId="0" borderId="0"/>
    <xf numFmtId="0" fontId="7" fillId="0" borderId="0"/>
    <xf numFmtId="0" fontId="4" fillId="0" borderId="0"/>
    <xf numFmtId="0" fontId="7" fillId="0" borderId="0"/>
    <xf numFmtId="0" fontId="2" fillId="0" borderId="0"/>
    <xf numFmtId="0" fontId="7" fillId="0" borderId="0"/>
    <xf numFmtId="0" fontId="2" fillId="0" borderId="0"/>
  </cellStyleXfs>
  <cellXfs count="264">
    <xf numFmtId="0" fontId="0" fillId="0" borderId="0" xfId="0"/>
    <xf numFmtId="0" fontId="5" fillId="0" borderId="3" xfId="0" applyFont="1" applyFill="1" applyBorder="1" applyAlignment="1">
      <alignment horizontal="left" vertical="center" wrapText="1"/>
    </xf>
    <xf numFmtId="0" fontId="11" fillId="0" borderId="0" xfId="20" applyFont="1" applyFill="1" applyAlignment="1">
      <alignment vertical="center"/>
    </xf>
    <xf numFmtId="0" fontId="15" fillId="0" borderId="0" xfId="20" applyFont="1" applyFill="1" applyBorder="1" applyAlignment="1">
      <alignment horizontal="center" vertical="center" wrapText="1"/>
    </xf>
    <xf numFmtId="0" fontId="13" fillId="0" borderId="3" xfId="20" applyFont="1" applyFill="1" applyBorder="1" applyAlignment="1">
      <alignment horizontal="center" vertical="center" wrapText="1"/>
    </xf>
    <xf numFmtId="165" fontId="15" fillId="0" borderId="3" xfId="20" applyNumberFormat="1" applyFont="1" applyFill="1" applyBorder="1" applyAlignment="1">
      <alignment horizontal="center" vertical="center" wrapText="1"/>
    </xf>
    <xf numFmtId="1" fontId="11" fillId="0" borderId="0" xfId="20" applyNumberFormat="1" applyFont="1" applyFill="1" applyBorder="1" applyAlignment="1">
      <alignment horizontal="center" vertical="center"/>
    </xf>
    <xf numFmtId="0" fontId="11" fillId="0" borderId="0" xfId="20" applyFont="1" applyFill="1" applyBorder="1" applyAlignment="1">
      <alignment horizontal="left" vertical="center" wrapText="1"/>
    </xf>
    <xf numFmtId="4" fontId="11" fillId="0" borderId="0" xfId="20" applyNumberFormat="1" applyFont="1" applyFill="1" applyBorder="1" applyAlignment="1">
      <alignment horizontal="center" vertical="center"/>
    </xf>
    <xf numFmtId="0" fontId="11" fillId="0" borderId="0" xfId="20" applyFont="1" applyFill="1" applyBorder="1" applyAlignment="1">
      <alignment horizontal="center" vertical="center"/>
    </xf>
    <xf numFmtId="0" fontId="11" fillId="0" borderId="0" xfId="20" applyFont="1" applyFill="1" applyBorder="1" applyAlignment="1">
      <alignment vertical="center"/>
    </xf>
    <xf numFmtId="1" fontId="13" fillId="0" borderId="0" xfId="20" applyNumberFormat="1" applyFont="1" applyFill="1" applyBorder="1" applyAlignment="1">
      <alignment horizontal="center" vertical="center"/>
    </xf>
    <xf numFmtId="0" fontId="13" fillId="0" borderId="0" xfId="20" applyFont="1" applyFill="1" applyAlignment="1">
      <alignment vertical="center"/>
    </xf>
    <xf numFmtId="1" fontId="13" fillId="0" borderId="0" xfId="20" applyNumberFormat="1" applyFont="1" applyFill="1" applyAlignment="1">
      <alignment vertical="center"/>
    </xf>
    <xf numFmtId="2" fontId="13" fillId="0" borderId="0" xfId="20" applyNumberFormat="1" applyFont="1" applyFill="1" applyAlignment="1">
      <alignment horizontal="center" vertical="center"/>
    </xf>
    <xf numFmtId="1" fontId="11" fillId="0" borderId="0" xfId="20" applyNumberFormat="1" applyFont="1" applyFill="1" applyAlignment="1">
      <alignment vertical="center"/>
    </xf>
    <xf numFmtId="2" fontId="11" fillId="0" borderId="0" xfId="20" applyNumberFormat="1" applyFont="1" applyFill="1" applyAlignment="1">
      <alignment vertical="center"/>
    </xf>
    <xf numFmtId="0" fontId="13" fillId="0" borderId="0" xfId="20" applyFont="1" applyFill="1" applyAlignment="1">
      <alignment horizontal="center" vertical="center"/>
    </xf>
    <xf numFmtId="0" fontId="13" fillId="0" borderId="0" xfId="20" applyFont="1" applyFill="1" applyBorder="1" applyAlignment="1">
      <alignment horizontal="center" vertical="center"/>
    </xf>
    <xf numFmtId="4" fontId="13" fillId="0" borderId="0" xfId="20" applyNumberFormat="1" applyFont="1" applyFill="1" applyBorder="1" applyAlignment="1">
      <alignment horizontal="center" vertical="center"/>
    </xf>
    <xf numFmtId="4" fontId="11" fillId="0" borderId="0" xfId="20" applyNumberFormat="1" applyFont="1" applyFill="1" applyBorder="1" applyAlignment="1">
      <alignment horizontal="center" vertical="center" wrapText="1"/>
    </xf>
    <xf numFmtId="0" fontId="11" fillId="0" borderId="0" xfId="20" applyFont="1" applyFill="1" applyBorder="1" applyAlignment="1">
      <alignment vertical="center" wrapText="1"/>
    </xf>
    <xf numFmtId="0" fontId="11" fillId="0" borderId="0" xfId="20" applyFont="1" applyFill="1" applyBorder="1" applyAlignment="1">
      <alignment horizontal="center" vertical="center" wrapText="1"/>
    </xf>
    <xf numFmtId="4" fontId="13" fillId="0" borderId="0" xfId="20" applyNumberFormat="1" applyFont="1" applyFill="1" applyBorder="1" applyAlignment="1">
      <alignment vertical="center"/>
    </xf>
    <xf numFmtId="0" fontId="11" fillId="0" borderId="0" xfId="20" applyFont="1" applyFill="1" applyBorder="1" applyAlignment="1">
      <alignment horizontal="left" vertical="center"/>
    </xf>
    <xf numFmtId="0" fontId="11" fillId="0" borderId="0" xfId="20" applyFont="1" applyFill="1" applyAlignment="1">
      <alignment horizontal="left" vertical="center"/>
    </xf>
    <xf numFmtId="0" fontId="11" fillId="0" borderId="0" xfId="20" applyFont="1" applyFill="1" applyAlignment="1">
      <alignment horizontal="center" vertical="center"/>
    </xf>
    <xf numFmtId="0" fontId="13" fillId="0" borderId="3" xfId="114" applyFont="1" applyFill="1" applyBorder="1" applyAlignment="1">
      <alignment horizontal="center" vertical="center" wrapText="1"/>
    </xf>
    <xf numFmtId="165" fontId="5" fillId="0" borderId="3" xfId="114" applyNumberFormat="1" applyFont="1" applyFill="1" applyBorder="1" applyAlignment="1">
      <alignment horizontal="center" vertical="center" wrapText="1"/>
    </xf>
    <xf numFmtId="0" fontId="14" fillId="0" borderId="0" xfId="0" applyFont="1"/>
    <xf numFmtId="2" fontId="13" fillId="0" borderId="0" xfId="20" applyNumberFormat="1" applyFont="1" applyFill="1" applyAlignment="1">
      <alignment vertical="center"/>
    </xf>
    <xf numFmtId="0" fontId="32" fillId="0" borderId="0" xfId="0" applyFont="1"/>
    <xf numFmtId="0" fontId="14" fillId="0" borderId="0" xfId="20" applyFont="1" applyFill="1" applyAlignment="1">
      <alignment vertical="center"/>
    </xf>
    <xf numFmtId="0" fontId="14" fillId="0" borderId="0" xfId="0" applyNumberFormat="1" applyFont="1"/>
    <xf numFmtId="0" fontId="14" fillId="0" borderId="0" xfId="0" applyFont="1" applyFill="1"/>
    <xf numFmtId="0" fontId="0" fillId="0" borderId="0" xfId="0" applyFill="1"/>
    <xf numFmtId="0" fontId="11" fillId="0" borderId="0" xfId="20" applyFont="1" applyFill="1" applyAlignment="1">
      <alignment horizontal="center" vertical="center" wrapText="1"/>
    </xf>
    <xf numFmtId="0" fontId="11" fillId="0" borderId="0" xfId="20" applyFont="1" applyFill="1" applyAlignment="1">
      <alignment horizontal="left" vertical="center" wrapText="1"/>
    </xf>
    <xf numFmtId="4" fontId="0" fillId="0" borderId="0" xfId="0" applyNumberFormat="1"/>
    <xf numFmtId="0" fontId="14" fillId="0" borderId="0" xfId="0" applyFont="1" applyAlignment="1">
      <alignment vertical="center"/>
    </xf>
    <xf numFmtId="0" fontId="14" fillId="0" borderId="0" xfId="0" applyFont="1" applyAlignment="1">
      <alignment wrapText="1"/>
    </xf>
    <xf numFmtId="0" fontId="17" fillId="0" borderId="0" xfId="0" applyFont="1" applyAlignment="1">
      <alignment wrapText="1"/>
    </xf>
    <xf numFmtId="2" fontId="0" fillId="0" borderId="0" xfId="0" applyNumberFormat="1"/>
    <xf numFmtId="1" fontId="18" fillId="0" borderId="3" xfId="20" applyNumberFormat="1" applyFont="1" applyFill="1" applyBorder="1" applyAlignment="1">
      <alignment horizontal="center" vertical="center"/>
    </xf>
    <xf numFmtId="0" fontId="18" fillId="0" borderId="3" xfId="20" applyFont="1" applyFill="1" applyBorder="1" applyAlignment="1">
      <alignment horizontal="center" vertical="center"/>
    </xf>
    <xf numFmtId="3" fontId="18" fillId="0" borderId="3" xfId="1"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1" fontId="18" fillId="0" borderId="3" xfId="20" applyNumberFormat="1" applyFont="1" applyFill="1" applyBorder="1" applyAlignment="1">
      <alignment horizontal="center" vertical="center" wrapText="1"/>
    </xf>
    <xf numFmtId="0" fontId="19" fillId="0" borderId="3" xfId="20" applyFont="1" applyFill="1" applyBorder="1" applyAlignment="1">
      <alignment horizontal="center" vertical="center" wrapText="1"/>
    </xf>
    <xf numFmtId="0" fontId="19" fillId="0" borderId="3" xfId="20" applyFont="1" applyFill="1" applyBorder="1" applyAlignment="1">
      <alignment horizontal="left" vertical="center" wrapText="1" indent="3"/>
    </xf>
    <xf numFmtId="3" fontId="19" fillId="0" borderId="3" xfId="1" applyNumberFormat="1" applyFont="1" applyFill="1" applyBorder="1" applyAlignment="1">
      <alignment horizontal="center" vertical="center" wrapText="1"/>
    </xf>
    <xf numFmtId="4" fontId="19" fillId="0" borderId="3" xfId="1" applyNumberFormat="1" applyFont="1" applyFill="1" applyBorder="1" applyAlignment="1">
      <alignment horizontal="right" vertical="center" wrapText="1"/>
    </xf>
    <xf numFmtId="1" fontId="19" fillId="0" borderId="3" xfId="20" applyNumberFormat="1" applyFont="1" applyFill="1" applyBorder="1" applyAlignment="1">
      <alignment horizontal="center" vertical="center" wrapText="1"/>
    </xf>
    <xf numFmtId="165" fontId="33" fillId="0" borderId="3" xfId="0"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2" fontId="33" fillId="0" borderId="3" xfId="0" applyNumberFormat="1" applyFont="1" applyFill="1" applyBorder="1" applyAlignment="1">
      <alignment horizontal="center" vertical="center" wrapText="1"/>
    </xf>
    <xf numFmtId="0" fontId="34" fillId="0" borderId="3" xfId="0" applyFont="1" applyFill="1" applyBorder="1" applyAlignment="1">
      <alignment vertical="center" wrapText="1"/>
    </xf>
    <xf numFmtId="4" fontId="20" fillId="0" borderId="3" xfId="59" applyNumberFormat="1" applyFont="1" applyFill="1" applyBorder="1" applyAlignment="1">
      <alignment horizontal="right" vertical="center" wrapText="1"/>
    </xf>
    <xf numFmtId="4" fontId="20" fillId="0" borderId="3" xfId="59" applyNumberFormat="1" applyFont="1" applyFill="1" applyBorder="1" applyAlignment="1">
      <alignment horizontal="center" vertical="center" wrapText="1"/>
    </xf>
    <xf numFmtId="168" fontId="20" fillId="0" borderId="3" xfId="59" applyNumberFormat="1" applyFont="1" applyFill="1" applyBorder="1" applyAlignment="1">
      <alignment horizontal="center" vertical="center" wrapText="1"/>
    </xf>
    <xf numFmtId="1" fontId="20" fillId="0" borderId="4" xfId="59" applyNumberFormat="1" applyFont="1" applyFill="1" applyBorder="1" applyAlignment="1">
      <alignment horizontal="center" vertical="center"/>
    </xf>
    <xf numFmtId="0" fontId="20" fillId="0" borderId="4" xfId="59" applyFont="1" applyFill="1" applyBorder="1" applyAlignment="1">
      <alignment horizontal="center" vertical="center"/>
    </xf>
    <xf numFmtId="0" fontId="21" fillId="0" borderId="3" xfId="20" applyFont="1" applyFill="1" applyBorder="1" applyAlignment="1">
      <alignment horizontal="center" vertical="center"/>
    </xf>
    <xf numFmtId="165" fontId="35" fillId="0" borderId="3"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4" fontId="35" fillId="0" borderId="3" xfId="0" applyNumberFormat="1" applyFont="1" applyFill="1" applyBorder="1" applyAlignment="1">
      <alignment horizontal="right" vertical="center" wrapText="1"/>
    </xf>
    <xf numFmtId="2" fontId="35" fillId="0" borderId="3" xfId="0" applyNumberFormat="1" applyFont="1" applyFill="1" applyBorder="1" applyAlignment="1">
      <alignment horizontal="center" vertical="center" wrapText="1"/>
    </xf>
    <xf numFmtId="0" fontId="36" fillId="0" borderId="3" xfId="0" applyFont="1" applyFill="1" applyBorder="1" applyAlignment="1">
      <alignment vertical="center" wrapText="1"/>
    </xf>
    <xf numFmtId="165" fontId="5" fillId="0" borderId="3" xfId="0" applyNumberFormat="1" applyFont="1" applyFill="1" applyBorder="1" applyAlignment="1">
      <alignment horizontal="left" vertical="center" wrapText="1"/>
    </xf>
    <xf numFmtId="165" fontId="37" fillId="0" borderId="3" xfId="56" applyNumberFormat="1" applyFont="1" applyFill="1" applyBorder="1" applyAlignment="1">
      <alignment horizontal="center" vertical="center" wrapText="1"/>
    </xf>
    <xf numFmtId="4" fontId="33" fillId="0" borderId="3" xfId="0" applyNumberFormat="1" applyFont="1" applyFill="1" applyBorder="1" applyAlignment="1">
      <alignment vertical="center" wrapText="1"/>
    </xf>
    <xf numFmtId="165"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 fontId="13" fillId="0" borderId="3" xfId="0" applyNumberFormat="1" applyFont="1" applyFill="1" applyBorder="1" applyAlignment="1">
      <alignment horizontal="right" vertical="center" wrapText="1"/>
    </xf>
    <xf numFmtId="0" fontId="12" fillId="0" borderId="0" xfId="20" applyFont="1" applyFill="1" applyBorder="1" applyAlignment="1">
      <alignment horizontal="center" vertical="center"/>
    </xf>
    <xf numFmtId="0" fontId="17" fillId="0" borderId="0" xfId="0" applyFont="1" applyFill="1"/>
    <xf numFmtId="0" fontId="24" fillId="0" borderId="0" xfId="0" applyFont="1" applyFill="1"/>
    <xf numFmtId="0" fontId="13" fillId="0" borderId="3" xfId="59" applyFont="1" applyFill="1" applyBorder="1" applyAlignment="1">
      <alignment vertical="center"/>
    </xf>
    <xf numFmtId="0" fontId="38" fillId="0" borderId="3" xfId="0" applyFont="1" applyFill="1" applyBorder="1" applyAlignment="1">
      <alignment horizontal="left" vertical="center" wrapText="1"/>
    </xf>
    <xf numFmtId="0" fontId="39" fillId="0" borderId="0" xfId="0" applyFont="1" applyAlignment="1">
      <alignment wrapText="1"/>
    </xf>
    <xf numFmtId="0" fontId="38" fillId="0" borderId="3" xfId="0" applyFont="1" applyFill="1" applyBorder="1" applyAlignment="1">
      <alignment horizontal="center" vertical="center" wrapText="1"/>
    </xf>
    <xf numFmtId="4" fontId="38" fillId="0" borderId="3" xfId="0" applyNumberFormat="1"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3" xfId="0" applyFont="1" applyFill="1" applyBorder="1" applyAlignment="1">
      <alignment horizontal="left" vertical="center" wrapText="1"/>
    </xf>
    <xf numFmtId="2" fontId="22" fillId="0" borderId="3" xfId="36" applyNumberFormat="1" applyFont="1" applyFill="1" applyBorder="1" applyAlignment="1">
      <alignment horizontal="right" vertical="center" wrapText="1"/>
    </xf>
    <xf numFmtId="2" fontId="37" fillId="0" borderId="3" xfId="0" applyNumberFormat="1" applyFont="1" applyFill="1" applyBorder="1" applyAlignment="1">
      <alignment horizontal="right" vertical="center" wrapText="1"/>
    </xf>
    <xf numFmtId="0" fontId="22" fillId="0" borderId="3" xfId="36" applyFont="1" applyFill="1" applyBorder="1" applyAlignment="1">
      <alignment horizontal="center" vertical="center" wrapText="1"/>
    </xf>
    <xf numFmtId="0" fontId="22" fillId="0" borderId="3" xfId="23" applyFont="1" applyFill="1" applyBorder="1" applyAlignment="1">
      <alignment horizontal="center" vertical="center" wrapText="1"/>
    </xf>
    <xf numFmtId="0" fontId="40" fillId="0" borderId="0" xfId="36" applyFont="1" applyAlignment="1">
      <alignment vertical="center"/>
    </xf>
    <xf numFmtId="165" fontId="23" fillId="0" borderId="3" xfId="33" applyNumberFormat="1" applyFont="1" applyFill="1" applyBorder="1" applyAlignment="1">
      <alignment horizontal="center" vertical="center" wrapText="1"/>
    </xf>
    <xf numFmtId="0" fontId="23" fillId="0" borderId="3" xfId="23" applyFont="1" applyFill="1" applyBorder="1" applyAlignment="1">
      <alignment horizontal="left" vertical="center" wrapText="1"/>
    </xf>
    <xf numFmtId="2" fontId="23" fillId="0" borderId="3" xfId="76" applyNumberFormat="1" applyFont="1" applyFill="1" applyBorder="1" applyAlignment="1">
      <alignment horizontal="right" vertical="center" wrapText="1"/>
    </xf>
    <xf numFmtId="165" fontId="22" fillId="0" borderId="3" xfId="131"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0" fontId="23" fillId="0" borderId="3" xfId="36" applyFont="1" applyFill="1" applyBorder="1" applyAlignment="1">
      <alignment horizontal="center" vertical="center" wrapText="1"/>
    </xf>
    <xf numFmtId="2" fontId="23" fillId="0" borderId="3" xfId="36" applyNumberFormat="1" applyFont="1" applyFill="1" applyBorder="1" applyAlignment="1">
      <alignment horizontal="right" vertical="center" wrapText="1"/>
    </xf>
    <xf numFmtId="165" fontId="11" fillId="0" borderId="3" xfId="114"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4" fontId="13"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0" xfId="0" applyFont="1" applyFill="1" applyBorder="1" applyAlignment="1">
      <alignment horizontal="left" wrapText="1"/>
    </xf>
    <xf numFmtId="0" fontId="13" fillId="0" borderId="0" xfId="0" applyFont="1" applyFill="1" applyBorder="1" applyAlignment="1">
      <alignment wrapText="1"/>
    </xf>
    <xf numFmtId="0" fontId="13" fillId="0" borderId="0" xfId="0" applyFont="1" applyFill="1" applyAlignment="1">
      <alignment wrapText="1"/>
    </xf>
    <xf numFmtId="167" fontId="13" fillId="0" borderId="3" xfId="43" applyNumberFormat="1" applyFont="1" applyFill="1" applyBorder="1" applyAlignment="1">
      <alignment horizontal="center" vertical="center" wrapText="1"/>
    </xf>
    <xf numFmtId="165" fontId="13" fillId="0" borderId="3" xfId="0" applyNumberFormat="1" applyFont="1" applyFill="1" applyBorder="1" applyAlignment="1">
      <alignment horizontal="left" vertical="top" wrapText="1"/>
    </xf>
    <xf numFmtId="2" fontId="11" fillId="0" borderId="3" xfId="0" applyNumberFormat="1" applyFont="1" applyFill="1" applyBorder="1" applyAlignment="1">
      <alignment horizontal="center" vertical="center" wrapText="1"/>
    </xf>
    <xf numFmtId="0" fontId="3" fillId="0" borderId="3" xfId="61" applyFont="1" applyFill="1" applyBorder="1" applyAlignment="1">
      <alignment horizontal="center" vertical="center" wrapText="1"/>
    </xf>
    <xf numFmtId="165" fontId="41" fillId="0" borderId="3" xfId="56" applyNumberFormat="1" applyFont="1" applyBorder="1" applyAlignment="1">
      <alignment horizontal="center" vertical="center" wrapText="1"/>
    </xf>
    <xf numFmtId="0" fontId="13" fillId="0" borderId="3" xfId="114" applyFont="1" applyBorder="1" applyAlignment="1">
      <alignment horizontal="center" vertical="center" wrapText="1"/>
    </xf>
    <xf numFmtId="165" fontId="5" fillId="0" borderId="3" xfId="114" applyNumberFormat="1" applyFont="1" applyBorder="1" applyAlignment="1">
      <alignment horizontal="center" vertical="center" wrapText="1"/>
    </xf>
    <xf numFmtId="0" fontId="13" fillId="0" borderId="3" xfId="54" applyFont="1" applyBorder="1" applyAlignment="1">
      <alignment horizontal="center" vertical="center" wrapText="1"/>
    </xf>
    <xf numFmtId="0" fontId="13" fillId="0" borderId="3" xfId="0" applyFont="1" applyBorder="1" applyAlignment="1">
      <alignment horizontal="left" vertical="center" wrapText="1"/>
    </xf>
    <xf numFmtId="165" fontId="11" fillId="0" borderId="3" xfId="56" applyNumberFormat="1" applyFont="1" applyBorder="1" applyAlignment="1">
      <alignment horizontal="center" vertical="center" wrapText="1"/>
    </xf>
    <xf numFmtId="0" fontId="5" fillId="0" borderId="3" xfId="0" applyFont="1" applyBorder="1" applyAlignment="1">
      <alignment horizontal="left" vertical="center" wrapText="1"/>
    </xf>
    <xf numFmtId="165" fontId="5" fillId="0" borderId="3" xfId="56" applyNumberFormat="1" applyFont="1" applyBorder="1" applyAlignment="1">
      <alignment horizontal="center" vertical="center" wrapText="1"/>
    </xf>
    <xf numFmtId="0" fontId="39" fillId="0" borderId="3" xfId="114" applyFont="1" applyFill="1" applyBorder="1" applyAlignment="1">
      <alignment horizontal="center" vertical="center" wrapText="1"/>
    </xf>
    <xf numFmtId="165" fontId="40" fillId="0" borderId="5" xfId="114" applyNumberFormat="1" applyFont="1" applyFill="1" applyBorder="1" applyAlignment="1">
      <alignment horizontal="center" vertical="center" wrapText="1"/>
    </xf>
    <xf numFmtId="165" fontId="13" fillId="0" borderId="3" xfId="0" applyNumberFormat="1" applyFont="1" applyFill="1" applyBorder="1" applyAlignment="1">
      <alignment vertical="center"/>
    </xf>
    <xf numFmtId="0" fontId="40" fillId="0" borderId="0" xfId="0" applyFont="1" applyFill="1"/>
    <xf numFmtId="0" fontId="40" fillId="0" borderId="0" xfId="0" applyFont="1"/>
    <xf numFmtId="0" fontId="38" fillId="0" borderId="0" xfId="56" applyFont="1" applyFill="1" applyAlignment="1">
      <alignment horizontal="center" vertical="center" wrapText="1"/>
    </xf>
    <xf numFmtId="0" fontId="38" fillId="0" borderId="3" xfId="59" applyFont="1" applyFill="1" applyBorder="1" applyAlignment="1">
      <alignment horizontal="center" vertical="center" wrapText="1"/>
    </xf>
    <xf numFmtId="165" fontId="37" fillId="0" borderId="3" xfId="33" applyNumberFormat="1" applyFont="1" applyFill="1" applyBorder="1" applyAlignment="1">
      <alignment horizontal="center" vertical="center" wrapText="1"/>
    </xf>
    <xf numFmtId="0" fontId="37" fillId="0" borderId="0" xfId="56" applyFont="1" applyFill="1" applyAlignment="1">
      <alignment horizontal="center" vertical="center" wrapText="1"/>
    </xf>
    <xf numFmtId="49" fontId="38" fillId="0" borderId="0" xfId="131" applyNumberFormat="1" applyFont="1" applyFill="1" applyBorder="1" applyAlignment="1">
      <alignment horizontal="left" vertical="center" wrapText="1"/>
    </xf>
    <xf numFmtId="0" fontId="42" fillId="0" borderId="0" xfId="56" applyFont="1" applyFill="1" applyAlignment="1">
      <alignment horizontal="center" vertical="center" wrapText="1"/>
    </xf>
    <xf numFmtId="0" fontId="5" fillId="2" borderId="3" xfId="0" applyFont="1" applyFill="1" applyBorder="1" applyAlignment="1">
      <alignment horizontal="left" vertical="center" wrapText="1"/>
    </xf>
    <xf numFmtId="43" fontId="20" fillId="0" borderId="3" xfId="1" applyFont="1" applyFill="1" applyBorder="1" applyAlignment="1">
      <alignment horizontal="right" vertical="center" wrapText="1"/>
    </xf>
    <xf numFmtId="0" fontId="18" fillId="0" borderId="3" xfId="114" applyFont="1" applyFill="1" applyBorder="1" applyAlignment="1">
      <alignment horizontal="center" vertical="center" wrapText="1"/>
    </xf>
    <xf numFmtId="165" fontId="19" fillId="0" borderId="3" xfId="114" applyNumberFormat="1" applyFont="1" applyFill="1" applyBorder="1" applyAlignment="1">
      <alignment horizontal="center" vertical="center" wrapText="1"/>
    </xf>
    <xf numFmtId="165" fontId="19" fillId="0" borderId="3" xfId="114" applyNumberFormat="1" applyFont="1" applyFill="1" applyBorder="1" applyAlignment="1">
      <alignment horizontal="right" vertical="center" wrapText="1"/>
    </xf>
    <xf numFmtId="4" fontId="18" fillId="0" borderId="3" xfId="0" applyNumberFormat="1" applyFont="1" applyFill="1" applyBorder="1" applyAlignment="1">
      <alignment horizontal="right"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vertical="center" wrapText="1"/>
    </xf>
    <xf numFmtId="0" fontId="18" fillId="0" borderId="3" xfId="0"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19" fillId="0" borderId="3" xfId="20" applyFont="1" applyFill="1" applyBorder="1" applyAlignment="1">
      <alignment horizontal="center" vertical="center"/>
    </xf>
    <xf numFmtId="4" fontId="25" fillId="0" borderId="3" xfId="0" applyNumberFormat="1" applyFont="1" applyFill="1" applyBorder="1" applyAlignment="1">
      <alignment horizontal="left" vertical="center" wrapText="1"/>
    </xf>
    <xf numFmtId="0" fontId="43" fillId="0" borderId="0" xfId="0" applyFont="1" applyBorder="1" applyAlignment="1">
      <alignment vertical="center" wrapText="1"/>
    </xf>
    <xf numFmtId="2" fontId="13" fillId="0" borderId="3"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wrapText="1"/>
    </xf>
    <xf numFmtId="49" fontId="38" fillId="2" borderId="0" xfId="131" applyNumberFormat="1" applyFont="1" applyFill="1" applyBorder="1" applyAlignment="1">
      <alignment horizontal="left" vertical="center" wrapText="1"/>
    </xf>
    <xf numFmtId="0" fontId="42" fillId="2" borderId="0" xfId="56" applyFont="1" applyFill="1" applyAlignment="1">
      <alignment horizontal="center" vertical="center" wrapText="1"/>
    </xf>
    <xf numFmtId="0" fontId="35" fillId="0" borderId="3" xfId="56" applyFont="1" applyFill="1" applyBorder="1" applyAlignment="1">
      <alignment horizontal="center" vertical="center" wrapText="1"/>
    </xf>
    <xf numFmtId="0" fontId="35" fillId="0" borderId="3" xfId="0" applyFont="1" applyFill="1" applyBorder="1" applyAlignment="1" applyProtection="1">
      <alignment horizontal="left" vertical="center" wrapText="1"/>
      <protection hidden="1"/>
    </xf>
    <xf numFmtId="4" fontId="35" fillId="0" borderId="3" xfId="56" applyNumberFormat="1" applyFont="1" applyFill="1" applyBorder="1" applyAlignment="1">
      <alignment horizontal="right" vertical="center" wrapText="1"/>
    </xf>
    <xf numFmtId="4" fontId="35" fillId="0" borderId="3" xfId="56" applyNumberFormat="1" applyFont="1" applyFill="1" applyBorder="1" applyAlignment="1">
      <alignment horizontal="center" vertical="center" wrapText="1"/>
    </xf>
    <xf numFmtId="2" fontId="36" fillId="0" borderId="3" xfId="24" applyNumberFormat="1" applyFont="1" applyFill="1" applyBorder="1" applyAlignment="1">
      <alignment horizontal="center" vertical="center" wrapText="1"/>
    </xf>
    <xf numFmtId="4" fontId="35" fillId="0" borderId="3" xfId="56" applyNumberFormat="1" applyFont="1" applyFill="1" applyBorder="1" applyAlignment="1">
      <alignment vertical="center" wrapText="1"/>
    </xf>
    <xf numFmtId="49" fontId="35" fillId="0" borderId="3" xfId="131" applyNumberFormat="1" applyFont="1" applyFill="1" applyBorder="1" applyAlignment="1">
      <alignment horizontal="left" vertical="center" wrapText="1"/>
    </xf>
    <xf numFmtId="0" fontId="36" fillId="0" borderId="3" xfId="56" applyFont="1" applyFill="1" applyBorder="1" applyAlignment="1">
      <alignment horizontal="center" vertical="center" wrapText="1"/>
    </xf>
    <xf numFmtId="43" fontId="36" fillId="0" borderId="3" xfId="0" applyNumberFormat="1" applyFont="1" applyFill="1" applyBorder="1" applyAlignment="1" applyProtection="1">
      <alignment horizontal="left" vertical="center" wrapText="1"/>
      <protection locked="0"/>
    </xf>
    <xf numFmtId="4" fontId="36" fillId="0" borderId="3" xfId="0" applyNumberFormat="1" applyFont="1" applyFill="1" applyBorder="1" applyAlignment="1">
      <alignment horizontal="right" vertical="center" wrapText="1"/>
    </xf>
    <xf numFmtId="4" fontId="36" fillId="0" borderId="3" xfId="0" applyNumberFormat="1" applyFont="1" applyFill="1" applyBorder="1" applyAlignment="1">
      <alignment horizontal="center" vertical="center" wrapText="1"/>
    </xf>
    <xf numFmtId="49" fontId="36" fillId="0" borderId="3" xfId="59" applyNumberFormat="1" applyFont="1" applyFill="1" applyBorder="1" applyAlignment="1">
      <alignment horizontal="center" vertical="center" wrapText="1"/>
    </xf>
    <xf numFmtId="0" fontId="44" fillId="0" borderId="3" xfId="56" applyFont="1" applyFill="1" applyBorder="1" applyAlignment="1">
      <alignment horizontal="center" vertical="center" wrapText="1"/>
    </xf>
    <xf numFmtId="0" fontId="36" fillId="0" borderId="3" xfId="59" applyFont="1" applyFill="1" applyBorder="1" applyAlignment="1">
      <alignment horizontal="center" vertical="center" wrapText="1"/>
    </xf>
    <xf numFmtId="0" fontId="19" fillId="0" borderId="0" xfId="0" applyFont="1" applyFill="1"/>
    <xf numFmtId="0" fontId="18" fillId="2" borderId="3" xfId="20" applyFont="1" applyFill="1" applyBorder="1" applyAlignment="1">
      <alignment horizontal="left" vertical="center" wrapText="1"/>
    </xf>
    <xf numFmtId="0" fontId="19" fillId="2" borderId="3" xfId="20" applyFont="1" applyFill="1" applyBorder="1" applyAlignment="1">
      <alignment horizontal="center" vertical="center" wrapText="1"/>
    </xf>
    <xf numFmtId="166" fontId="19" fillId="2" borderId="3" xfId="20" applyNumberFormat="1" applyFont="1" applyFill="1" applyBorder="1" applyAlignment="1">
      <alignment horizontal="right" vertical="center" wrapText="1"/>
    </xf>
    <xf numFmtId="0" fontId="18" fillId="2" borderId="3" xfId="20" applyFont="1" applyFill="1" applyBorder="1" applyAlignment="1">
      <alignment horizontal="center" vertical="center" wrapText="1"/>
    </xf>
    <xf numFmtId="43" fontId="18" fillId="2" borderId="3" xfId="0" applyNumberFormat="1" applyFont="1" applyFill="1" applyBorder="1" applyAlignment="1" applyProtection="1">
      <alignment horizontal="left" vertical="center" wrapText="1"/>
      <protection locked="0"/>
    </xf>
    <xf numFmtId="166" fontId="18" fillId="2" borderId="3" xfId="59" applyNumberFormat="1" applyFont="1" applyFill="1" applyBorder="1" applyAlignment="1">
      <alignment horizontal="right" vertical="center" wrapText="1"/>
    </xf>
    <xf numFmtId="166" fontId="18" fillId="2" borderId="3" xfId="20" applyNumberFormat="1" applyFont="1" applyFill="1" applyBorder="1" applyAlignment="1">
      <alignment horizontal="right" vertical="center" wrapText="1"/>
    </xf>
    <xf numFmtId="0" fontId="18" fillId="2" borderId="3" xfId="59" applyFont="1" applyFill="1" applyBorder="1" applyAlignment="1">
      <alignment horizontal="left" vertical="center" wrapText="1"/>
    </xf>
    <xf numFmtId="0" fontId="34" fillId="0" borderId="0" xfId="0" applyFont="1"/>
    <xf numFmtId="4" fontId="3" fillId="0" borderId="3" xfId="54" applyNumberFormat="1" applyFont="1" applyBorder="1" applyAlignment="1">
      <alignment horizontal="right" vertical="center" wrapText="1"/>
    </xf>
    <xf numFmtId="0" fontId="5" fillId="0" borderId="3" xfId="54" applyFont="1" applyBorder="1" applyAlignment="1">
      <alignment horizontal="center" vertical="center" wrapText="1"/>
    </xf>
    <xf numFmtId="4" fontId="5" fillId="0" borderId="3" xfId="54" applyNumberFormat="1" applyFont="1" applyBorder="1" applyAlignment="1">
      <alignment horizontal="right" vertical="center" wrapText="1"/>
    </xf>
    <xf numFmtId="0" fontId="13" fillId="0" borderId="3" xfId="0" applyFont="1" applyFill="1" applyBorder="1" applyAlignment="1">
      <alignment vertical="center" wrapText="1"/>
    </xf>
    <xf numFmtId="0" fontId="37" fillId="0" borderId="3" xfId="55" applyFont="1" applyFill="1" applyBorder="1" applyAlignment="1">
      <alignment horizontal="center" vertical="center" wrapText="1"/>
    </xf>
    <xf numFmtId="4" fontId="45" fillId="0" borderId="6" xfId="19" applyNumberFormat="1" applyFont="1" applyFill="1" applyBorder="1" applyAlignment="1">
      <alignment horizontal="left" vertical="center" wrapText="1"/>
    </xf>
    <xf numFmtId="0" fontId="35" fillId="0" borderId="3" xfId="59" applyFont="1" applyFill="1" applyBorder="1" applyAlignment="1">
      <alignment horizontal="center" vertical="center" wrapText="1"/>
    </xf>
    <xf numFmtId="2" fontId="35" fillId="0" borderId="3" xfId="59" applyNumberFormat="1" applyFont="1" applyFill="1" applyBorder="1" applyAlignment="1">
      <alignment horizontal="right" vertical="center" wrapText="1"/>
    </xf>
    <xf numFmtId="2" fontId="36" fillId="0" borderId="3" xfId="60" applyNumberFormat="1" applyFont="1" applyFill="1" applyBorder="1" applyAlignment="1">
      <alignment horizontal="center" vertical="center" wrapText="1"/>
    </xf>
    <xf numFmtId="168" fontId="21" fillId="0" borderId="3" xfId="59" applyNumberFormat="1" applyFont="1" applyFill="1" applyBorder="1" applyAlignment="1">
      <alignment horizontal="center" vertical="center" wrapText="1"/>
    </xf>
    <xf numFmtId="4" fontId="21" fillId="0" borderId="3" xfId="59" applyNumberFormat="1" applyFont="1" applyFill="1" applyBorder="1" applyAlignment="1">
      <alignment horizontal="right" vertical="center" wrapText="1"/>
    </xf>
    <xf numFmtId="0" fontId="20" fillId="0" borderId="3" xfId="61" applyFont="1" applyFill="1" applyBorder="1" applyAlignment="1">
      <alignment horizontal="center" vertical="center" wrapText="1"/>
    </xf>
    <xf numFmtId="0" fontId="20" fillId="0" borderId="3" xfId="0" applyFont="1" applyBorder="1" applyAlignment="1">
      <alignment vertical="center" wrapText="1"/>
    </xf>
    <xf numFmtId="0" fontId="36" fillId="0" borderId="3" xfId="0" applyFont="1" applyFill="1" applyBorder="1" applyAlignment="1">
      <alignment wrapText="1"/>
    </xf>
    <xf numFmtId="0" fontId="21" fillId="0" borderId="3" xfId="0" applyFont="1" applyBorder="1" applyAlignment="1">
      <alignment horizontal="left" vertical="center" wrapText="1"/>
    </xf>
    <xf numFmtId="0" fontId="21" fillId="0" borderId="3" xfId="0" applyFont="1" applyBorder="1" applyAlignment="1">
      <alignment horizontal="right" vertical="center" wrapText="1"/>
    </xf>
    <xf numFmtId="0" fontId="21" fillId="0" borderId="3" xfId="98" applyFont="1" applyBorder="1" applyAlignment="1">
      <alignment horizontal="right" vertical="center" wrapText="1"/>
    </xf>
    <xf numFmtId="0" fontId="21" fillId="0" borderId="3" xfId="61" applyFont="1" applyFill="1" applyBorder="1" applyAlignment="1">
      <alignment horizontal="left" vertical="center" wrapText="1"/>
    </xf>
    <xf numFmtId="49" fontId="21" fillId="0" borderId="3" xfId="61" applyNumberFormat="1" applyFont="1" applyFill="1" applyBorder="1" applyAlignment="1">
      <alignment horizontal="center" vertical="center" wrapText="1"/>
    </xf>
    <xf numFmtId="0" fontId="21" fillId="0" borderId="3" xfId="61" applyFont="1" applyFill="1" applyBorder="1" applyAlignment="1">
      <alignment horizontal="center" vertical="center" wrapText="1"/>
    </xf>
    <xf numFmtId="0" fontId="21" fillId="0" borderId="3" xfId="61" applyFont="1" applyFill="1" applyBorder="1" applyAlignment="1">
      <alignment horizontal="right" vertical="center" wrapText="1"/>
    </xf>
    <xf numFmtId="0" fontId="21" fillId="0" borderId="3" xfId="0" applyFont="1" applyBorder="1" applyAlignment="1">
      <alignment vertical="center"/>
    </xf>
    <xf numFmtId="3" fontId="21" fillId="2" borderId="3" xfId="56" applyNumberFormat="1" applyFont="1" applyFill="1" applyBorder="1" applyAlignment="1">
      <alignment horizontal="center" vertical="center" wrapText="1"/>
    </xf>
    <xf numFmtId="2" fontId="11" fillId="2" borderId="3" xfId="0" applyNumberFormat="1" applyFont="1" applyFill="1" applyBorder="1" applyAlignment="1">
      <alignment horizontal="right"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3" fontId="20" fillId="2" borderId="3" xfId="56" applyNumberFormat="1" applyFont="1" applyFill="1" applyBorder="1" applyAlignment="1">
      <alignment horizontal="center" vertical="center" wrapText="1"/>
    </xf>
    <xf numFmtId="43" fontId="20" fillId="2" borderId="3" xfId="0" applyNumberFormat="1" applyFont="1" applyFill="1" applyBorder="1" applyAlignment="1" applyProtection="1">
      <alignment horizontal="left" vertical="center" wrapText="1"/>
      <protection locked="0"/>
    </xf>
    <xf numFmtId="166" fontId="20" fillId="2" borderId="3" xfId="59" applyNumberFormat="1" applyFont="1" applyFill="1" applyBorder="1" applyAlignment="1">
      <alignment horizontal="right" vertical="center"/>
    </xf>
    <xf numFmtId="0" fontId="20" fillId="2" borderId="3" xfId="56" applyFont="1" applyFill="1" applyBorder="1" applyAlignment="1">
      <alignment horizontal="left" vertical="center" wrapText="1"/>
    </xf>
    <xf numFmtId="0" fontId="21" fillId="0" borderId="3" xfId="0" applyFont="1" applyBorder="1" applyAlignment="1">
      <alignment horizontal="left" vertical="top" wrapText="1"/>
    </xf>
    <xf numFmtId="166" fontId="21" fillId="2" borderId="3" xfId="59" applyNumberFormat="1" applyFont="1" applyFill="1" applyBorder="1" applyAlignment="1">
      <alignment horizontal="right" vertical="center" wrapText="1"/>
    </xf>
    <xf numFmtId="166" fontId="21" fillId="2" borderId="3" xfId="20" applyNumberFormat="1" applyFont="1" applyFill="1" applyBorder="1" applyAlignment="1">
      <alignment horizontal="right" vertical="center"/>
    </xf>
    <xf numFmtId="0" fontId="21" fillId="2" borderId="3" xfId="20" applyFont="1" applyFill="1" applyBorder="1" applyAlignment="1">
      <alignment horizontal="left" vertical="center" wrapText="1"/>
    </xf>
    <xf numFmtId="0" fontId="21" fillId="0" borderId="3" xfId="0" applyFont="1" applyFill="1" applyBorder="1" applyAlignment="1">
      <alignment vertical="center" wrapText="1"/>
    </xf>
    <xf numFmtId="0" fontId="18" fillId="0" borderId="3" xfId="59" applyFont="1" applyFill="1" applyBorder="1" applyAlignment="1">
      <alignment horizontal="center" vertical="center"/>
    </xf>
    <xf numFmtId="0" fontId="18" fillId="0" borderId="3" xfId="59" applyFont="1" applyFill="1" applyBorder="1" applyAlignment="1">
      <alignment vertical="center"/>
    </xf>
    <xf numFmtId="4" fontId="18" fillId="0" borderId="3" xfId="59" applyNumberFormat="1" applyFont="1" applyFill="1" applyBorder="1" applyAlignment="1">
      <alignment horizontal="right" vertical="center"/>
    </xf>
    <xf numFmtId="0" fontId="18" fillId="0" borderId="3" xfId="59" applyFont="1" applyFill="1" applyBorder="1" applyAlignment="1">
      <alignment horizontal="left" vertical="center"/>
    </xf>
    <xf numFmtId="0" fontId="34" fillId="0" borderId="3" xfId="0" applyFont="1" applyBorder="1" applyAlignment="1">
      <alignment horizontal="center" vertical="center"/>
    </xf>
    <xf numFmtId="166" fontId="19" fillId="0" borderId="3" xfId="33" applyNumberFormat="1" applyFont="1" applyFill="1" applyBorder="1" applyAlignment="1">
      <alignment horizontal="right" vertical="center" wrapText="1"/>
    </xf>
    <xf numFmtId="166" fontId="19" fillId="0" borderId="3" xfId="33" applyNumberFormat="1" applyFont="1" applyFill="1" applyBorder="1" applyAlignment="1">
      <alignment horizontal="center" vertical="center" wrapText="1"/>
    </xf>
    <xf numFmtId="166" fontId="19" fillId="0" borderId="3" xfId="33" applyNumberFormat="1" applyFont="1" applyFill="1" applyBorder="1" applyAlignment="1">
      <alignment horizontal="left" vertical="top" wrapText="1"/>
    </xf>
    <xf numFmtId="1" fontId="18" fillId="0" borderId="4" xfId="59" applyNumberFormat="1" applyFont="1" applyFill="1" applyBorder="1" applyAlignment="1">
      <alignment horizontal="center" vertical="center"/>
    </xf>
    <xf numFmtId="0" fontId="18" fillId="0" borderId="4" xfId="59" applyFont="1" applyFill="1" applyBorder="1" applyAlignment="1">
      <alignment horizontal="center" vertical="center"/>
    </xf>
    <xf numFmtId="4" fontId="18" fillId="0" borderId="3" xfId="59" applyNumberFormat="1" applyFont="1" applyFill="1" applyBorder="1" applyAlignment="1">
      <alignment horizontal="right" vertical="center" wrapText="1"/>
    </xf>
    <xf numFmtId="4" fontId="18" fillId="0" borderId="3" xfId="59" applyNumberFormat="1" applyFont="1" applyFill="1" applyBorder="1" applyAlignment="1">
      <alignment horizontal="center" vertical="center" wrapText="1"/>
    </xf>
    <xf numFmtId="166" fontId="38" fillId="0" borderId="3" xfId="0" applyNumberFormat="1" applyFont="1" applyFill="1" applyBorder="1" applyAlignment="1">
      <alignment horizontal="right" vertical="center" wrapText="1"/>
    </xf>
    <xf numFmtId="165" fontId="37" fillId="0" borderId="3" xfId="56" quotePrefix="1" applyNumberFormat="1" applyFont="1" applyFill="1" applyBorder="1" applyAlignment="1">
      <alignment horizontal="center" vertical="center" wrapText="1"/>
    </xf>
    <xf numFmtId="0" fontId="23" fillId="0" borderId="3" xfId="131" applyFont="1" applyFill="1" applyBorder="1" applyAlignment="1">
      <alignment horizontal="left" vertical="center" wrapText="1"/>
    </xf>
    <xf numFmtId="0" fontId="22" fillId="0" borderId="3" xfId="36" quotePrefix="1" applyFont="1" applyFill="1" applyBorder="1" applyAlignment="1">
      <alignment horizontal="center" vertical="center" wrapText="1"/>
    </xf>
    <xf numFmtId="2" fontId="20" fillId="0" borderId="3" xfId="61" applyNumberFormat="1" applyFont="1" applyFill="1" applyBorder="1" applyAlignment="1">
      <alignment horizontal="right" vertical="center" wrapText="1"/>
    </xf>
    <xf numFmtId="167" fontId="18" fillId="0" borderId="3" xfId="43" applyNumberFormat="1" applyFont="1" applyFill="1" applyBorder="1" applyAlignment="1">
      <alignment horizontal="center" vertical="center" wrapText="1"/>
    </xf>
    <xf numFmtId="0" fontId="18" fillId="0" borderId="3" xfId="0" applyFont="1" applyFill="1" applyBorder="1" applyAlignment="1">
      <alignment vertical="center" wrapText="1"/>
    </xf>
    <xf numFmtId="2" fontId="18" fillId="0" borderId="3" xfId="0" applyNumberFormat="1" applyFont="1" applyFill="1" applyBorder="1" applyAlignment="1">
      <alignment horizontal="right" vertical="center" wrapText="1"/>
    </xf>
    <xf numFmtId="165" fontId="18" fillId="0" borderId="3" xfId="0" applyNumberFormat="1" applyFont="1" applyFill="1" applyBorder="1" applyAlignment="1">
      <alignment horizontal="left" vertical="top" wrapText="1"/>
    </xf>
    <xf numFmtId="165" fontId="19" fillId="0" borderId="3" xfId="0" applyNumberFormat="1" applyFont="1" applyFill="1" applyBorder="1" applyAlignment="1">
      <alignment horizontal="center" vertical="center"/>
    </xf>
    <xf numFmtId="0" fontId="46" fillId="0" borderId="3" xfId="0" applyFont="1" applyBorder="1" applyAlignment="1">
      <alignment vertical="center" wrapText="1"/>
    </xf>
    <xf numFmtId="166" fontId="19" fillId="0" borderId="3" xfId="0" applyNumberFormat="1" applyFont="1" applyFill="1" applyBorder="1" applyAlignment="1">
      <alignment horizontal="right" vertical="center" wrapText="1"/>
    </xf>
    <xf numFmtId="166" fontId="19" fillId="0" borderId="3"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xf>
    <xf numFmtId="165" fontId="18" fillId="0" borderId="3" xfId="0" applyNumberFormat="1" applyFont="1" applyFill="1" applyBorder="1" applyAlignment="1">
      <alignment vertical="center"/>
    </xf>
    <xf numFmtId="0" fontId="19" fillId="0" borderId="3" xfId="0" applyFont="1" applyFill="1" applyBorder="1" applyAlignment="1">
      <alignment horizontal="center" vertical="center" wrapText="1"/>
    </xf>
    <xf numFmtId="4" fontId="33" fillId="0" borderId="3" xfId="0" applyNumberFormat="1" applyFont="1" applyFill="1" applyBorder="1" applyAlignment="1">
      <alignment horizontal="right" vertical="center" wrapText="1"/>
    </xf>
    <xf numFmtId="49" fontId="10" fillId="0" borderId="0" xfId="20" applyNumberFormat="1" applyFont="1" applyFill="1" applyAlignment="1">
      <alignment horizontal="center" vertical="center"/>
    </xf>
    <xf numFmtId="0" fontId="27" fillId="0" borderId="0" xfId="20" applyFont="1" applyFill="1" applyBorder="1" applyAlignment="1">
      <alignment horizontal="center" vertical="center" wrapText="1"/>
    </xf>
    <xf numFmtId="0" fontId="10" fillId="0" borderId="0" xfId="20" applyFont="1" applyFill="1" applyAlignment="1">
      <alignment horizontal="center" vertical="center" wrapText="1"/>
    </xf>
    <xf numFmtId="0" fontId="10" fillId="0" borderId="0" xfId="20" applyFont="1" applyFill="1" applyBorder="1" applyAlignment="1">
      <alignment horizontal="center" vertical="center" wrapText="1"/>
    </xf>
    <xf numFmtId="0" fontId="12" fillId="0" borderId="0" xfId="20" applyFont="1" applyFill="1" applyBorder="1" applyAlignment="1">
      <alignment horizontal="center" vertical="center" wrapText="1"/>
    </xf>
    <xf numFmtId="49" fontId="13" fillId="0" borderId="3" xfId="20" applyNumberFormat="1" applyFont="1" applyFill="1" applyBorder="1" applyAlignment="1">
      <alignment horizontal="center" vertical="center"/>
    </xf>
    <xf numFmtId="0" fontId="13" fillId="0" borderId="3" xfId="20" applyFont="1" applyFill="1" applyBorder="1" applyAlignment="1">
      <alignment horizontal="center" vertical="center" wrapText="1"/>
    </xf>
    <xf numFmtId="0" fontId="13" fillId="0" borderId="3" xfId="114" applyFont="1" applyFill="1" applyBorder="1" applyAlignment="1">
      <alignment horizontal="center" vertical="center" wrapText="1"/>
    </xf>
    <xf numFmtId="2" fontId="13" fillId="0" borderId="3" xfId="147" applyNumberFormat="1" applyFont="1" applyFill="1" applyBorder="1" applyAlignment="1">
      <alignment horizontal="center" vertical="center" wrapText="1"/>
    </xf>
    <xf numFmtId="0" fontId="14" fillId="0" borderId="0" xfId="20" applyFont="1" applyFill="1" applyAlignment="1">
      <alignment horizontal="center" vertical="center"/>
    </xf>
    <xf numFmtId="0" fontId="12" fillId="0" borderId="0" xfId="20" applyFont="1" applyFill="1" applyBorder="1" applyAlignment="1">
      <alignment horizontal="center" vertical="center"/>
    </xf>
    <xf numFmtId="0" fontId="11" fillId="0" borderId="7" xfId="20" applyFont="1" applyFill="1" applyBorder="1" applyAlignment="1">
      <alignment horizontal="center" vertical="center"/>
    </xf>
    <xf numFmtId="0" fontId="13" fillId="0" borderId="3" xfId="114" applyNumberFormat="1" applyFont="1" applyFill="1" applyBorder="1" applyAlignment="1">
      <alignment horizontal="center" vertical="center" wrapText="1"/>
    </xf>
    <xf numFmtId="2" fontId="13" fillId="0" borderId="3" xfId="114" applyNumberFormat="1" applyFont="1" applyFill="1" applyBorder="1" applyAlignment="1">
      <alignment horizontal="center" vertical="center" wrapText="1"/>
    </xf>
    <xf numFmtId="0" fontId="11" fillId="0" borderId="7" xfId="20" applyFont="1" applyFill="1" applyBorder="1" applyAlignment="1">
      <alignment horizontal="center" vertical="center" wrapText="1"/>
    </xf>
    <xf numFmtId="0" fontId="14" fillId="0" borderId="0" xfId="20" applyFont="1" applyFill="1" applyAlignment="1">
      <alignment horizontal="center" vertical="center" wrapText="1"/>
    </xf>
    <xf numFmtId="0" fontId="13" fillId="0" borderId="3" xfId="114" applyFont="1" applyBorder="1" applyAlignment="1">
      <alignment horizontal="center" vertical="center" wrapText="1"/>
    </xf>
    <xf numFmtId="2" fontId="13" fillId="0" borderId="3" xfId="147" applyNumberFormat="1" applyFont="1" applyBorder="1" applyAlignment="1">
      <alignment horizontal="center" vertical="center" wrapText="1"/>
    </xf>
    <xf numFmtId="2" fontId="13" fillId="0" borderId="3" xfId="114" applyNumberFormat="1" applyFont="1" applyBorder="1" applyAlignment="1">
      <alignment horizontal="center" vertical="center" wrapText="1"/>
    </xf>
    <xf numFmtId="0" fontId="3" fillId="0" borderId="3" xfId="61" applyFont="1" applyFill="1" applyBorder="1" applyAlignment="1">
      <alignment horizontal="center" vertical="center" wrapText="1"/>
    </xf>
    <xf numFmtId="0" fontId="47" fillId="0" borderId="3" xfId="59" applyFont="1" applyFill="1" applyBorder="1" applyAlignment="1">
      <alignment horizontal="center" vertical="center" wrapText="1"/>
    </xf>
    <xf numFmtId="49" fontId="3" fillId="0" borderId="3" xfId="61" applyNumberFormat="1" applyFont="1" applyFill="1" applyBorder="1" applyAlignment="1">
      <alignment horizontal="center" vertical="center" wrapText="1"/>
    </xf>
    <xf numFmtId="0" fontId="39" fillId="0" borderId="3" xfId="114" applyFont="1" applyFill="1" applyBorder="1" applyAlignment="1">
      <alignment horizontal="center" vertical="center" wrapText="1"/>
    </xf>
    <xf numFmtId="0" fontId="39" fillId="0" borderId="3" xfId="114" applyNumberFormat="1" applyFont="1" applyFill="1" applyBorder="1" applyAlignment="1">
      <alignment horizontal="center" vertical="center" wrapText="1"/>
    </xf>
    <xf numFmtId="2" fontId="39" fillId="0" borderId="3" xfId="147" applyNumberFormat="1" applyFont="1" applyFill="1" applyBorder="1" applyAlignment="1">
      <alignment horizontal="center" vertical="center" wrapText="1"/>
    </xf>
    <xf numFmtId="2" fontId="39" fillId="0" borderId="3" xfId="114" applyNumberFormat="1" applyFont="1" applyFill="1" applyBorder="1" applyAlignment="1">
      <alignment horizontal="center" vertical="center" wrapText="1"/>
    </xf>
    <xf numFmtId="49" fontId="38" fillId="0" borderId="3" xfId="59" applyNumberFormat="1" applyFont="1" applyFill="1" applyBorder="1" applyAlignment="1">
      <alignment horizontal="center" vertical="center" wrapText="1"/>
    </xf>
    <xf numFmtId="0" fontId="38" fillId="0" borderId="3" xfId="59" applyFont="1" applyFill="1" applyBorder="1" applyAlignment="1">
      <alignment horizontal="center" vertical="center" wrapText="1"/>
    </xf>
    <xf numFmtId="0" fontId="18" fillId="0" borderId="3" xfId="114" applyNumberFormat="1" applyFont="1" applyFill="1" applyBorder="1" applyAlignment="1">
      <alignment horizontal="center" vertical="center" wrapText="1"/>
    </xf>
    <xf numFmtId="2" fontId="18" fillId="0" borderId="3" xfId="147" applyNumberFormat="1" applyFont="1" applyFill="1" applyBorder="1" applyAlignment="1">
      <alignment horizontal="center" vertical="center" wrapText="1"/>
    </xf>
    <xf numFmtId="2" fontId="18" fillId="0" borderId="3" xfId="114" applyNumberFormat="1" applyFont="1" applyFill="1" applyBorder="1" applyAlignment="1">
      <alignment horizontal="center" vertical="center" wrapText="1"/>
    </xf>
    <xf numFmtId="0" fontId="18" fillId="0" borderId="3" xfId="114" applyFont="1" applyFill="1" applyBorder="1" applyAlignment="1">
      <alignment horizontal="center" vertical="center" wrapText="1"/>
    </xf>
  </cellXfs>
  <cellStyles count="148">
    <cellStyle name="Comma" xfId="1" builtinId="3"/>
    <cellStyle name="Comma 10" xfId="2"/>
    <cellStyle name="Comma 2" xfId="3"/>
    <cellStyle name="Comma 2 2" xfId="4"/>
    <cellStyle name="Comma 2 3" xfId="5"/>
    <cellStyle name="Comma 29" xfId="6"/>
    <cellStyle name="Comma 3" xfId="7"/>
    <cellStyle name="Comma 4" xfId="8"/>
    <cellStyle name="Comma 5" xfId="9"/>
    <cellStyle name="Comma 5 2" xfId="10"/>
    <cellStyle name="Comma 6" xfId="11"/>
    <cellStyle name="Comma 9" xfId="12"/>
    <cellStyle name="Currency 2" xfId="13"/>
    <cellStyle name="Currency 3" xfId="14"/>
    <cellStyle name="Currency 3 2" xfId="15"/>
    <cellStyle name="Currency 3 43" xfId="16"/>
    <cellStyle name="Header1" xfId="17"/>
    <cellStyle name="Header2" xfId="18"/>
    <cellStyle name="Hyperlink 2" xfId="19"/>
    <cellStyle name="Normal" xfId="0" builtinId="0"/>
    <cellStyle name="Normal 10" xfId="20"/>
    <cellStyle name="Normal 10 10 2" xfId="21"/>
    <cellStyle name="Normal 10 2" xfId="22"/>
    <cellStyle name="Normal 10 2 2" xfId="23"/>
    <cellStyle name="Normal 10 2 2 2" xfId="24"/>
    <cellStyle name="Normal 10 2 3" xfId="25"/>
    <cellStyle name="Normal 10 3" xfId="26"/>
    <cellStyle name="Normal 11" xfId="27"/>
    <cellStyle name="Normal 11 2" xfId="28"/>
    <cellStyle name="Normal 11 2 2" xfId="29"/>
    <cellStyle name="Normal 11 3" xfId="30"/>
    <cellStyle name="Normal 11 4" xfId="31"/>
    <cellStyle name="Normal 11_KE HOACH 6 THANG CUOI NAM" xfId="32"/>
    <cellStyle name="Normal 12" xfId="33"/>
    <cellStyle name="Normal 12 2" xfId="34"/>
    <cellStyle name="Normal 12 3" xfId="35"/>
    <cellStyle name="Normal 13" xfId="36"/>
    <cellStyle name="Normal 13 2" xfId="37"/>
    <cellStyle name="Normal 14" xfId="38"/>
    <cellStyle name="Normal 14 10" xfId="39"/>
    <cellStyle name="Normal 14 2" xfId="40"/>
    <cellStyle name="Normal 14 2 2" xfId="41"/>
    <cellStyle name="Normal 14 3" xfId="42"/>
    <cellStyle name="Normal 14 3 2" xfId="43"/>
    <cellStyle name="Normal 14 3 2 2" xfId="44"/>
    <cellStyle name="Normal 15" xfId="45"/>
    <cellStyle name="Normal 15 2" xfId="46"/>
    <cellStyle name="Normal 16" xfId="47"/>
    <cellStyle name="Normal 16 3" xfId="48"/>
    <cellStyle name="Normal 17" xfId="49"/>
    <cellStyle name="Normal 17 2" xfId="50"/>
    <cellStyle name="Normal 18" xfId="51"/>
    <cellStyle name="Normal 18 2" xfId="52"/>
    <cellStyle name="Normal 18 4" xfId="53"/>
    <cellStyle name="Normal 19" xfId="54"/>
    <cellStyle name="Normal 19 2" xfId="55"/>
    <cellStyle name="Normal 2" xfId="56"/>
    <cellStyle name="Normal 2 10" xfId="57"/>
    <cellStyle name="Normal 2 2" xfId="58"/>
    <cellStyle name="Normal 2 2 2" xfId="59"/>
    <cellStyle name="Normal 2 2 2 10 2" xfId="60"/>
    <cellStyle name="Normal 2 2 2 2" xfId="61"/>
    <cellStyle name="Normal 2 2 3" xfId="62"/>
    <cellStyle name="Normal 2 2_BIEU 01 - THĐ KY ANH 2019" xfId="63"/>
    <cellStyle name="Normal 2 3" xfId="64"/>
    <cellStyle name="Normal 2 3 2" xfId="65"/>
    <cellStyle name="Normal 2 3 2 2" xfId="66"/>
    <cellStyle name="Normal 2 3 42" xfId="67"/>
    <cellStyle name="Normal 2 4" xfId="68"/>
    <cellStyle name="Normal 2 4 2" xfId="69"/>
    <cellStyle name="Normal 2 5" xfId="70"/>
    <cellStyle name="Normal 2_CC HUONG KHE 16.1.2017" xfId="71"/>
    <cellStyle name="Normal 20" xfId="72"/>
    <cellStyle name="Normal 20 2" xfId="73"/>
    <cellStyle name="Normal 21" xfId="74"/>
    <cellStyle name="Normal 21 2" xfId="75"/>
    <cellStyle name="Normal 21 3" xfId="76"/>
    <cellStyle name="Normal 22" xfId="77"/>
    <cellStyle name="Normal 22 2" xfId="78"/>
    <cellStyle name="Normal 23 2" xfId="79"/>
    <cellStyle name="Normal 24 2" xfId="80"/>
    <cellStyle name="Normal 25" xfId="81"/>
    <cellStyle name="Normal 25 2" xfId="82"/>
    <cellStyle name="Normal 26" xfId="83"/>
    <cellStyle name="Normal 260" xfId="84"/>
    <cellStyle name="Normal 263" xfId="85"/>
    <cellStyle name="Normal 27 2" xfId="86"/>
    <cellStyle name="Normal 276" xfId="87"/>
    <cellStyle name="Normal 277" xfId="88"/>
    <cellStyle name="Normal 278" xfId="89"/>
    <cellStyle name="Normal 280" xfId="90"/>
    <cellStyle name="Normal 281" xfId="91"/>
    <cellStyle name="Normal 282" xfId="92"/>
    <cellStyle name="Normal 283" xfId="93"/>
    <cellStyle name="Normal 284" xfId="94"/>
    <cellStyle name="Normal 3" xfId="95"/>
    <cellStyle name="Normal 3 2" xfId="96"/>
    <cellStyle name="Normal 3 2 2" xfId="97"/>
    <cellStyle name="Normal 3 2 2 2" xfId="98"/>
    <cellStyle name="Normal 3 2_Danh muc THD ban hành" xfId="99"/>
    <cellStyle name="Normal 3 3" xfId="100"/>
    <cellStyle name="Normal 3 4" xfId="101"/>
    <cellStyle name="Normal 30" xfId="102"/>
    <cellStyle name="Normal 31" xfId="103"/>
    <cellStyle name="Normal 31 2" xfId="104"/>
    <cellStyle name="Normal 32 2" xfId="105"/>
    <cellStyle name="Normal 37" xfId="106"/>
    <cellStyle name="Normal 38" xfId="107"/>
    <cellStyle name="Normal 38 2" xfId="108"/>
    <cellStyle name="Normal 39" xfId="109"/>
    <cellStyle name="Normal 39 2" xfId="110"/>
    <cellStyle name="Normal 39 3" xfId="111"/>
    <cellStyle name="Normal 4" xfId="112"/>
    <cellStyle name="Normal 4 2" xfId="113"/>
    <cellStyle name="Normal 4 2 2" xfId="114"/>
    <cellStyle name="Normal 4 3" xfId="115"/>
    <cellStyle name="Normal 40 2" xfId="116"/>
    <cellStyle name="Normal 41 2" xfId="117"/>
    <cellStyle name="Normal 41 4" xfId="118"/>
    <cellStyle name="Normal 42" xfId="119"/>
    <cellStyle name="Normal 42 2" xfId="120"/>
    <cellStyle name="Normal 43 2" xfId="121"/>
    <cellStyle name="Normal 44 2" xfId="122"/>
    <cellStyle name="Normal 44 4" xfId="123"/>
    <cellStyle name="Normal 45 2" xfId="124"/>
    <cellStyle name="Normal 46 2" xfId="125"/>
    <cellStyle name="Normal 47 2" xfId="126"/>
    <cellStyle name="Normal 48 2" xfId="127"/>
    <cellStyle name="Normal 49 2" xfId="128"/>
    <cellStyle name="Normal 5 2" xfId="129"/>
    <cellStyle name="Normal 5 2 2" xfId="130"/>
    <cellStyle name="Normal 5 46" xfId="131"/>
    <cellStyle name="Normal 50 2" xfId="132"/>
    <cellStyle name="Normal 51 2" xfId="133"/>
    <cellStyle name="Normal 52 2" xfId="134"/>
    <cellStyle name="Normal 52 3" xfId="135"/>
    <cellStyle name="Normal 6" xfId="136"/>
    <cellStyle name="Normal 6 2" xfId="137"/>
    <cellStyle name="Normal 6 2 2" xfId="138"/>
    <cellStyle name="Normal 66 2" xfId="139"/>
    <cellStyle name="Normal 7" xfId="140"/>
    <cellStyle name="Normal 7 2" xfId="141"/>
    <cellStyle name="Normal 8" xfId="142"/>
    <cellStyle name="Normal 8 2" xfId="143"/>
    <cellStyle name="Normal 8 2 2" xfId="144"/>
    <cellStyle name="Normal 84" xfId="145"/>
    <cellStyle name="Normal 9" xfId="146"/>
    <cellStyle name="Normal_Sheet1 3" xfId="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866775</xdr:colOff>
      <xdr:row>1</xdr:row>
      <xdr:rowOff>200025</xdr:rowOff>
    </xdr:from>
    <xdr:to>
      <xdr:col>1</xdr:col>
      <xdr:colOff>1419225</xdr:colOff>
      <xdr:row>1</xdr:row>
      <xdr:rowOff>200025</xdr:rowOff>
    </xdr:to>
    <xdr:sp macro="" textlink="">
      <xdr:nvSpPr>
        <xdr:cNvPr id="105749" name="Line 1"/>
        <xdr:cNvSpPr>
          <a:spLocks noChangeShapeType="1"/>
        </xdr:cNvSpPr>
      </xdr:nvSpPr>
      <xdr:spPr bwMode="auto">
        <a:xfrm flipV="1">
          <a:off x="1457325" y="40005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2</xdr:row>
      <xdr:rowOff>0</xdr:rowOff>
    </xdr:from>
    <xdr:to>
      <xdr:col>6</xdr:col>
      <xdr:colOff>657225</xdr:colOff>
      <xdr:row>2</xdr:row>
      <xdr:rowOff>0</xdr:rowOff>
    </xdr:to>
    <xdr:sp macro="" textlink="">
      <xdr:nvSpPr>
        <xdr:cNvPr id="105750" name="Line 1"/>
        <xdr:cNvSpPr>
          <a:spLocks noChangeShapeType="1"/>
        </xdr:cNvSpPr>
      </xdr:nvSpPr>
      <xdr:spPr bwMode="auto">
        <a:xfrm>
          <a:off x="5276850" y="40005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361950</xdr:colOff>
      <xdr:row>2</xdr:row>
      <xdr:rowOff>28575</xdr:rowOff>
    </xdr:from>
    <xdr:to>
      <xdr:col>7</xdr:col>
      <xdr:colOff>1743075</xdr:colOff>
      <xdr:row>2</xdr:row>
      <xdr:rowOff>28575</xdr:rowOff>
    </xdr:to>
    <xdr:sp macro="" textlink="">
      <xdr:nvSpPr>
        <xdr:cNvPr id="106773" name="Line 1"/>
        <xdr:cNvSpPr>
          <a:spLocks noChangeShapeType="1"/>
        </xdr:cNvSpPr>
      </xdr:nvSpPr>
      <xdr:spPr bwMode="auto">
        <a:xfrm flipV="1">
          <a:off x="5981700" y="428625"/>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xdr:row>
      <xdr:rowOff>19050</xdr:rowOff>
    </xdr:from>
    <xdr:to>
      <xdr:col>1</xdr:col>
      <xdr:colOff>1628775</xdr:colOff>
      <xdr:row>2</xdr:row>
      <xdr:rowOff>19050</xdr:rowOff>
    </xdr:to>
    <xdr:sp macro="" textlink="">
      <xdr:nvSpPr>
        <xdr:cNvPr id="106774" name="Line 1"/>
        <xdr:cNvSpPr>
          <a:spLocks noChangeShapeType="1"/>
        </xdr:cNvSpPr>
      </xdr:nvSpPr>
      <xdr:spPr bwMode="auto">
        <a:xfrm flipV="1">
          <a:off x="157162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476250</xdr:colOff>
      <xdr:row>2</xdr:row>
      <xdr:rowOff>19050</xdr:rowOff>
    </xdr:from>
    <xdr:to>
      <xdr:col>7</xdr:col>
      <xdr:colOff>1781175</xdr:colOff>
      <xdr:row>2</xdr:row>
      <xdr:rowOff>19050</xdr:rowOff>
    </xdr:to>
    <xdr:sp macro="" textlink="">
      <xdr:nvSpPr>
        <xdr:cNvPr id="107940" name="Line 1"/>
        <xdr:cNvSpPr>
          <a:spLocks noChangeShapeType="1"/>
        </xdr:cNvSpPr>
      </xdr:nvSpPr>
      <xdr:spPr bwMode="auto">
        <a:xfrm flipV="1">
          <a:off x="6248400" y="419100"/>
          <a:ext cx="1304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1047750</xdr:colOff>
      <xdr:row>2</xdr:row>
      <xdr:rowOff>19050</xdr:rowOff>
    </xdr:from>
    <xdr:to>
      <xdr:col>1</xdr:col>
      <xdr:colOff>1647825</xdr:colOff>
      <xdr:row>2</xdr:row>
      <xdr:rowOff>19050</xdr:rowOff>
    </xdr:to>
    <xdr:sp macro="" textlink="">
      <xdr:nvSpPr>
        <xdr:cNvPr id="107941" name="Line 1"/>
        <xdr:cNvSpPr>
          <a:spLocks noChangeShapeType="1"/>
        </xdr:cNvSpPr>
      </xdr:nvSpPr>
      <xdr:spPr bwMode="auto">
        <a:xfrm flipV="1">
          <a:off x="146685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504825</xdr:colOff>
      <xdr:row>2</xdr:row>
      <xdr:rowOff>38100</xdr:rowOff>
    </xdr:from>
    <xdr:to>
      <xdr:col>7</xdr:col>
      <xdr:colOff>1009650</xdr:colOff>
      <xdr:row>2</xdr:row>
      <xdr:rowOff>38100</xdr:rowOff>
    </xdr:to>
    <xdr:sp macro="" textlink="">
      <xdr:nvSpPr>
        <xdr:cNvPr id="109845" name="Line 1"/>
        <xdr:cNvSpPr>
          <a:spLocks noChangeShapeType="1"/>
        </xdr:cNvSpPr>
      </xdr:nvSpPr>
      <xdr:spPr bwMode="auto">
        <a:xfrm flipV="1">
          <a:off x="5962650" y="4381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9846"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342900</xdr:colOff>
      <xdr:row>2</xdr:row>
      <xdr:rowOff>47625</xdr:rowOff>
    </xdr:from>
    <xdr:to>
      <xdr:col>7</xdr:col>
      <xdr:colOff>1762125</xdr:colOff>
      <xdr:row>2</xdr:row>
      <xdr:rowOff>47625</xdr:rowOff>
    </xdr:to>
    <xdr:sp macro="" textlink="">
      <xdr:nvSpPr>
        <xdr:cNvPr id="113941" name="Line 1"/>
        <xdr:cNvSpPr>
          <a:spLocks noChangeShapeType="1"/>
        </xdr:cNvSpPr>
      </xdr:nvSpPr>
      <xdr:spPr bwMode="auto">
        <a:xfrm flipV="1">
          <a:off x="6172200" y="447675"/>
          <a:ext cx="1419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1200150</xdr:colOff>
      <xdr:row>2</xdr:row>
      <xdr:rowOff>19050</xdr:rowOff>
    </xdr:from>
    <xdr:to>
      <xdr:col>1</xdr:col>
      <xdr:colOff>1800225</xdr:colOff>
      <xdr:row>2</xdr:row>
      <xdr:rowOff>19050</xdr:rowOff>
    </xdr:to>
    <xdr:sp macro="" textlink="">
      <xdr:nvSpPr>
        <xdr:cNvPr id="113942" name="Line 1"/>
        <xdr:cNvSpPr>
          <a:spLocks noChangeShapeType="1"/>
        </xdr:cNvSpPr>
      </xdr:nvSpPr>
      <xdr:spPr bwMode="auto">
        <a:xfrm flipV="1">
          <a:off x="161925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1162050</xdr:colOff>
      <xdr:row>2</xdr:row>
      <xdr:rowOff>19050</xdr:rowOff>
    </xdr:from>
    <xdr:to>
      <xdr:col>7</xdr:col>
      <xdr:colOff>1409700</xdr:colOff>
      <xdr:row>2</xdr:row>
      <xdr:rowOff>28575</xdr:rowOff>
    </xdr:to>
    <xdr:sp macro="" textlink="">
      <xdr:nvSpPr>
        <xdr:cNvPr id="103673" name="Line 1"/>
        <xdr:cNvSpPr>
          <a:spLocks noChangeShapeType="1"/>
        </xdr:cNvSpPr>
      </xdr:nvSpPr>
      <xdr:spPr bwMode="auto">
        <a:xfrm flipV="1">
          <a:off x="5829300" y="419100"/>
          <a:ext cx="17240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19050</xdr:rowOff>
    </xdr:from>
    <xdr:to>
      <xdr:col>1</xdr:col>
      <xdr:colOff>1466850</xdr:colOff>
      <xdr:row>2</xdr:row>
      <xdr:rowOff>19050</xdr:rowOff>
    </xdr:to>
    <xdr:sp macro="" textlink="">
      <xdr:nvSpPr>
        <xdr:cNvPr id="103674" name="Line 1"/>
        <xdr:cNvSpPr>
          <a:spLocks noChangeShapeType="1"/>
        </xdr:cNvSpPr>
      </xdr:nvSpPr>
      <xdr:spPr bwMode="auto">
        <a:xfrm flipV="1">
          <a:off x="128587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923925</xdr:colOff>
      <xdr:row>2</xdr:row>
      <xdr:rowOff>47625</xdr:rowOff>
    </xdr:from>
    <xdr:to>
      <xdr:col>7</xdr:col>
      <xdr:colOff>1428750</xdr:colOff>
      <xdr:row>2</xdr:row>
      <xdr:rowOff>47625</xdr:rowOff>
    </xdr:to>
    <xdr:sp macro="" textlink="">
      <xdr:nvSpPr>
        <xdr:cNvPr id="102699" name="Line 1"/>
        <xdr:cNvSpPr>
          <a:spLocks noChangeShapeType="1"/>
        </xdr:cNvSpPr>
      </xdr:nvSpPr>
      <xdr:spPr bwMode="auto">
        <a:xfrm flipV="1">
          <a:off x="5895975" y="447675"/>
          <a:ext cx="1724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2700"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600075</xdr:colOff>
      <xdr:row>2</xdr:row>
      <xdr:rowOff>47625</xdr:rowOff>
    </xdr:from>
    <xdr:to>
      <xdr:col>7</xdr:col>
      <xdr:colOff>1847850</xdr:colOff>
      <xdr:row>2</xdr:row>
      <xdr:rowOff>47625</xdr:rowOff>
    </xdr:to>
    <xdr:sp macro="" textlink="">
      <xdr:nvSpPr>
        <xdr:cNvPr id="104726" name="Line 1"/>
        <xdr:cNvSpPr>
          <a:spLocks noChangeShapeType="1"/>
        </xdr:cNvSpPr>
      </xdr:nvSpPr>
      <xdr:spPr bwMode="auto">
        <a:xfrm flipV="1">
          <a:off x="6162675" y="447675"/>
          <a:ext cx="124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4727"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1123950</xdr:colOff>
      <xdr:row>2</xdr:row>
      <xdr:rowOff>28575</xdr:rowOff>
    </xdr:from>
    <xdr:to>
      <xdr:col>7</xdr:col>
      <xdr:colOff>1343025</xdr:colOff>
      <xdr:row>2</xdr:row>
      <xdr:rowOff>28575</xdr:rowOff>
    </xdr:to>
    <xdr:sp macro="" textlink="">
      <xdr:nvSpPr>
        <xdr:cNvPr id="117783" name="Line 1"/>
        <xdr:cNvSpPr>
          <a:spLocks noChangeShapeType="1"/>
        </xdr:cNvSpPr>
      </xdr:nvSpPr>
      <xdr:spPr bwMode="auto">
        <a:xfrm flipV="1">
          <a:off x="5686425" y="428625"/>
          <a:ext cx="15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19050</xdr:rowOff>
    </xdr:from>
    <xdr:to>
      <xdr:col>1</xdr:col>
      <xdr:colOff>1466850</xdr:colOff>
      <xdr:row>2</xdr:row>
      <xdr:rowOff>19050</xdr:rowOff>
    </xdr:to>
    <xdr:sp macro="" textlink="">
      <xdr:nvSpPr>
        <xdr:cNvPr id="117784" name="Line 1"/>
        <xdr:cNvSpPr>
          <a:spLocks noChangeShapeType="1"/>
        </xdr:cNvSpPr>
      </xdr:nvSpPr>
      <xdr:spPr bwMode="auto">
        <a:xfrm flipV="1">
          <a:off x="120967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20.%20Danh%20m&#7909;c%20TH&#272;,%20CM&#272;\2.%20Danh%20m&#7909;c%20tr&#236;nh%20k&#7923;%20h&#7885;p%20chuy&#234;n%20&#273;&#7873;%20th&#225;ng%203\2.%20&#272;&#7873;%20xu&#7845;t%20c&#7911;a%20c&#7845;p%20huy&#7879;n\Can%20L&#7897;c%20Nga%20g&#7917;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gatang"/>
      <sheetName val="01"/>
      <sheetName val="02"/>
      <sheetName val="Sheet1"/>
    </sheetNames>
    <sheetDataSet>
      <sheetData sheetId="0" refreshError="1"/>
      <sheetData sheetId="1">
        <row r="12">
          <cell r="B12" t="str">
            <v>Đất nghĩa trang, nghĩa địa</v>
          </cell>
        </row>
        <row r="13">
          <cell r="B13" t="str">
            <v>Mở rộng nghĩa trang Đồng Mốt Bắc Sơn và nghĩa trang Cồn Chùa Nam Sơn</v>
          </cell>
          <cell r="O13" t="str">
            <v>Quyết định số 72/QĐ-UBND ngày 08/3/2024 của UBND thị trấn Nghèn về việc phê duyệt chủ trương đầu tư mở rộng nghĩa trang Đồng Mốt Bắc Sơn và nghĩa trang Cồn Chùa Nam Sơn tại thị trấn Nghèn</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5.75" x14ac:dyDescent="0.25"/>
  <sheetData/>
  <pageMargins left="0.7" right="0.7" top="0.75" bottom="0.75" header="0.3" footer="0.3"/>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17"/>
  <sheetViews>
    <sheetView showZeros="0" topLeftCell="A13" zoomScaleNormal="100" workbookViewId="0">
      <selection activeCell="F17" sqref="F17:I17"/>
    </sheetView>
  </sheetViews>
  <sheetFormatPr defaultRowHeight="15.75" x14ac:dyDescent="0.25"/>
  <cols>
    <col min="1" max="1" width="5.5" style="26" customWidth="1"/>
    <col min="2" max="2" width="30" style="25" customWidth="1"/>
    <col min="3" max="3" width="12.125" style="26" customWidth="1"/>
    <col min="4" max="5" width="6.25" style="26" bestFit="1" customWidth="1"/>
    <col min="6" max="6" width="5.125" style="26" customWidth="1"/>
    <col min="7" max="7" width="16" style="26" bestFit="1" customWidth="1"/>
    <col min="8" max="8" width="42.25" style="26" customWidth="1"/>
    <col min="9" max="9" width="6.5" style="26" customWidth="1"/>
  </cols>
  <sheetData>
    <row r="1" spans="1:76" s="31" customFormat="1" x14ac:dyDescent="0.25">
      <c r="A1" s="233" t="str">
        <f>'2.CMD.T'!A1:C1</f>
        <v>ỦY BAN NHÂN DÂN</v>
      </c>
      <c r="B1" s="233"/>
      <c r="C1" s="233"/>
      <c r="D1" s="234" t="str">
        <f>+'2.CMD.T'!D1:H1</f>
        <v>CỘNG HÒAXÃ HỘI CHỦ NGHĨA VIỆT NAM</v>
      </c>
      <c r="E1" s="234"/>
      <c r="F1" s="234"/>
      <c r="G1" s="234"/>
      <c r="H1" s="234"/>
      <c r="I1" s="234"/>
    </row>
    <row r="2" spans="1:76" s="31" customFormat="1" ht="15.75" customHeight="1" x14ac:dyDescent="0.25">
      <c r="A2" s="234" t="str">
        <f>+'2.CMD.T'!A2:C2</f>
        <v>TỈNH HÀ TĨNH</v>
      </c>
      <c r="B2" s="234"/>
      <c r="C2" s="234"/>
      <c r="D2" s="234" t="str">
        <f>+'2.CMD.T'!D2:H2</f>
        <v>Độc lập - Tự do - Hạnh phúc</v>
      </c>
      <c r="E2" s="234"/>
      <c r="F2" s="234"/>
      <c r="G2" s="234"/>
      <c r="H2" s="234"/>
      <c r="I2" s="234"/>
    </row>
    <row r="3" spans="1:76" s="31" customFormat="1" x14ac:dyDescent="0.25">
      <c r="A3" s="241"/>
      <c r="B3" s="241"/>
      <c r="C3" s="241"/>
      <c r="D3" s="241"/>
      <c r="E3" s="241"/>
      <c r="F3" s="241"/>
      <c r="G3" s="241"/>
      <c r="H3" s="241"/>
      <c r="I3" s="241"/>
    </row>
    <row r="4" spans="1:76" s="31" customFormat="1" x14ac:dyDescent="0.25">
      <c r="A4" s="235" t="s">
        <v>110</v>
      </c>
      <c r="B4" s="235"/>
      <c r="C4" s="235"/>
      <c r="D4" s="235"/>
      <c r="E4" s="235"/>
      <c r="F4" s="235"/>
      <c r="G4" s="235"/>
      <c r="H4" s="235"/>
      <c r="I4" s="235"/>
    </row>
    <row r="5" spans="1:76" s="31" customFormat="1" x14ac:dyDescent="0.25">
      <c r="A5" s="235" t="s">
        <v>38</v>
      </c>
      <c r="B5" s="235"/>
      <c r="C5" s="235"/>
      <c r="D5" s="235"/>
      <c r="E5" s="235"/>
      <c r="F5" s="235"/>
      <c r="G5" s="235"/>
      <c r="H5" s="235"/>
      <c r="I5" s="235"/>
    </row>
    <row r="6" spans="1:76" s="31" customFormat="1" x14ac:dyDescent="0.25">
      <c r="A6" s="242" t="str">
        <f>'2.CMD.T'!A5:H5</f>
        <v>(Kèm theo Tờ trình số    … /TTr-UBND ngày ... tháng …. năm 2024 của Ủy ban nhân dân tỉnh)</v>
      </c>
      <c r="B6" s="242"/>
      <c r="C6" s="242"/>
      <c r="D6" s="242"/>
      <c r="E6" s="242"/>
      <c r="F6" s="242"/>
      <c r="G6" s="242"/>
      <c r="H6" s="242"/>
      <c r="I6" s="242"/>
    </row>
    <row r="7" spans="1:76" x14ac:dyDescent="0.25">
      <c r="A7" s="243"/>
      <c r="B7" s="243"/>
      <c r="C7" s="243"/>
      <c r="D7" s="243"/>
      <c r="E7" s="243"/>
      <c r="F7" s="243"/>
      <c r="G7" s="243"/>
      <c r="H7" s="243"/>
      <c r="I7" s="243"/>
    </row>
    <row r="8" spans="1:76" ht="24.75" customHeight="1" x14ac:dyDescent="0.25">
      <c r="A8" s="255" t="s">
        <v>8</v>
      </c>
      <c r="B8" s="256" t="s">
        <v>10</v>
      </c>
      <c r="C8" s="257" t="s">
        <v>16</v>
      </c>
      <c r="D8" s="254" t="s">
        <v>7</v>
      </c>
      <c r="E8" s="254"/>
      <c r="F8" s="254"/>
      <c r="G8" s="256" t="s">
        <v>26</v>
      </c>
      <c r="H8" s="254" t="s">
        <v>46</v>
      </c>
      <c r="I8" s="254" t="s">
        <v>12</v>
      </c>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row>
    <row r="9" spans="1:76" ht="19.5" customHeight="1" x14ac:dyDescent="0.25">
      <c r="A9" s="255"/>
      <c r="B9" s="256"/>
      <c r="C9" s="257"/>
      <c r="D9" s="115" t="s">
        <v>5</v>
      </c>
      <c r="E9" s="115" t="s">
        <v>4</v>
      </c>
      <c r="F9" s="115" t="s">
        <v>11</v>
      </c>
      <c r="G9" s="256"/>
      <c r="H9" s="254"/>
      <c r="I9" s="254"/>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row>
    <row r="10" spans="1:76" ht="17.25" customHeight="1" x14ac:dyDescent="0.25">
      <c r="A10" s="116">
        <v>-1</v>
      </c>
      <c r="B10" s="116">
        <v>-2</v>
      </c>
      <c r="C10" s="116" t="s">
        <v>27</v>
      </c>
      <c r="D10" s="116">
        <v>-4</v>
      </c>
      <c r="E10" s="116">
        <v>-5</v>
      </c>
      <c r="F10" s="116">
        <v>-6</v>
      </c>
      <c r="G10" s="116">
        <v>-7</v>
      </c>
      <c r="H10" s="116">
        <v>-8</v>
      </c>
      <c r="I10" s="116">
        <v>-9</v>
      </c>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row>
    <row r="11" spans="1:76" s="102" customFormat="1" ht="25.5" customHeight="1" x14ac:dyDescent="0.2">
      <c r="A11" s="220" t="s">
        <v>52</v>
      </c>
      <c r="B11" s="221" t="s">
        <v>60</v>
      </c>
      <c r="C11" s="222">
        <f>+C12</f>
        <v>0.1</v>
      </c>
      <c r="D11" s="222">
        <f>+D12</f>
        <v>0.1</v>
      </c>
      <c r="E11" s="222">
        <f>+E12</f>
        <v>0</v>
      </c>
      <c r="F11" s="222">
        <f>+F12</f>
        <v>0</v>
      </c>
      <c r="G11" s="131"/>
      <c r="H11" s="223"/>
      <c r="I11" s="138"/>
      <c r="J11" s="100"/>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76" s="119" customFormat="1" ht="75.75" customHeight="1" x14ac:dyDescent="0.2">
      <c r="A12" s="224">
        <v>1</v>
      </c>
      <c r="B12" s="225" t="s">
        <v>112</v>
      </c>
      <c r="C12" s="226">
        <f>+D12</f>
        <v>0.1</v>
      </c>
      <c r="D12" s="227">
        <v>0.1</v>
      </c>
      <c r="E12" s="228"/>
      <c r="F12" s="229"/>
      <c r="G12" s="230" t="s">
        <v>113</v>
      </c>
      <c r="H12" s="132" t="s">
        <v>65</v>
      </c>
      <c r="I12" s="117"/>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row>
    <row r="13" spans="1:76" s="102" customFormat="1" ht="25.5" customHeight="1" x14ac:dyDescent="0.2">
      <c r="A13" s="220" t="s">
        <v>63</v>
      </c>
      <c r="B13" s="221" t="s">
        <v>57</v>
      </c>
      <c r="C13" s="222">
        <f>+C14</f>
        <v>7.0000000000000007E-2</v>
      </c>
      <c r="D13" s="222">
        <f>+D14</f>
        <v>7.0000000000000007E-2</v>
      </c>
      <c r="E13" s="222">
        <f>+E14</f>
        <v>0</v>
      </c>
      <c r="F13" s="222">
        <f>+F14</f>
        <v>0</v>
      </c>
      <c r="G13" s="131"/>
      <c r="H13" s="223"/>
      <c r="I13" s="138"/>
      <c r="J13" s="100"/>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76" s="119" customFormat="1" ht="83.25" customHeight="1" x14ac:dyDescent="0.2">
      <c r="A14" s="224">
        <v>1</v>
      </c>
      <c r="B14" s="225" t="s">
        <v>81</v>
      </c>
      <c r="C14" s="226">
        <v>7.0000000000000007E-2</v>
      </c>
      <c r="D14" s="227">
        <v>7.0000000000000007E-2</v>
      </c>
      <c r="E14" s="228"/>
      <c r="F14" s="229"/>
      <c r="G14" s="230" t="s">
        <v>79</v>
      </c>
      <c r="H14" s="132" t="s">
        <v>80</v>
      </c>
      <c r="I14" s="117"/>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row>
    <row r="15" spans="1:76" ht="24" customHeight="1" x14ac:dyDescent="0.25">
      <c r="A15" s="53">
        <f>+A14+A12</f>
        <v>2</v>
      </c>
      <c r="B15" s="54" t="s">
        <v>92</v>
      </c>
      <c r="C15" s="231">
        <f>+C13+C11</f>
        <v>0.17</v>
      </c>
      <c r="D15" s="231">
        <f>+D13+D11</f>
        <v>0.17</v>
      </c>
      <c r="E15" s="231">
        <f>+E13</f>
        <v>0</v>
      </c>
      <c r="F15" s="231"/>
      <c r="G15" s="55"/>
      <c r="H15" s="56"/>
      <c r="I15" s="62"/>
    </row>
    <row r="17" spans="6:9" ht="18" customHeight="1" x14ac:dyDescent="0.25">
      <c r="F17" s="232" t="s">
        <v>130</v>
      </c>
      <c r="G17" s="232"/>
      <c r="H17" s="232"/>
      <c r="I17" s="232"/>
    </row>
  </sheetData>
  <mergeCells count="17">
    <mergeCell ref="F17:I17"/>
    <mergeCell ref="A4:I4"/>
    <mergeCell ref="A5:I5"/>
    <mergeCell ref="A6:I6"/>
    <mergeCell ref="A7:I7"/>
    <mergeCell ref="I8:I9"/>
    <mergeCell ref="A8:A9"/>
    <mergeCell ref="B8:B9"/>
    <mergeCell ref="C8:C9"/>
    <mergeCell ref="D8:F8"/>
    <mergeCell ref="G8:G9"/>
    <mergeCell ref="H8:H9"/>
    <mergeCell ref="A1:C1"/>
    <mergeCell ref="D1:I1"/>
    <mergeCell ref="A2:C2"/>
    <mergeCell ref="D2:I2"/>
    <mergeCell ref="A3:I3"/>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showZeros="0" zoomScaleNormal="100" workbookViewId="0">
      <selection activeCell="F15" sqref="F15:I15"/>
    </sheetView>
  </sheetViews>
  <sheetFormatPr defaultRowHeight="15.75" x14ac:dyDescent="0.25"/>
  <cols>
    <col min="1" max="1" width="5.5" style="26" customWidth="1"/>
    <col min="2" max="2" width="30" style="25" customWidth="1"/>
    <col min="3" max="3" width="11.375" style="26" customWidth="1"/>
    <col min="4" max="4" width="6.125" style="26" customWidth="1"/>
    <col min="5" max="5" width="5.25" style="26" customWidth="1"/>
    <col min="6" max="6" width="5" style="26" customWidth="1"/>
    <col min="7" max="7" width="9.75" style="26" customWidth="1"/>
    <col min="8" max="8" width="52.125" style="26" customWidth="1"/>
    <col min="9" max="9" width="6.375" style="26" customWidth="1"/>
  </cols>
  <sheetData>
    <row r="1" spans="1:10" s="31" customFormat="1" x14ac:dyDescent="0.25">
      <c r="A1" s="233" t="str">
        <f>'2.CMD.T'!A1:C1</f>
        <v>ỦY BAN NHÂN DÂN</v>
      </c>
      <c r="B1" s="233"/>
      <c r="C1" s="233"/>
      <c r="D1" s="234" t="str">
        <f>+'2.CMD.T'!D1:H1</f>
        <v>CỘNG HÒAXÃ HỘI CHỦ NGHĨA VIỆT NAM</v>
      </c>
      <c r="E1" s="234"/>
      <c r="F1" s="234"/>
      <c r="G1" s="234"/>
      <c r="H1" s="234"/>
      <c r="I1" s="234"/>
    </row>
    <row r="2" spans="1:10" s="31" customFormat="1" ht="15.75" customHeight="1" x14ac:dyDescent="0.25">
      <c r="A2" s="234" t="str">
        <f>+'2.CMD.T'!A2:C2</f>
        <v>TỈNH HÀ TĨNH</v>
      </c>
      <c r="B2" s="234"/>
      <c r="C2" s="234"/>
      <c r="D2" s="234" t="str">
        <f>+'2.CMD.T'!D2:H2</f>
        <v>Độc lập - Tự do - Hạnh phúc</v>
      </c>
      <c r="E2" s="234"/>
      <c r="F2" s="234"/>
      <c r="G2" s="234"/>
      <c r="H2" s="234"/>
      <c r="I2" s="234"/>
    </row>
    <row r="3" spans="1:10" s="31" customFormat="1" x14ac:dyDescent="0.25">
      <c r="A3" s="241"/>
      <c r="B3" s="241"/>
      <c r="C3" s="241"/>
      <c r="D3" s="241"/>
      <c r="E3" s="241"/>
      <c r="F3" s="241"/>
      <c r="G3" s="241"/>
      <c r="H3" s="241"/>
      <c r="I3" s="241"/>
    </row>
    <row r="4" spans="1:10" s="31" customFormat="1" x14ac:dyDescent="0.25">
      <c r="A4" s="235" t="s">
        <v>111</v>
      </c>
      <c r="B4" s="235"/>
      <c r="C4" s="235"/>
      <c r="D4" s="235"/>
      <c r="E4" s="235"/>
      <c r="F4" s="235"/>
      <c r="G4" s="235"/>
      <c r="H4" s="235"/>
      <c r="I4" s="235"/>
    </row>
    <row r="5" spans="1:10" s="31" customFormat="1" x14ac:dyDescent="0.25">
      <c r="A5" s="235" t="s">
        <v>39</v>
      </c>
      <c r="B5" s="235"/>
      <c r="C5" s="235"/>
      <c r="D5" s="235"/>
      <c r="E5" s="235"/>
      <c r="F5" s="235"/>
      <c r="G5" s="235"/>
      <c r="H5" s="235"/>
      <c r="I5" s="235"/>
    </row>
    <row r="6" spans="1:10" s="31" customFormat="1" x14ac:dyDescent="0.25">
      <c r="A6" s="242" t="str">
        <f>'2.CMD.T'!A5:H5</f>
        <v>(Kèm theo Tờ trình số    … /TTr-UBND ngày ... tháng …. năm 2024 của Ủy ban nhân dân tỉnh)</v>
      </c>
      <c r="B6" s="242"/>
      <c r="C6" s="242"/>
      <c r="D6" s="242"/>
      <c r="E6" s="242"/>
      <c r="F6" s="242"/>
      <c r="G6" s="242"/>
      <c r="H6" s="242"/>
      <c r="I6" s="242"/>
    </row>
    <row r="7" spans="1:10" x14ac:dyDescent="0.25">
      <c r="A7" s="243"/>
      <c r="B7" s="243"/>
      <c r="C7" s="243"/>
      <c r="D7" s="243"/>
      <c r="E7" s="243"/>
      <c r="F7" s="243"/>
      <c r="G7" s="243"/>
      <c r="H7" s="243"/>
      <c r="I7" s="243"/>
    </row>
    <row r="8" spans="1:10" s="120" customFormat="1" ht="33.75" customHeight="1" x14ac:dyDescent="0.25">
      <c r="A8" s="258" t="s">
        <v>8</v>
      </c>
      <c r="B8" s="259" t="s">
        <v>10</v>
      </c>
      <c r="C8" s="257" t="s">
        <v>16</v>
      </c>
      <c r="D8" s="259" t="s">
        <v>42</v>
      </c>
      <c r="E8" s="259"/>
      <c r="F8" s="259"/>
      <c r="G8" s="259" t="s">
        <v>45</v>
      </c>
      <c r="H8" s="259" t="s">
        <v>41</v>
      </c>
      <c r="I8" s="259" t="s">
        <v>6</v>
      </c>
    </row>
    <row r="9" spans="1:10" s="120" customFormat="1" ht="27" customHeight="1" x14ac:dyDescent="0.25">
      <c r="A9" s="258"/>
      <c r="B9" s="259"/>
      <c r="C9" s="257"/>
      <c r="D9" s="121" t="s">
        <v>5</v>
      </c>
      <c r="E9" s="121" t="s">
        <v>4</v>
      </c>
      <c r="F9" s="121" t="s">
        <v>11</v>
      </c>
      <c r="G9" s="259"/>
      <c r="H9" s="259"/>
      <c r="I9" s="259"/>
    </row>
    <row r="10" spans="1:10" s="123" customFormat="1" ht="25.5" x14ac:dyDescent="0.25">
      <c r="A10" s="122">
        <v>-1</v>
      </c>
      <c r="B10" s="122">
        <v>-2</v>
      </c>
      <c r="C10" s="122" t="s">
        <v>44</v>
      </c>
      <c r="D10" s="122">
        <v>-4</v>
      </c>
      <c r="E10" s="122">
        <v>-5</v>
      </c>
      <c r="F10" s="122">
        <v>-6</v>
      </c>
      <c r="G10" s="122">
        <v>-8</v>
      </c>
      <c r="H10" s="122">
        <v>-15</v>
      </c>
      <c r="I10" s="122">
        <v>-16</v>
      </c>
    </row>
    <row r="11" spans="1:10" s="142" customFormat="1" ht="20.25" customHeight="1" x14ac:dyDescent="0.25">
      <c r="A11" s="144" t="s">
        <v>52</v>
      </c>
      <c r="B11" s="145" t="s">
        <v>85</v>
      </c>
      <c r="C11" s="146">
        <f>+C12</f>
        <v>7</v>
      </c>
      <c r="D11" s="146"/>
      <c r="E11" s="147">
        <f>+E12</f>
        <v>7</v>
      </c>
      <c r="F11" s="147"/>
      <c r="G11" s="148"/>
      <c r="H11" s="149"/>
      <c r="I11" s="150"/>
      <c r="J11" s="124"/>
    </row>
    <row r="12" spans="1:10" s="143" customFormat="1" ht="75" x14ac:dyDescent="0.25">
      <c r="A12" s="151">
        <v>1</v>
      </c>
      <c r="B12" s="152" t="s">
        <v>86</v>
      </c>
      <c r="C12" s="153">
        <f>+E12</f>
        <v>7</v>
      </c>
      <c r="D12" s="153"/>
      <c r="E12" s="154">
        <v>7</v>
      </c>
      <c r="F12" s="154"/>
      <c r="G12" s="148" t="s">
        <v>87</v>
      </c>
      <c r="H12" s="155" t="s">
        <v>114</v>
      </c>
      <c r="I12" s="156"/>
      <c r="J12" s="125"/>
    </row>
    <row r="13" spans="1:10" x14ac:dyDescent="0.25">
      <c r="A13" s="63">
        <f>+A12</f>
        <v>1</v>
      </c>
      <c r="B13" s="64" t="s">
        <v>53</v>
      </c>
      <c r="C13" s="65">
        <f>+C11</f>
        <v>7</v>
      </c>
      <c r="D13" s="65">
        <f>+D11</f>
        <v>0</v>
      </c>
      <c r="E13" s="65">
        <f>+E11</f>
        <v>7</v>
      </c>
      <c r="F13" s="65"/>
      <c r="G13" s="66"/>
      <c r="H13" s="67"/>
      <c r="I13" s="62"/>
    </row>
    <row r="15" spans="1:10" x14ac:dyDescent="0.25">
      <c r="F15" s="232" t="s">
        <v>130</v>
      </c>
      <c r="G15" s="232"/>
      <c r="H15" s="232"/>
      <c r="I15" s="232"/>
    </row>
  </sheetData>
  <mergeCells count="17">
    <mergeCell ref="A4:I4"/>
    <mergeCell ref="A1:C1"/>
    <mergeCell ref="D1:I1"/>
    <mergeCell ref="A2:C2"/>
    <mergeCell ref="D2:I2"/>
    <mergeCell ref="A3:I3"/>
    <mergeCell ref="F15:I15"/>
    <mergeCell ref="A5:I5"/>
    <mergeCell ref="A6:I6"/>
    <mergeCell ref="A7:I7"/>
    <mergeCell ref="A8:A9"/>
    <mergeCell ref="B8:B9"/>
    <mergeCell ref="D8:F8"/>
    <mergeCell ref="G8:G9"/>
    <mergeCell ref="H8:H9"/>
    <mergeCell ref="C8:C9"/>
    <mergeCell ref="I8:I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showZeros="0" topLeftCell="A16" zoomScaleNormal="100" workbookViewId="0">
      <selection activeCell="H25" sqref="H25"/>
    </sheetView>
  </sheetViews>
  <sheetFormatPr defaultRowHeight="15.75" x14ac:dyDescent="0.25"/>
  <cols>
    <col min="1" max="1" width="4.5" style="26" customWidth="1"/>
    <col min="2" max="2" width="25.25" style="25" customWidth="1"/>
    <col min="3" max="3" width="11" style="26" customWidth="1"/>
    <col min="4" max="4" width="6.625" style="26" customWidth="1"/>
    <col min="5" max="5" width="5.75" style="26" customWidth="1"/>
    <col min="6" max="6" width="6.75" style="26" customWidth="1"/>
    <col min="7" max="7" width="17.125" style="26" customWidth="1"/>
    <col min="8" max="8" width="47.5" style="26" customWidth="1"/>
    <col min="9" max="9" width="4.375" style="26" customWidth="1"/>
  </cols>
  <sheetData>
    <row r="1" spans="1:9" s="31" customFormat="1" x14ac:dyDescent="0.25">
      <c r="A1" s="233" t="str">
        <f>'2.CMD.T'!A1:C1</f>
        <v>ỦY BAN NHÂN DÂN</v>
      </c>
      <c r="B1" s="233"/>
      <c r="C1" s="233"/>
      <c r="D1" s="234" t="str">
        <f>+'2.CMD.T'!D1:H1</f>
        <v>CỘNG HÒAXÃ HỘI CHỦ NGHĨA VIỆT NAM</v>
      </c>
      <c r="E1" s="234"/>
      <c r="F1" s="234"/>
      <c r="G1" s="234"/>
      <c r="H1" s="234"/>
      <c r="I1" s="234"/>
    </row>
    <row r="2" spans="1:9" s="31" customFormat="1" ht="15.75" customHeight="1" x14ac:dyDescent="0.25">
      <c r="A2" s="234" t="str">
        <f>+'2.CMD.T'!A2:C2</f>
        <v>TỈNH HÀ TĨNH</v>
      </c>
      <c r="B2" s="234"/>
      <c r="C2" s="234"/>
      <c r="D2" s="234" t="str">
        <f>+'2.CMD.T'!D2:H2</f>
        <v>Độc lập - Tự do - Hạnh phúc</v>
      </c>
      <c r="E2" s="234"/>
      <c r="F2" s="234"/>
      <c r="G2" s="234"/>
      <c r="H2" s="234"/>
      <c r="I2" s="234"/>
    </row>
    <row r="3" spans="1:9" s="31" customFormat="1" x14ac:dyDescent="0.25">
      <c r="A3" s="241"/>
      <c r="B3" s="241"/>
      <c r="C3" s="241"/>
      <c r="D3" s="241"/>
      <c r="E3" s="241"/>
      <c r="F3" s="241"/>
      <c r="G3" s="241"/>
      <c r="H3" s="241"/>
      <c r="I3" s="241"/>
    </row>
    <row r="4" spans="1:9" s="31" customFormat="1" x14ac:dyDescent="0.25">
      <c r="A4" s="235" t="s">
        <v>108</v>
      </c>
      <c r="B4" s="235"/>
      <c r="C4" s="235"/>
      <c r="D4" s="235"/>
      <c r="E4" s="235"/>
      <c r="F4" s="235"/>
      <c r="G4" s="235"/>
      <c r="H4" s="235"/>
      <c r="I4" s="235"/>
    </row>
    <row r="5" spans="1:9" s="31" customFormat="1" x14ac:dyDescent="0.25">
      <c r="A5" s="235" t="s">
        <v>109</v>
      </c>
      <c r="B5" s="235"/>
      <c r="C5" s="235"/>
      <c r="D5" s="235"/>
      <c r="E5" s="235"/>
      <c r="F5" s="235"/>
      <c r="G5" s="235"/>
      <c r="H5" s="235"/>
      <c r="I5" s="235"/>
    </row>
    <row r="6" spans="1:9" s="31" customFormat="1" x14ac:dyDescent="0.25">
      <c r="A6" s="242" t="str">
        <f>'2.CMD.T'!A5:H5</f>
        <v>(Kèm theo Tờ trình số    … /TTr-UBND ngày ... tháng …. năm 2024 của Ủy ban nhân dân tỉnh)</v>
      </c>
      <c r="B6" s="242"/>
      <c r="C6" s="242"/>
      <c r="D6" s="242"/>
      <c r="E6" s="242"/>
      <c r="F6" s="242"/>
      <c r="G6" s="242"/>
      <c r="H6" s="242"/>
      <c r="I6" s="242"/>
    </row>
    <row r="7" spans="1:9" x14ac:dyDescent="0.25">
      <c r="A7" s="243"/>
      <c r="B7" s="243"/>
      <c r="C7" s="243"/>
      <c r="D7" s="243"/>
      <c r="E7" s="243"/>
      <c r="F7" s="243"/>
      <c r="G7" s="243"/>
      <c r="H7" s="243"/>
      <c r="I7" s="243"/>
    </row>
    <row r="8" spans="1:9" s="158" customFormat="1" ht="44.25" customHeight="1" x14ac:dyDescent="0.25">
      <c r="A8" s="260" t="s">
        <v>8</v>
      </c>
      <c r="B8" s="261" t="s">
        <v>10</v>
      </c>
      <c r="C8" s="262" t="s">
        <v>16</v>
      </c>
      <c r="D8" s="263" t="s">
        <v>7</v>
      </c>
      <c r="E8" s="263"/>
      <c r="F8" s="263"/>
      <c r="G8" s="261" t="s">
        <v>26</v>
      </c>
      <c r="H8" s="263" t="s">
        <v>46</v>
      </c>
      <c r="I8" s="261" t="s">
        <v>6</v>
      </c>
    </row>
    <row r="9" spans="1:9" s="158" customFormat="1" ht="33.75" customHeight="1" x14ac:dyDescent="0.25">
      <c r="A9" s="260"/>
      <c r="B9" s="261"/>
      <c r="C9" s="262"/>
      <c r="D9" s="128" t="s">
        <v>5</v>
      </c>
      <c r="E9" s="128" t="s">
        <v>4</v>
      </c>
      <c r="F9" s="128" t="s">
        <v>11</v>
      </c>
      <c r="G9" s="261"/>
      <c r="H9" s="263"/>
      <c r="I9" s="261"/>
    </row>
    <row r="10" spans="1:9" s="158" customFormat="1" ht="35.25" customHeight="1" x14ac:dyDescent="0.25">
      <c r="A10" s="129">
        <v>-1</v>
      </c>
      <c r="B10" s="129">
        <v>-2</v>
      </c>
      <c r="C10" s="130" t="s">
        <v>27</v>
      </c>
      <c r="D10" s="129">
        <v>-4</v>
      </c>
      <c r="E10" s="129">
        <v>-5</v>
      </c>
      <c r="F10" s="129">
        <v>-6</v>
      </c>
      <c r="G10" s="129">
        <v>-7</v>
      </c>
      <c r="H10" s="129">
        <v>-8</v>
      </c>
      <c r="I10" s="129">
        <v>-9</v>
      </c>
    </row>
    <row r="11" spans="1:9" s="158" customFormat="1" ht="15" x14ac:dyDescent="0.25">
      <c r="A11" s="162" t="s">
        <v>121</v>
      </c>
      <c r="B11" s="163" t="s">
        <v>57</v>
      </c>
      <c r="C11" s="164">
        <f>SUM(C12:C16)</f>
        <v>0.14000000000000001</v>
      </c>
      <c r="D11" s="164">
        <f>SUM(D12:D16)</f>
        <v>0.14000000000000001</v>
      </c>
      <c r="E11" s="164">
        <f>SUM(E12:E16)</f>
        <v>0</v>
      </c>
      <c r="F11" s="164">
        <f>SUM(F12:F16)</f>
        <v>0</v>
      </c>
      <c r="G11" s="166"/>
      <c r="H11" s="159"/>
      <c r="I11" s="162"/>
    </row>
    <row r="12" spans="1:9" s="158" customFormat="1" ht="46.5" customHeight="1" x14ac:dyDescent="0.25">
      <c r="A12" s="190">
        <v>1</v>
      </c>
      <c r="B12" s="126" t="s">
        <v>66</v>
      </c>
      <c r="C12" s="191">
        <f>D12</f>
        <v>0.03</v>
      </c>
      <c r="D12" s="191">
        <v>0.03</v>
      </c>
      <c r="E12" s="191"/>
      <c r="F12" s="191"/>
      <c r="G12" s="192" t="s">
        <v>67</v>
      </c>
      <c r="H12" s="193" t="s">
        <v>68</v>
      </c>
      <c r="I12" s="160"/>
    </row>
    <row r="13" spans="1:9" s="158" customFormat="1" ht="51" x14ac:dyDescent="0.25">
      <c r="A13" s="190">
        <v>2</v>
      </c>
      <c r="B13" s="126" t="s">
        <v>69</v>
      </c>
      <c r="C13" s="191">
        <f>D13</f>
        <v>0.03</v>
      </c>
      <c r="D13" s="191">
        <v>0.03</v>
      </c>
      <c r="E13" s="191"/>
      <c r="F13" s="191"/>
      <c r="G13" s="192" t="s">
        <v>67</v>
      </c>
      <c r="H13" s="193" t="s">
        <v>68</v>
      </c>
      <c r="I13" s="160"/>
    </row>
    <row r="14" spans="1:9" s="158" customFormat="1" ht="51" x14ac:dyDescent="0.25">
      <c r="A14" s="190">
        <v>3</v>
      </c>
      <c r="B14" s="126" t="s">
        <v>70</v>
      </c>
      <c r="C14" s="191">
        <f>D14</f>
        <v>0.03</v>
      </c>
      <c r="D14" s="191">
        <v>0.03</v>
      </c>
      <c r="E14" s="191"/>
      <c r="F14" s="191"/>
      <c r="G14" s="192" t="s">
        <v>67</v>
      </c>
      <c r="H14" s="193" t="s">
        <v>68</v>
      </c>
      <c r="I14" s="160"/>
    </row>
    <row r="15" spans="1:9" s="158" customFormat="1" ht="93.75" customHeight="1" x14ac:dyDescent="0.25">
      <c r="A15" s="190">
        <v>4</v>
      </c>
      <c r="B15" s="126" t="s">
        <v>71</v>
      </c>
      <c r="C15" s="191">
        <f>D15</f>
        <v>0.02</v>
      </c>
      <c r="D15" s="191">
        <v>0.02</v>
      </c>
      <c r="E15" s="191"/>
      <c r="F15" s="191"/>
      <c r="G15" s="192" t="s">
        <v>72</v>
      </c>
      <c r="H15" s="193" t="s">
        <v>73</v>
      </c>
      <c r="I15" s="160"/>
    </row>
    <row r="16" spans="1:9" s="158" customFormat="1" ht="69" customHeight="1" x14ac:dyDescent="0.25">
      <c r="A16" s="190">
        <v>5</v>
      </c>
      <c r="B16" s="126" t="s">
        <v>74</v>
      </c>
      <c r="C16" s="191">
        <f>D16</f>
        <v>0.03</v>
      </c>
      <c r="D16" s="191">
        <v>0.03</v>
      </c>
      <c r="E16" s="191"/>
      <c r="F16" s="191"/>
      <c r="G16" s="192" t="s">
        <v>72</v>
      </c>
      <c r="H16" s="193" t="s">
        <v>73</v>
      </c>
      <c r="I16" s="160"/>
    </row>
    <row r="17" spans="1:9" s="158" customFormat="1" ht="15" x14ac:dyDescent="0.25">
      <c r="A17" s="194" t="s">
        <v>63</v>
      </c>
      <c r="B17" s="195" t="s">
        <v>75</v>
      </c>
      <c r="C17" s="196">
        <f>C18</f>
        <v>1.1000000000000001</v>
      </c>
      <c r="D17" s="196">
        <f>D18</f>
        <v>1.1000000000000001</v>
      </c>
      <c r="E17" s="165"/>
      <c r="F17" s="165"/>
      <c r="G17" s="196"/>
      <c r="H17" s="197"/>
      <c r="I17" s="162"/>
    </row>
    <row r="18" spans="1:9" s="158" customFormat="1" ht="60" x14ac:dyDescent="0.25">
      <c r="A18" s="190">
        <v>1</v>
      </c>
      <c r="B18" s="198" t="s">
        <v>76</v>
      </c>
      <c r="C18" s="199">
        <v>1.1000000000000001</v>
      </c>
      <c r="D18" s="200">
        <v>1.1000000000000001</v>
      </c>
      <c r="E18" s="161"/>
      <c r="F18" s="161"/>
      <c r="G18" s="201" t="s">
        <v>77</v>
      </c>
      <c r="H18" s="202" t="s">
        <v>78</v>
      </c>
      <c r="I18" s="160"/>
    </row>
    <row r="19" spans="1:9" s="167" customFormat="1" ht="15" x14ac:dyDescent="0.25">
      <c r="A19" s="135">
        <f>+A18+A16</f>
        <v>6</v>
      </c>
      <c r="B19" s="134" t="s">
        <v>122</v>
      </c>
      <c r="C19" s="131">
        <f>+C17+C11</f>
        <v>1.2400000000000002</v>
      </c>
      <c r="D19" s="131">
        <f>+D17+D11</f>
        <v>1.2400000000000002</v>
      </c>
      <c r="E19" s="131">
        <f>+E17+E11</f>
        <v>0</v>
      </c>
      <c r="F19" s="131">
        <f>+F17+F11</f>
        <v>0</v>
      </c>
      <c r="G19" s="136"/>
      <c r="H19" s="133"/>
      <c r="I19" s="137"/>
    </row>
    <row r="21" spans="1:9" x14ac:dyDescent="0.25">
      <c r="F21" s="232" t="s">
        <v>130</v>
      </c>
      <c r="G21" s="232"/>
      <c r="H21" s="232"/>
      <c r="I21" s="232"/>
    </row>
  </sheetData>
  <mergeCells count="17">
    <mergeCell ref="A4:I4"/>
    <mergeCell ref="A1:C1"/>
    <mergeCell ref="D1:I1"/>
    <mergeCell ref="A2:C2"/>
    <mergeCell ref="D2:I2"/>
    <mergeCell ref="A3:I3"/>
    <mergeCell ref="F21:I21"/>
    <mergeCell ref="A5:I5"/>
    <mergeCell ref="A6:I6"/>
    <mergeCell ref="A7:I7"/>
    <mergeCell ref="A8:A9"/>
    <mergeCell ref="B8:B9"/>
    <mergeCell ref="C8:C9"/>
    <mergeCell ref="D8:F8"/>
    <mergeCell ref="G8:G9"/>
    <mergeCell ref="H8:H9"/>
    <mergeCell ref="I8:I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showZeros="0" tabSelected="1" topLeftCell="A7" zoomScale="115" zoomScaleNormal="115" workbookViewId="0">
      <selection activeCell="A5" sqref="A5:H5"/>
    </sheetView>
  </sheetViews>
  <sheetFormatPr defaultRowHeight="15.75" x14ac:dyDescent="0.25"/>
  <cols>
    <col min="1" max="1" width="7.75" style="25" customWidth="1"/>
    <col min="2" max="2" width="21.625" style="2" customWidth="1"/>
    <col min="3" max="3" width="17" style="2" customWidth="1"/>
    <col min="4" max="4" width="16.75" style="26" customWidth="1"/>
    <col min="5" max="7" width="10.75" style="2" customWidth="1"/>
    <col min="8" max="8" width="21" style="2" customWidth="1"/>
  </cols>
  <sheetData>
    <row r="1" spans="1:12" s="31" customFormat="1" x14ac:dyDescent="0.25">
      <c r="A1" s="233" t="s">
        <v>129</v>
      </c>
      <c r="B1" s="233"/>
      <c r="C1" s="233"/>
      <c r="D1" s="234" t="s">
        <v>14</v>
      </c>
      <c r="E1" s="234"/>
      <c r="F1" s="234"/>
      <c r="G1" s="234"/>
      <c r="H1" s="234"/>
    </row>
    <row r="2" spans="1:12" s="31" customFormat="1" x14ac:dyDescent="0.25">
      <c r="A2" s="234" t="s">
        <v>128</v>
      </c>
      <c r="B2" s="234"/>
      <c r="C2" s="234"/>
      <c r="D2" s="234" t="s">
        <v>9</v>
      </c>
      <c r="E2" s="234"/>
      <c r="F2" s="234"/>
      <c r="G2" s="234"/>
      <c r="H2" s="234"/>
    </row>
    <row r="3" spans="1:12" s="31" customFormat="1" x14ac:dyDescent="0.25">
      <c r="A3" s="32"/>
      <c r="B3" s="32"/>
      <c r="C3" s="32"/>
      <c r="D3" s="32"/>
      <c r="E3" s="32"/>
      <c r="F3" s="32"/>
      <c r="G3" s="32"/>
      <c r="H3" s="32"/>
    </row>
    <row r="4" spans="1:12" s="31" customFormat="1" ht="39" customHeight="1" x14ac:dyDescent="0.25">
      <c r="A4" s="235" t="s">
        <v>40</v>
      </c>
      <c r="B4" s="235"/>
      <c r="C4" s="235"/>
      <c r="D4" s="235"/>
      <c r="E4" s="235"/>
      <c r="F4" s="235"/>
      <c r="G4" s="235"/>
      <c r="H4" s="235"/>
    </row>
    <row r="5" spans="1:12" s="31" customFormat="1" x14ac:dyDescent="0.25">
      <c r="A5" s="236" t="s">
        <v>131</v>
      </c>
      <c r="B5" s="236"/>
      <c r="C5" s="236"/>
      <c r="D5" s="236"/>
      <c r="E5" s="236"/>
      <c r="F5" s="236"/>
      <c r="G5" s="236"/>
      <c r="H5" s="236"/>
    </row>
    <row r="6" spans="1:12" x14ac:dyDescent="0.25">
      <c r="A6" s="3"/>
      <c r="B6" s="3"/>
      <c r="C6" s="3"/>
      <c r="D6" s="3"/>
      <c r="E6" s="3"/>
      <c r="F6" s="3"/>
      <c r="G6" s="3"/>
      <c r="H6" s="3"/>
    </row>
    <row r="7" spans="1:12" ht="24" customHeight="1" x14ac:dyDescent="0.25">
      <c r="A7" s="237" t="s">
        <v>8</v>
      </c>
      <c r="B7" s="238" t="s">
        <v>28</v>
      </c>
      <c r="C7" s="238" t="s">
        <v>15</v>
      </c>
      <c r="D7" s="238" t="s">
        <v>16</v>
      </c>
      <c r="E7" s="238" t="s">
        <v>7</v>
      </c>
      <c r="F7" s="238"/>
      <c r="G7" s="238"/>
      <c r="H7" s="238" t="s">
        <v>6</v>
      </c>
    </row>
    <row r="8" spans="1:12" ht="36" customHeight="1" x14ac:dyDescent="0.25">
      <c r="A8" s="237"/>
      <c r="B8" s="238"/>
      <c r="C8" s="238"/>
      <c r="D8" s="238"/>
      <c r="E8" s="4" t="s">
        <v>5</v>
      </c>
      <c r="F8" s="4" t="s">
        <v>4</v>
      </c>
      <c r="G8" s="4" t="s">
        <v>3</v>
      </c>
      <c r="H8" s="238"/>
    </row>
    <row r="9" spans="1:12" x14ac:dyDescent="0.25">
      <c r="A9" s="5">
        <v>-1</v>
      </c>
      <c r="B9" s="5">
        <v>-2</v>
      </c>
      <c r="C9" s="5">
        <v>-3</v>
      </c>
      <c r="D9" s="5" t="s">
        <v>17</v>
      </c>
      <c r="E9" s="5">
        <v>-5</v>
      </c>
      <c r="F9" s="5">
        <v>-6</v>
      </c>
      <c r="G9" s="5">
        <v>-7</v>
      </c>
      <c r="H9" s="5">
        <v>-8</v>
      </c>
    </row>
    <row r="10" spans="1:12" ht="21" customHeight="1" x14ac:dyDescent="0.25">
      <c r="A10" s="43"/>
      <c r="B10" s="44" t="s">
        <v>0</v>
      </c>
      <c r="C10" s="45">
        <f>SUM(C11:C18)</f>
        <v>20</v>
      </c>
      <c r="D10" s="46">
        <f>SUM(D11:D18)</f>
        <v>13.848419999999999</v>
      </c>
      <c r="E10" s="46">
        <f>SUM(E11:E18)</f>
        <v>6.84842</v>
      </c>
      <c r="F10" s="46">
        <f>SUM(F11:F18)</f>
        <v>7</v>
      </c>
      <c r="G10" s="46">
        <f>SUM(G11:G17)</f>
        <v>0</v>
      </c>
      <c r="H10" s="47"/>
      <c r="I10" s="38"/>
      <c r="J10" s="38"/>
      <c r="K10" s="38"/>
    </row>
    <row r="11" spans="1:12" ht="18" customHeight="1" x14ac:dyDescent="0.25">
      <c r="A11" s="48">
        <v>1</v>
      </c>
      <c r="B11" s="49" t="s">
        <v>2</v>
      </c>
      <c r="C11" s="50">
        <f>'2.1.TPHT'!A18</f>
        <v>4</v>
      </c>
      <c r="D11" s="51">
        <f>E11+F11</f>
        <v>0.56000000000000005</v>
      </c>
      <c r="E11" s="51">
        <f>'2.1.TPHT'!D18</f>
        <v>0.56000000000000005</v>
      </c>
      <c r="F11" s="51"/>
      <c r="G11" s="51"/>
      <c r="H11" s="52" t="s">
        <v>18</v>
      </c>
      <c r="I11" s="38"/>
    </row>
    <row r="12" spans="1:12" ht="18" customHeight="1" x14ac:dyDescent="0.25">
      <c r="A12" s="48">
        <v>2</v>
      </c>
      <c r="B12" s="49" t="s">
        <v>1</v>
      </c>
      <c r="C12" s="50">
        <f>'2.2.TX HL'!A13</f>
        <v>1</v>
      </c>
      <c r="D12" s="51">
        <f t="shared" ref="D12:D17" si="0">E12+F12</f>
        <v>0.23</v>
      </c>
      <c r="E12" s="51">
        <f>'2.2.TX HL'!D13</f>
        <v>0.23</v>
      </c>
      <c r="F12" s="51">
        <f>+'2.2.TX HL'!E13</f>
        <v>0</v>
      </c>
      <c r="G12" s="51"/>
      <c r="H12" s="52" t="s">
        <v>19</v>
      </c>
      <c r="I12" s="38"/>
    </row>
    <row r="13" spans="1:12" s="34" customFormat="1" ht="18" customHeight="1" x14ac:dyDescent="0.25">
      <c r="A13" s="48">
        <v>3</v>
      </c>
      <c r="B13" s="49" t="s">
        <v>29</v>
      </c>
      <c r="C13" s="50">
        <f>'2.3.CX'!A13</f>
        <v>1</v>
      </c>
      <c r="D13" s="51">
        <f t="shared" si="0"/>
        <v>0.56000000000000005</v>
      </c>
      <c r="E13" s="51">
        <f>'2.3.CX'!D13</f>
        <v>0.56000000000000005</v>
      </c>
      <c r="F13" s="51">
        <f>'2.3.CX'!E13</f>
        <v>0</v>
      </c>
      <c r="G13" s="51">
        <v>0</v>
      </c>
      <c r="H13" s="52" t="s">
        <v>20</v>
      </c>
      <c r="I13" s="38"/>
      <c r="L13" s="35"/>
    </row>
    <row r="14" spans="1:12" s="29" customFormat="1" ht="18" customHeight="1" x14ac:dyDescent="0.25">
      <c r="A14" s="48">
        <v>4</v>
      </c>
      <c r="B14" s="49" t="s">
        <v>31</v>
      </c>
      <c r="C14" s="50">
        <f>+'2.4.KA'!A15</f>
        <v>2</v>
      </c>
      <c r="D14" s="51">
        <f t="shared" si="0"/>
        <v>0.98841999999999997</v>
      </c>
      <c r="E14" s="51">
        <f>+'2.4.KA'!D15</f>
        <v>0.98841999999999997</v>
      </c>
      <c r="F14" s="51"/>
      <c r="G14" s="51"/>
      <c r="H14" s="52" t="s">
        <v>21</v>
      </c>
      <c r="I14" s="38"/>
      <c r="J14" s="33"/>
      <c r="L14"/>
    </row>
    <row r="15" spans="1:12" s="29" customFormat="1" ht="18" customHeight="1" x14ac:dyDescent="0.25">
      <c r="A15" s="48">
        <v>5</v>
      </c>
      <c r="B15" s="49" t="s">
        <v>30</v>
      </c>
      <c r="C15" s="50">
        <f>+'2.5.C Lộc'!A15</f>
        <v>3</v>
      </c>
      <c r="D15" s="51">
        <f t="shared" si="0"/>
        <v>3.0999999999999996</v>
      </c>
      <c r="E15" s="51">
        <f>+'2.5.C Lộc'!D15</f>
        <v>3.0999999999999996</v>
      </c>
      <c r="F15" s="51"/>
      <c r="G15" s="51"/>
      <c r="H15" s="52" t="s">
        <v>22</v>
      </c>
      <c r="I15" s="38"/>
      <c r="J15" s="33"/>
      <c r="L15"/>
    </row>
    <row r="16" spans="1:12" s="29" customFormat="1" ht="18" customHeight="1" x14ac:dyDescent="0.25">
      <c r="A16" s="48">
        <v>6</v>
      </c>
      <c r="B16" s="49" t="s">
        <v>32</v>
      </c>
      <c r="C16" s="50">
        <f>+'2.6.NX'!A15</f>
        <v>2</v>
      </c>
      <c r="D16" s="51">
        <f t="shared" si="0"/>
        <v>0.17</v>
      </c>
      <c r="E16" s="51">
        <f>+'2.6.NX'!D15</f>
        <v>0.17</v>
      </c>
      <c r="F16" s="51">
        <f>+'2.6.NX'!E15</f>
        <v>0</v>
      </c>
      <c r="G16" s="51"/>
      <c r="H16" s="52" t="s">
        <v>23</v>
      </c>
      <c r="I16" s="38"/>
      <c r="J16" s="33"/>
      <c r="L16"/>
    </row>
    <row r="17" spans="1:12" s="29" customFormat="1" ht="18" customHeight="1" x14ac:dyDescent="0.25">
      <c r="A17" s="48">
        <v>7</v>
      </c>
      <c r="B17" s="49" t="s">
        <v>33</v>
      </c>
      <c r="C17" s="50">
        <f>+'2.7.HK'!A13</f>
        <v>1</v>
      </c>
      <c r="D17" s="51">
        <f t="shared" si="0"/>
        <v>7</v>
      </c>
      <c r="E17" s="51">
        <f>+'2.7.HK'!D13</f>
        <v>0</v>
      </c>
      <c r="F17" s="51">
        <f>+'2.7.HK'!E13</f>
        <v>7</v>
      </c>
      <c r="G17" s="51"/>
      <c r="H17" s="52" t="s">
        <v>24</v>
      </c>
      <c r="I17" s="38"/>
      <c r="J17" s="33"/>
      <c r="L17"/>
    </row>
    <row r="18" spans="1:12" s="29" customFormat="1" ht="18" customHeight="1" x14ac:dyDescent="0.25">
      <c r="A18" s="48">
        <v>8</v>
      </c>
      <c r="B18" s="49" t="s">
        <v>47</v>
      </c>
      <c r="C18" s="50">
        <f>+'2.8. T Hà '!A19</f>
        <v>6</v>
      </c>
      <c r="D18" s="51">
        <f>E18+F18</f>
        <v>1.2400000000000002</v>
      </c>
      <c r="E18" s="51">
        <f>+'2.8. T Hà '!C19</f>
        <v>1.2400000000000002</v>
      </c>
      <c r="F18" s="51"/>
      <c r="G18" s="51"/>
      <c r="H18" s="52" t="s">
        <v>25</v>
      </c>
      <c r="I18" s="38"/>
      <c r="J18" s="33"/>
      <c r="L18"/>
    </row>
    <row r="19" spans="1:12" ht="9" customHeight="1" x14ac:dyDescent="0.25">
      <c r="A19" s="6"/>
      <c r="B19" s="7"/>
      <c r="C19" s="7"/>
      <c r="D19" s="8"/>
      <c r="E19" s="9"/>
      <c r="F19" s="10"/>
      <c r="G19" s="10"/>
      <c r="H19" s="10"/>
    </row>
    <row r="20" spans="1:12" ht="20.25" customHeight="1" x14ac:dyDescent="0.25">
      <c r="A20" s="11"/>
      <c r="B20" s="12"/>
      <c r="C20" s="13"/>
      <c r="E20" s="232" t="s">
        <v>130</v>
      </c>
      <c r="F20" s="232"/>
      <c r="G20" s="232"/>
      <c r="H20" s="232"/>
      <c r="I20" s="30"/>
      <c r="J20" s="30"/>
      <c r="K20" s="30"/>
    </row>
    <row r="21" spans="1:12" x14ac:dyDescent="0.25">
      <c r="A21" s="6"/>
      <c r="C21" s="15"/>
      <c r="D21" s="16"/>
      <c r="E21" s="16"/>
      <c r="F21" s="16"/>
      <c r="G21" s="16"/>
    </row>
    <row r="22" spans="1:12" x14ac:dyDescent="0.25">
      <c r="A22" s="6"/>
      <c r="C22" s="15"/>
      <c r="D22" s="16"/>
      <c r="E22" s="16"/>
      <c r="F22" s="16"/>
      <c r="G22" s="16"/>
    </row>
    <row r="23" spans="1:12" x14ac:dyDescent="0.25">
      <c r="A23" s="6"/>
      <c r="C23" s="13"/>
      <c r="D23" s="30"/>
      <c r="E23" s="30"/>
      <c r="F23" s="30"/>
      <c r="G23" s="30"/>
    </row>
    <row r="24" spans="1:12" x14ac:dyDescent="0.25">
      <c r="A24" s="6"/>
      <c r="B24" s="12"/>
      <c r="C24" s="15"/>
      <c r="D24" s="16"/>
      <c r="E24" s="16"/>
      <c r="F24" s="16"/>
      <c r="G24" s="16"/>
      <c r="H24" s="17"/>
    </row>
    <row r="25" spans="1:12" x14ac:dyDescent="0.25">
      <c r="A25" s="11"/>
      <c r="B25" s="18"/>
      <c r="C25" s="12"/>
      <c r="D25" s="14"/>
      <c r="F25" s="10"/>
      <c r="H25" s="10"/>
    </row>
    <row r="26" spans="1:12" x14ac:dyDescent="0.25">
      <c r="A26" s="6"/>
      <c r="B26" s="10"/>
      <c r="C26" s="18"/>
      <c r="D26" s="19"/>
      <c r="E26" s="9"/>
      <c r="F26" s="10"/>
      <c r="G26" s="10"/>
      <c r="H26" s="10"/>
    </row>
    <row r="27" spans="1:12" x14ac:dyDescent="0.25">
      <c r="A27" s="6"/>
      <c r="B27" s="10"/>
      <c r="C27" s="10"/>
      <c r="D27" s="8"/>
      <c r="E27" s="9"/>
      <c r="F27" s="10"/>
      <c r="G27" s="10"/>
      <c r="H27" s="10"/>
    </row>
    <row r="28" spans="1:12" x14ac:dyDescent="0.25">
      <c r="A28" s="6"/>
      <c r="B28" s="10"/>
      <c r="C28" s="10"/>
      <c r="D28" s="8"/>
      <c r="E28" s="9"/>
      <c r="F28" s="10"/>
      <c r="G28" s="10"/>
      <c r="H28" s="10"/>
    </row>
    <row r="29" spans="1:12" x14ac:dyDescent="0.25">
      <c r="A29" s="6"/>
      <c r="B29" s="7"/>
      <c r="C29" s="10"/>
      <c r="D29" s="8"/>
      <c r="E29" s="9"/>
      <c r="F29" s="10"/>
      <c r="G29" s="10"/>
      <c r="H29" s="10"/>
    </row>
    <row r="30" spans="1:12" x14ac:dyDescent="0.25">
      <c r="A30" s="6"/>
      <c r="B30" s="21"/>
      <c r="C30" s="7"/>
      <c r="D30" s="20"/>
      <c r="E30" s="9"/>
      <c r="F30" s="10"/>
      <c r="G30" s="10"/>
      <c r="H30" s="10"/>
    </row>
    <row r="31" spans="1:12" x14ac:dyDescent="0.25">
      <c r="A31" s="6"/>
      <c r="B31" s="22"/>
      <c r="C31" s="21"/>
      <c r="D31" s="8"/>
      <c r="E31" s="9"/>
      <c r="F31" s="10"/>
      <c r="G31" s="10"/>
      <c r="H31" s="10"/>
    </row>
    <row r="32" spans="1:12" x14ac:dyDescent="0.25">
      <c r="A32" s="11"/>
      <c r="B32" s="18"/>
      <c r="C32" s="22"/>
      <c r="D32" s="8"/>
      <c r="E32" s="9"/>
      <c r="F32" s="10"/>
      <c r="G32" s="10"/>
      <c r="H32" s="10"/>
    </row>
    <row r="33" spans="1:8" x14ac:dyDescent="0.25">
      <c r="A33" s="6"/>
      <c r="B33" s="10"/>
      <c r="C33" s="18"/>
      <c r="D33" s="19"/>
      <c r="E33" s="9"/>
      <c r="F33" s="10"/>
      <c r="G33" s="10"/>
      <c r="H33" s="10"/>
    </row>
    <row r="34" spans="1:8" x14ac:dyDescent="0.25">
      <c r="A34" s="6"/>
      <c r="B34" s="10"/>
      <c r="C34" s="10"/>
      <c r="D34" s="8"/>
      <c r="E34" s="9"/>
      <c r="F34" s="10"/>
      <c r="G34" s="10"/>
      <c r="H34" s="10"/>
    </row>
    <row r="35" spans="1:8" x14ac:dyDescent="0.25">
      <c r="A35" s="6"/>
      <c r="B35" s="7"/>
      <c r="C35" s="10"/>
      <c r="D35" s="8"/>
      <c r="E35" s="9"/>
      <c r="F35" s="10"/>
      <c r="G35" s="10"/>
      <c r="H35" s="10"/>
    </row>
    <row r="36" spans="1:8" x14ac:dyDescent="0.25">
      <c r="A36" s="6"/>
      <c r="B36" s="10"/>
      <c r="C36" s="7"/>
      <c r="D36" s="8"/>
      <c r="E36" s="9"/>
      <c r="F36" s="10"/>
      <c r="G36" s="10"/>
      <c r="H36" s="10"/>
    </row>
    <row r="37" spans="1:8" x14ac:dyDescent="0.25">
      <c r="A37" s="6"/>
      <c r="B37" s="10"/>
      <c r="C37" s="10"/>
      <c r="D37" s="8"/>
      <c r="E37" s="9"/>
      <c r="F37" s="10"/>
      <c r="G37" s="10"/>
      <c r="H37" s="10"/>
    </row>
    <row r="38" spans="1:8" x14ac:dyDescent="0.25">
      <c r="A38" s="6"/>
      <c r="B38" s="10"/>
      <c r="C38" s="10"/>
      <c r="D38" s="8"/>
      <c r="E38" s="9"/>
      <c r="F38" s="10"/>
      <c r="G38" s="10"/>
      <c r="H38" s="10"/>
    </row>
    <row r="39" spans="1:8" x14ac:dyDescent="0.25">
      <c r="A39" s="6"/>
      <c r="B39" s="10"/>
      <c r="C39" s="10"/>
      <c r="D39" s="8"/>
      <c r="E39" s="9"/>
      <c r="F39" s="10"/>
      <c r="G39" s="10"/>
      <c r="H39" s="10"/>
    </row>
    <row r="40" spans="1:8" x14ac:dyDescent="0.25">
      <c r="A40" s="6"/>
      <c r="B40" s="7"/>
      <c r="C40" s="10"/>
      <c r="D40" s="8"/>
      <c r="E40" s="9"/>
      <c r="F40" s="10"/>
      <c r="G40" s="10"/>
      <c r="H40" s="10"/>
    </row>
    <row r="41" spans="1:8" x14ac:dyDescent="0.25">
      <c r="A41" s="11"/>
      <c r="B41" s="18"/>
      <c r="C41" s="7"/>
      <c r="D41" s="20"/>
      <c r="E41" s="9"/>
      <c r="F41" s="10"/>
      <c r="G41" s="10"/>
      <c r="H41" s="10"/>
    </row>
    <row r="42" spans="1:8" x14ac:dyDescent="0.25">
      <c r="A42" s="6"/>
      <c r="B42" s="10"/>
      <c r="C42" s="18"/>
      <c r="D42" s="19"/>
      <c r="E42" s="9"/>
      <c r="F42" s="10"/>
      <c r="G42" s="10"/>
      <c r="H42" s="10"/>
    </row>
    <row r="43" spans="1:8" x14ac:dyDescent="0.25">
      <c r="A43" s="6"/>
      <c r="B43" s="10"/>
      <c r="C43" s="10"/>
      <c r="D43" s="8"/>
      <c r="E43" s="9"/>
      <c r="F43" s="10"/>
      <c r="G43" s="10"/>
      <c r="H43" s="10"/>
    </row>
    <row r="44" spans="1:8" x14ac:dyDescent="0.25">
      <c r="A44" s="6"/>
      <c r="B44" s="10"/>
      <c r="C44" s="10"/>
      <c r="D44" s="8"/>
      <c r="E44" s="9"/>
      <c r="F44" s="10"/>
      <c r="G44" s="10"/>
      <c r="H44" s="10"/>
    </row>
    <row r="45" spans="1:8" x14ac:dyDescent="0.25">
      <c r="A45" s="6"/>
      <c r="B45" s="7"/>
      <c r="C45" s="10"/>
      <c r="D45" s="8"/>
      <c r="E45" s="9"/>
      <c r="F45" s="10"/>
      <c r="G45" s="10"/>
      <c r="H45" s="10"/>
    </row>
    <row r="46" spans="1:8" x14ac:dyDescent="0.25">
      <c r="A46" s="6"/>
      <c r="B46" s="7"/>
      <c r="C46" s="7"/>
      <c r="D46" s="8"/>
      <c r="E46" s="9"/>
      <c r="F46" s="10"/>
      <c r="G46" s="10"/>
      <c r="H46" s="10"/>
    </row>
    <row r="47" spans="1:8" x14ac:dyDescent="0.25">
      <c r="A47" s="6"/>
      <c r="B47" s="7"/>
      <c r="C47" s="7"/>
      <c r="D47" s="8"/>
      <c r="E47" s="9"/>
      <c r="F47" s="10"/>
      <c r="G47" s="10"/>
      <c r="H47" s="10"/>
    </row>
    <row r="48" spans="1:8" x14ac:dyDescent="0.25">
      <c r="A48" s="11"/>
      <c r="B48" s="18"/>
      <c r="C48" s="7"/>
      <c r="D48" s="8"/>
      <c r="E48" s="9"/>
      <c r="F48" s="10"/>
      <c r="G48" s="10"/>
      <c r="H48" s="10"/>
    </row>
    <row r="49" spans="1:8" x14ac:dyDescent="0.25">
      <c r="A49" s="24"/>
      <c r="B49" s="10"/>
      <c r="C49" s="18"/>
      <c r="D49" s="19"/>
      <c r="E49" s="23"/>
      <c r="F49" s="10"/>
      <c r="G49" s="10"/>
      <c r="H49" s="10"/>
    </row>
    <row r="50" spans="1:8" x14ac:dyDescent="0.25">
      <c r="A50" s="24"/>
      <c r="B50" s="10"/>
      <c r="C50" s="10"/>
      <c r="D50" s="9"/>
      <c r="E50" s="10"/>
      <c r="F50" s="10"/>
      <c r="G50" s="10"/>
      <c r="H50" s="10"/>
    </row>
    <row r="51" spans="1:8" x14ac:dyDescent="0.25">
      <c r="A51" s="24"/>
      <c r="B51" s="10"/>
      <c r="C51" s="10"/>
      <c r="D51" s="9"/>
      <c r="E51" s="10"/>
      <c r="F51" s="10"/>
      <c r="G51" s="10"/>
      <c r="H51" s="10"/>
    </row>
    <row r="52" spans="1:8" x14ac:dyDescent="0.25">
      <c r="A52" s="24"/>
      <c r="B52" s="10"/>
      <c r="C52" s="10"/>
      <c r="D52" s="9"/>
      <c r="E52" s="10"/>
      <c r="F52" s="10"/>
      <c r="G52" s="10"/>
      <c r="H52" s="10"/>
    </row>
    <row r="53" spans="1:8" x14ac:dyDescent="0.25">
      <c r="A53" s="24"/>
      <c r="B53" s="10"/>
      <c r="C53" s="10"/>
      <c r="D53" s="9"/>
      <c r="E53" s="10"/>
      <c r="F53" s="10"/>
      <c r="G53" s="10"/>
      <c r="H53" s="10"/>
    </row>
    <row r="54" spans="1:8" x14ac:dyDescent="0.25">
      <c r="A54" s="24"/>
      <c r="B54" s="10"/>
      <c r="C54" s="10"/>
      <c r="D54" s="9"/>
      <c r="E54" s="10"/>
      <c r="F54" s="10"/>
      <c r="G54" s="10"/>
      <c r="H54" s="10"/>
    </row>
    <row r="55" spans="1:8" x14ac:dyDescent="0.25">
      <c r="A55" s="24"/>
      <c r="B55" s="10"/>
      <c r="C55" s="10"/>
      <c r="D55" s="9"/>
      <c r="E55" s="10"/>
      <c r="F55" s="10"/>
      <c r="G55" s="10"/>
      <c r="H55" s="10"/>
    </row>
    <row r="56" spans="1:8" x14ac:dyDescent="0.25">
      <c r="A56" s="24"/>
      <c r="B56" s="10"/>
      <c r="C56" s="10"/>
      <c r="D56" s="9"/>
      <c r="E56" s="10"/>
      <c r="F56" s="10"/>
      <c r="G56" s="10"/>
      <c r="H56" s="10"/>
    </row>
    <row r="57" spans="1:8" x14ac:dyDescent="0.25">
      <c r="A57" s="24"/>
      <c r="B57" s="10"/>
      <c r="C57" s="10"/>
      <c r="D57" s="9"/>
      <c r="E57" s="10"/>
      <c r="F57" s="10"/>
      <c r="G57" s="10"/>
      <c r="H57" s="10"/>
    </row>
    <row r="58" spans="1:8" x14ac:dyDescent="0.25">
      <c r="C58" s="10"/>
      <c r="D58" s="9"/>
      <c r="E58" s="10"/>
      <c r="F58" s="10"/>
      <c r="G58" s="10"/>
    </row>
  </sheetData>
  <mergeCells count="13">
    <mergeCell ref="E20:H20"/>
    <mergeCell ref="A1:C1"/>
    <mergeCell ref="D1:H1"/>
    <mergeCell ref="A2:C2"/>
    <mergeCell ref="D2:H2"/>
    <mergeCell ref="A4:H4"/>
    <mergeCell ref="A5:H5"/>
    <mergeCell ref="A7:A8"/>
    <mergeCell ref="B7:B8"/>
    <mergeCell ref="C7:C8"/>
    <mergeCell ref="D7:D8"/>
    <mergeCell ref="E7:G7"/>
    <mergeCell ref="H7:H8"/>
  </mergeCells>
  <printOptions horizontalCentered="1"/>
  <pageMargins left="0.7" right="0.7" top="1"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
  <sheetViews>
    <sheetView showZeros="0" topLeftCell="A13" zoomScaleNormal="100" workbookViewId="0">
      <selection activeCell="F20" sqref="F20:I20"/>
    </sheetView>
  </sheetViews>
  <sheetFormatPr defaultRowHeight="15.75" x14ac:dyDescent="0.25"/>
  <cols>
    <col min="1" max="1" width="7.125" style="26" customWidth="1"/>
    <col min="2" max="2" width="28.5" style="25" customWidth="1"/>
    <col min="3" max="3" width="12.125" style="26" customWidth="1"/>
    <col min="4" max="4" width="6.25" style="26" customWidth="1"/>
    <col min="5" max="5" width="4.125" style="26" bestFit="1" customWidth="1"/>
    <col min="6" max="6" width="4.25" style="26" bestFit="1" customWidth="1"/>
    <col min="7" max="7" width="11.375" style="26" customWidth="1"/>
    <col min="8" max="8" width="47.375" style="26" customWidth="1"/>
    <col min="9" max="9" width="7.125" style="26" customWidth="1"/>
  </cols>
  <sheetData>
    <row r="1" spans="1:9" s="31" customFormat="1" x14ac:dyDescent="0.25">
      <c r="A1" s="233" t="str">
        <f>'2.CMD.T'!A1:C1</f>
        <v>ỦY BAN NHÂN DÂN</v>
      </c>
      <c r="B1" s="233"/>
      <c r="C1" s="233"/>
      <c r="D1" s="234" t="str">
        <f>+'2.CMD.T'!D1:H1</f>
        <v>CỘNG HÒAXÃ HỘI CHỦ NGHĨA VIỆT NAM</v>
      </c>
      <c r="E1" s="234"/>
      <c r="F1" s="234"/>
      <c r="G1" s="234"/>
      <c r="H1" s="234"/>
      <c r="I1" s="234"/>
    </row>
    <row r="2" spans="1:9" s="31" customFormat="1" ht="15.75" customHeight="1" x14ac:dyDescent="0.25">
      <c r="A2" s="234" t="str">
        <f>+'2.CMD.T'!A2:C2</f>
        <v>TỈNH HÀ TĨNH</v>
      </c>
      <c r="B2" s="234"/>
      <c r="C2" s="234"/>
      <c r="D2" s="234" t="str">
        <f>+'2.CMD.T'!D2:H2</f>
        <v>Độc lập - Tự do - Hạnh phúc</v>
      </c>
      <c r="E2" s="234"/>
      <c r="F2" s="234"/>
      <c r="G2" s="234"/>
      <c r="H2" s="234"/>
      <c r="I2" s="234"/>
    </row>
    <row r="3" spans="1:9" s="31" customFormat="1" x14ac:dyDescent="0.25">
      <c r="A3" s="241"/>
      <c r="B3" s="241"/>
      <c r="C3" s="241"/>
      <c r="D3" s="241"/>
      <c r="E3" s="241"/>
      <c r="F3" s="241"/>
      <c r="G3" s="241"/>
      <c r="H3" s="241"/>
      <c r="I3" s="241"/>
    </row>
    <row r="4" spans="1:9" s="31" customFormat="1" x14ac:dyDescent="0.25">
      <c r="A4" s="235" t="s">
        <v>104</v>
      </c>
      <c r="B4" s="235"/>
      <c r="C4" s="235"/>
      <c r="D4" s="235"/>
      <c r="E4" s="235"/>
      <c r="F4" s="235"/>
      <c r="G4" s="235"/>
      <c r="H4" s="235"/>
      <c r="I4" s="235"/>
    </row>
    <row r="5" spans="1:9" s="31" customFormat="1" x14ac:dyDescent="0.25">
      <c r="A5" s="235" t="s">
        <v>34</v>
      </c>
      <c r="B5" s="235"/>
      <c r="C5" s="235"/>
      <c r="D5" s="235"/>
      <c r="E5" s="235"/>
      <c r="F5" s="235"/>
      <c r="G5" s="235"/>
      <c r="H5" s="235"/>
      <c r="I5" s="235"/>
    </row>
    <row r="6" spans="1:9" s="31" customFormat="1" x14ac:dyDescent="0.25">
      <c r="A6" s="242" t="str">
        <f>'2.CMD.T'!A5:H5</f>
        <v>(Kèm theo Tờ trình số    … /TTr-UBND ngày ... tháng …. năm 2024 của Ủy ban nhân dân tỉnh)</v>
      </c>
      <c r="B6" s="242"/>
      <c r="C6" s="242"/>
      <c r="D6" s="242"/>
      <c r="E6" s="242"/>
      <c r="F6" s="242"/>
      <c r="G6" s="242"/>
      <c r="H6" s="242"/>
      <c r="I6" s="242"/>
    </row>
    <row r="7" spans="1:9" x14ac:dyDescent="0.25">
      <c r="A7" s="243"/>
      <c r="B7" s="243"/>
      <c r="C7" s="243"/>
      <c r="D7" s="243"/>
      <c r="E7" s="243"/>
      <c r="F7" s="243"/>
      <c r="G7" s="243"/>
      <c r="H7" s="243"/>
      <c r="I7" s="243"/>
    </row>
    <row r="8" spans="1:9" s="41" customFormat="1" ht="28.5" customHeight="1" x14ac:dyDescent="0.25">
      <c r="A8" s="244" t="s">
        <v>8</v>
      </c>
      <c r="B8" s="240" t="s">
        <v>10</v>
      </c>
      <c r="C8" s="245" t="s">
        <v>16</v>
      </c>
      <c r="D8" s="239" t="s">
        <v>7</v>
      </c>
      <c r="E8" s="239"/>
      <c r="F8" s="239"/>
      <c r="G8" s="240" t="s">
        <v>26</v>
      </c>
      <c r="H8" s="239" t="s">
        <v>46</v>
      </c>
      <c r="I8" s="239" t="s">
        <v>6</v>
      </c>
    </row>
    <row r="9" spans="1:9" s="41" customFormat="1" ht="21" customHeight="1" x14ac:dyDescent="0.25">
      <c r="A9" s="244"/>
      <c r="B9" s="240"/>
      <c r="C9" s="245"/>
      <c r="D9" s="27" t="s">
        <v>5</v>
      </c>
      <c r="E9" s="27" t="s">
        <v>4</v>
      </c>
      <c r="F9" s="27" t="s">
        <v>11</v>
      </c>
      <c r="G9" s="240"/>
      <c r="H9" s="239"/>
      <c r="I9" s="239"/>
    </row>
    <row r="10" spans="1:9" s="41" customFormat="1" ht="21.75" customHeight="1" x14ac:dyDescent="0.25">
      <c r="A10" s="28">
        <v>-1</v>
      </c>
      <c r="B10" s="28">
        <v>-2</v>
      </c>
      <c r="C10" s="28" t="s">
        <v>27</v>
      </c>
      <c r="D10" s="28">
        <v>-4</v>
      </c>
      <c r="E10" s="28">
        <v>-5</v>
      </c>
      <c r="F10" s="28">
        <v>-6</v>
      </c>
      <c r="G10" s="28">
        <v>-7</v>
      </c>
      <c r="H10" s="28">
        <v>-8</v>
      </c>
      <c r="I10" s="28">
        <v>-9</v>
      </c>
    </row>
    <row r="11" spans="1:9" s="79" customFormat="1" ht="12.75" x14ac:dyDescent="0.2">
      <c r="A11" s="80" t="s">
        <v>52</v>
      </c>
      <c r="B11" s="78" t="s">
        <v>85</v>
      </c>
      <c r="C11" s="215">
        <f>SUM(C12:C12)</f>
        <v>0.06</v>
      </c>
      <c r="D11" s="215">
        <f>SUM(D12:D12)</f>
        <v>0.06</v>
      </c>
      <c r="E11" s="215">
        <f>SUM(E12:E14)</f>
        <v>0</v>
      </c>
      <c r="F11" s="215">
        <f>SUM(F12:F14)</f>
        <v>0</v>
      </c>
      <c r="G11" s="81"/>
      <c r="H11" s="69"/>
      <c r="I11" s="69"/>
    </row>
    <row r="12" spans="1:9" s="79" customFormat="1" ht="76.5" x14ac:dyDescent="0.2">
      <c r="A12" s="82">
        <v>1</v>
      </c>
      <c r="B12" s="83" t="s">
        <v>93</v>
      </c>
      <c r="C12" s="84">
        <f>SUM(D12:F12)</f>
        <v>0.06</v>
      </c>
      <c r="D12" s="85">
        <v>0.06</v>
      </c>
      <c r="E12" s="85"/>
      <c r="F12" s="85"/>
      <c r="G12" s="82" t="s">
        <v>94</v>
      </c>
      <c r="H12" s="216" t="s">
        <v>95</v>
      </c>
      <c r="I12" s="69"/>
    </row>
    <row r="13" spans="1:9" s="88" customFormat="1" ht="12.75" x14ac:dyDescent="0.25">
      <c r="A13" s="89" t="s">
        <v>63</v>
      </c>
      <c r="B13" s="90" t="s">
        <v>96</v>
      </c>
      <c r="C13" s="91">
        <f>SUM(C14)</f>
        <v>0.3</v>
      </c>
      <c r="D13" s="91">
        <f>SUM(D14)</f>
        <v>0.3</v>
      </c>
      <c r="E13" s="91">
        <f>SUM(E14)</f>
        <v>0</v>
      </c>
      <c r="F13" s="91">
        <f>SUM(F14)</f>
        <v>0</v>
      </c>
      <c r="G13" s="92"/>
      <c r="H13" s="86"/>
      <c r="I13" s="87"/>
    </row>
    <row r="14" spans="1:9" s="88" customFormat="1" ht="63.75" x14ac:dyDescent="0.25">
      <c r="A14" s="86">
        <v>1</v>
      </c>
      <c r="B14" s="68" t="s">
        <v>97</v>
      </c>
      <c r="C14" s="84">
        <f>SUM(D14:F14)</f>
        <v>0.3</v>
      </c>
      <c r="D14" s="84">
        <v>0.3</v>
      </c>
      <c r="E14" s="84"/>
      <c r="F14" s="84"/>
      <c r="G14" s="93" t="s">
        <v>98</v>
      </c>
      <c r="H14" s="86" t="s">
        <v>99</v>
      </c>
      <c r="I14" s="87"/>
    </row>
    <row r="15" spans="1:9" s="88" customFormat="1" ht="12.75" x14ac:dyDescent="0.25">
      <c r="A15" s="94" t="s">
        <v>115</v>
      </c>
      <c r="B15" s="217" t="s">
        <v>57</v>
      </c>
      <c r="C15" s="95">
        <f>SUM(C16:C17)</f>
        <v>0.2</v>
      </c>
      <c r="D15" s="95">
        <f>SUM(D16:D17)</f>
        <v>0.2</v>
      </c>
      <c r="E15" s="84"/>
      <c r="F15" s="84"/>
      <c r="G15" s="93"/>
      <c r="H15" s="86"/>
      <c r="I15" s="87"/>
    </row>
    <row r="16" spans="1:9" s="88" customFormat="1" ht="89.25" x14ac:dyDescent="0.25">
      <c r="A16" s="87">
        <v>1</v>
      </c>
      <c r="B16" s="68" t="s">
        <v>100</v>
      </c>
      <c r="C16" s="84">
        <f>SUM(D16:F16)</f>
        <v>0.1</v>
      </c>
      <c r="D16" s="84">
        <v>0.1</v>
      </c>
      <c r="E16" s="84"/>
      <c r="F16" s="84"/>
      <c r="G16" s="93" t="s">
        <v>101</v>
      </c>
      <c r="H16" s="218" t="s">
        <v>123</v>
      </c>
      <c r="I16" s="87"/>
    </row>
    <row r="17" spans="1:10" s="88" customFormat="1" ht="102" x14ac:dyDescent="0.25">
      <c r="A17" s="87">
        <v>2</v>
      </c>
      <c r="B17" s="68" t="s">
        <v>102</v>
      </c>
      <c r="C17" s="84">
        <f>SUM(D17:F17)</f>
        <v>0.1</v>
      </c>
      <c r="D17" s="84">
        <v>0.1</v>
      </c>
      <c r="E17" s="84"/>
      <c r="F17" s="84"/>
      <c r="G17" s="93" t="s">
        <v>103</v>
      </c>
      <c r="H17" s="218" t="s">
        <v>124</v>
      </c>
      <c r="I17" s="87"/>
    </row>
    <row r="18" spans="1:10" x14ac:dyDescent="0.25">
      <c r="A18" s="53">
        <f>+A17+A14+A12</f>
        <v>4</v>
      </c>
      <c r="B18" s="54" t="s">
        <v>116</v>
      </c>
      <c r="C18" s="70">
        <f>+C11+C13+C15</f>
        <v>0.56000000000000005</v>
      </c>
      <c r="D18" s="70">
        <f>+D11+D13+D15</f>
        <v>0.56000000000000005</v>
      </c>
      <c r="E18" s="70">
        <f>+E11+E13+E15</f>
        <v>0</v>
      </c>
      <c r="F18" s="70">
        <f>+F11+F13+F15</f>
        <v>0</v>
      </c>
      <c r="G18" s="55"/>
      <c r="H18" s="56"/>
      <c r="I18" s="56"/>
      <c r="J18" s="42"/>
    </row>
    <row r="20" spans="1:10" x14ac:dyDescent="0.25">
      <c r="F20" s="232" t="s">
        <v>130</v>
      </c>
      <c r="G20" s="232"/>
      <c r="H20" s="232"/>
      <c r="I20" s="232"/>
    </row>
  </sheetData>
  <mergeCells count="17">
    <mergeCell ref="H8:H9"/>
    <mergeCell ref="I8:I9"/>
    <mergeCell ref="B8:B9"/>
    <mergeCell ref="F20:I20"/>
    <mergeCell ref="A1:C1"/>
    <mergeCell ref="D1:I1"/>
    <mergeCell ref="A2:C2"/>
    <mergeCell ref="D2:I2"/>
    <mergeCell ref="A3:I3"/>
    <mergeCell ref="A5:I5"/>
    <mergeCell ref="A4:I4"/>
    <mergeCell ref="A6:I6"/>
    <mergeCell ref="A7:I7"/>
    <mergeCell ref="A8:A9"/>
    <mergeCell ref="C8:C9"/>
    <mergeCell ref="D8:F8"/>
    <mergeCell ref="G8:G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15"/>
  <sheetViews>
    <sheetView showZeros="0" topLeftCell="A4" zoomScale="115" zoomScaleNormal="115" workbookViewId="0">
      <selection activeCell="F15" sqref="F15:I15"/>
    </sheetView>
  </sheetViews>
  <sheetFormatPr defaultRowHeight="15.75" x14ac:dyDescent="0.25"/>
  <cols>
    <col min="1" max="1" width="5.5" style="36" customWidth="1"/>
    <col min="2" max="2" width="30" style="37" customWidth="1"/>
    <col min="3" max="3" width="12.125" style="36" customWidth="1"/>
    <col min="4" max="4" width="6.625" style="36" bestFit="1" customWidth="1"/>
    <col min="5" max="6" width="5.5" style="36" bestFit="1" customWidth="1"/>
    <col min="7" max="7" width="10.5" style="36" customWidth="1"/>
    <col min="8" max="8" width="52" style="36" customWidth="1"/>
    <col min="9" max="9" width="5.25" style="36" customWidth="1"/>
    <col min="10" max="10" width="16.25" style="41" customWidth="1"/>
    <col min="11" max="16384" width="9" style="41"/>
  </cols>
  <sheetData>
    <row r="1" spans="1:49" s="40" customFormat="1" x14ac:dyDescent="0.25">
      <c r="A1" s="233" t="str">
        <f>'2.CMD.T'!A1:C1</f>
        <v>ỦY BAN NHÂN DÂN</v>
      </c>
      <c r="B1" s="233"/>
      <c r="C1" s="233"/>
      <c r="D1" s="234" t="str">
        <f>+'2.CMD.T'!D1:H1</f>
        <v>CỘNG HÒAXÃ HỘI CHỦ NGHĨA VIỆT NAM</v>
      </c>
      <c r="E1" s="234"/>
      <c r="F1" s="234"/>
      <c r="G1" s="234"/>
      <c r="H1" s="234"/>
      <c r="I1" s="234"/>
    </row>
    <row r="2" spans="1:49" s="40" customFormat="1" ht="15.75" customHeight="1" x14ac:dyDescent="0.25">
      <c r="A2" s="234" t="str">
        <f>+'2.CMD.T'!A2:C2</f>
        <v>TỈNH HÀ TĨNH</v>
      </c>
      <c r="B2" s="234"/>
      <c r="C2" s="234"/>
      <c r="D2" s="234" t="str">
        <f>+'2.CMD.T'!D2:H2</f>
        <v>Độc lập - Tự do - Hạnh phúc</v>
      </c>
      <c r="E2" s="234"/>
      <c r="F2" s="234"/>
      <c r="G2" s="234"/>
      <c r="H2" s="234"/>
      <c r="I2" s="234"/>
    </row>
    <row r="3" spans="1:49" s="40" customFormat="1" x14ac:dyDescent="0.25">
      <c r="A3" s="247"/>
      <c r="B3" s="247"/>
      <c r="C3" s="247"/>
      <c r="D3" s="247"/>
      <c r="E3" s="247"/>
      <c r="F3" s="247"/>
      <c r="G3" s="247"/>
      <c r="H3" s="247"/>
      <c r="I3" s="247"/>
    </row>
    <row r="4" spans="1:49" s="40" customFormat="1" x14ac:dyDescent="0.25">
      <c r="A4" s="235" t="s">
        <v>127</v>
      </c>
      <c r="B4" s="235"/>
      <c r="C4" s="235"/>
      <c r="D4" s="235"/>
      <c r="E4" s="235"/>
      <c r="F4" s="235"/>
      <c r="G4" s="235"/>
      <c r="H4" s="235"/>
      <c r="I4" s="235"/>
    </row>
    <row r="5" spans="1:49" s="40" customFormat="1" x14ac:dyDescent="0.25">
      <c r="A5" s="235" t="s">
        <v>126</v>
      </c>
      <c r="B5" s="235"/>
      <c r="C5" s="235"/>
      <c r="D5" s="235"/>
      <c r="E5" s="235"/>
      <c r="F5" s="235"/>
      <c r="G5" s="235"/>
      <c r="H5" s="235"/>
      <c r="I5" s="235"/>
    </row>
    <row r="6" spans="1:49" s="40" customFormat="1" x14ac:dyDescent="0.25">
      <c r="A6" s="236" t="str">
        <f>'2.CMD.T'!A5:H5</f>
        <v>(Kèm theo Tờ trình số    … /TTr-UBND ngày ... tháng …. năm 2024 của Ủy ban nhân dân tỉnh)</v>
      </c>
      <c r="B6" s="236"/>
      <c r="C6" s="236"/>
      <c r="D6" s="236"/>
      <c r="E6" s="236"/>
      <c r="F6" s="236"/>
      <c r="G6" s="236"/>
      <c r="H6" s="236"/>
      <c r="I6" s="236"/>
    </row>
    <row r="7" spans="1:49" x14ac:dyDescent="0.25">
      <c r="A7" s="246"/>
      <c r="B7" s="246"/>
      <c r="C7" s="246"/>
      <c r="D7" s="246"/>
      <c r="E7" s="246"/>
      <c r="F7" s="246"/>
      <c r="G7" s="246"/>
      <c r="H7" s="246"/>
      <c r="I7" s="246"/>
    </row>
    <row r="8" spans="1:49" ht="24.75" customHeight="1" x14ac:dyDescent="0.25">
      <c r="A8" s="244" t="s">
        <v>8</v>
      </c>
      <c r="B8" s="240" t="s">
        <v>10</v>
      </c>
      <c r="C8" s="245" t="s">
        <v>16</v>
      </c>
      <c r="D8" s="239" t="s">
        <v>7</v>
      </c>
      <c r="E8" s="239"/>
      <c r="F8" s="239"/>
      <c r="G8" s="240" t="s">
        <v>26</v>
      </c>
      <c r="H8" s="239" t="s">
        <v>13</v>
      </c>
      <c r="I8" s="239" t="s">
        <v>12</v>
      </c>
    </row>
    <row r="9" spans="1:49" ht="29.25" customHeight="1" x14ac:dyDescent="0.25">
      <c r="A9" s="244"/>
      <c r="B9" s="240"/>
      <c r="C9" s="245"/>
      <c r="D9" s="27" t="s">
        <v>5</v>
      </c>
      <c r="E9" s="27" t="s">
        <v>4</v>
      </c>
      <c r="F9" s="27" t="s">
        <v>11</v>
      </c>
      <c r="G9" s="240"/>
      <c r="H9" s="239"/>
      <c r="I9" s="239"/>
    </row>
    <row r="10" spans="1:49" ht="16.5" customHeight="1" x14ac:dyDescent="0.25">
      <c r="A10" s="28">
        <v>-1</v>
      </c>
      <c r="B10" s="28">
        <v>-2</v>
      </c>
      <c r="C10" s="28" t="s">
        <v>27</v>
      </c>
      <c r="D10" s="28">
        <v>-4</v>
      </c>
      <c r="E10" s="28">
        <v>-5</v>
      </c>
      <c r="F10" s="28">
        <v>-6</v>
      </c>
      <c r="G10" s="28">
        <v>-7</v>
      </c>
      <c r="H10" s="28">
        <v>-8</v>
      </c>
      <c r="I10" s="28">
        <v>-9</v>
      </c>
    </row>
    <row r="11" spans="1:49" s="102" customFormat="1" ht="12.75" x14ac:dyDescent="0.2">
      <c r="A11" s="103" t="s">
        <v>52</v>
      </c>
      <c r="B11" s="171" t="s">
        <v>57</v>
      </c>
      <c r="C11" s="140">
        <f>SUM(D11:G11)</f>
        <v>0.23</v>
      </c>
      <c r="D11" s="73">
        <f>D12</f>
        <v>0.23</v>
      </c>
      <c r="E11" s="98">
        <f>E12</f>
        <v>0</v>
      </c>
      <c r="F11" s="98">
        <f>F12</f>
        <v>0</v>
      </c>
      <c r="G11" s="73"/>
      <c r="H11" s="104"/>
      <c r="I11" s="138"/>
      <c r="J11" s="100"/>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s="102" customFormat="1" ht="51" x14ac:dyDescent="0.2">
      <c r="A12" s="99">
        <v>1</v>
      </c>
      <c r="B12" s="1" t="s">
        <v>54</v>
      </c>
      <c r="C12" s="141">
        <v>0.23</v>
      </c>
      <c r="D12" s="141">
        <v>0.23</v>
      </c>
      <c r="E12" s="105"/>
      <c r="F12" s="105"/>
      <c r="G12" s="172" t="s">
        <v>55</v>
      </c>
      <c r="H12" s="97" t="s">
        <v>56</v>
      </c>
      <c r="I12" s="173"/>
      <c r="J12" s="100"/>
      <c r="K12" s="139"/>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s="40" customFormat="1" x14ac:dyDescent="0.25">
      <c r="A13" s="71">
        <f>+A12</f>
        <v>1</v>
      </c>
      <c r="B13" s="72" t="s">
        <v>53</v>
      </c>
      <c r="C13" s="73">
        <f>+C11</f>
        <v>0.23</v>
      </c>
      <c r="D13" s="73">
        <f>+D11</f>
        <v>0.23</v>
      </c>
      <c r="E13" s="73">
        <f>+E11</f>
        <v>0</v>
      </c>
      <c r="F13" s="73">
        <f>+F11</f>
        <v>0</v>
      </c>
      <c r="G13" s="73">
        <f>+G11</f>
        <v>0</v>
      </c>
      <c r="H13" s="73"/>
      <c r="I13" s="73"/>
    </row>
    <row r="15" spans="1:49" x14ac:dyDescent="0.25">
      <c r="F15" s="232" t="s">
        <v>130</v>
      </c>
      <c r="G15" s="232"/>
      <c r="H15" s="232"/>
      <c r="I15" s="232"/>
    </row>
  </sheetData>
  <mergeCells count="17">
    <mergeCell ref="H8:H9"/>
    <mergeCell ref="F15:I15"/>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showZeros="0" zoomScaleNormal="100" workbookViewId="0">
      <selection activeCell="F15" sqref="F15:I15"/>
    </sheetView>
  </sheetViews>
  <sheetFormatPr defaultColWidth="8.75" defaultRowHeight="15.75" x14ac:dyDescent="0.25"/>
  <cols>
    <col min="1" max="1" width="5.5" style="26" customWidth="1"/>
    <col min="2" max="2" width="30" style="25" customWidth="1"/>
    <col min="3" max="3" width="12.125" style="26" customWidth="1"/>
    <col min="4" max="6" width="8" style="26" customWidth="1"/>
    <col min="7" max="7" width="16.125" style="26" customWidth="1"/>
    <col min="8" max="8" width="36.75" style="26" customWidth="1"/>
    <col min="9" max="9" width="7.25" style="26" customWidth="1"/>
    <col min="10" max="16384" width="8.75" style="39"/>
  </cols>
  <sheetData>
    <row r="1" spans="1:9" x14ac:dyDescent="0.25">
      <c r="A1" s="233" t="str">
        <f>'2.CMD.T'!A1:C1</f>
        <v>ỦY BAN NHÂN DÂN</v>
      </c>
      <c r="B1" s="233"/>
      <c r="C1" s="233"/>
      <c r="D1" s="234" t="str">
        <f>+'2.CMD.T'!D1:H1</f>
        <v>CỘNG HÒAXÃ HỘI CHỦ NGHĨA VIỆT NAM</v>
      </c>
      <c r="E1" s="234"/>
      <c r="F1" s="234"/>
      <c r="G1" s="234"/>
      <c r="H1" s="234"/>
      <c r="I1" s="234"/>
    </row>
    <row r="2" spans="1:9" ht="15.75" customHeight="1" x14ac:dyDescent="0.25">
      <c r="A2" s="234" t="str">
        <f>+'2.CMD.T'!A2:C2</f>
        <v>TỈNH HÀ TĨNH</v>
      </c>
      <c r="B2" s="234"/>
      <c r="C2" s="234"/>
      <c r="D2" s="234" t="str">
        <f>+'2.CMD.T'!D2:H2</f>
        <v>Độc lập - Tự do - Hạnh phúc</v>
      </c>
      <c r="E2" s="234"/>
      <c r="F2" s="234"/>
      <c r="G2" s="234"/>
      <c r="H2" s="234"/>
      <c r="I2" s="234"/>
    </row>
    <row r="3" spans="1:9" x14ac:dyDescent="0.25">
      <c r="A3" s="241"/>
      <c r="B3" s="241"/>
      <c r="C3" s="241"/>
      <c r="D3" s="241"/>
      <c r="E3" s="241"/>
      <c r="F3" s="241"/>
      <c r="G3" s="241"/>
      <c r="H3" s="241"/>
      <c r="I3" s="241"/>
    </row>
    <row r="4" spans="1:9" x14ac:dyDescent="0.25">
      <c r="A4" s="235" t="s">
        <v>105</v>
      </c>
      <c r="B4" s="235"/>
      <c r="C4" s="235"/>
      <c r="D4" s="235"/>
      <c r="E4" s="235"/>
      <c r="F4" s="235"/>
      <c r="G4" s="235"/>
      <c r="H4" s="235"/>
      <c r="I4" s="235"/>
    </row>
    <row r="5" spans="1:9" x14ac:dyDescent="0.25">
      <c r="A5" s="235" t="s">
        <v>35</v>
      </c>
      <c r="B5" s="235"/>
      <c r="C5" s="235"/>
      <c r="D5" s="235"/>
      <c r="E5" s="235"/>
      <c r="F5" s="235"/>
      <c r="G5" s="235"/>
      <c r="H5" s="235"/>
      <c r="I5" s="235"/>
    </row>
    <row r="6" spans="1:9" x14ac:dyDescent="0.25">
      <c r="A6" s="242" t="str">
        <f>'2.CMD.T'!A5:H5</f>
        <v>(Kèm theo Tờ trình số    … /TTr-UBND ngày ... tháng …. năm 2024 của Ủy ban nhân dân tỉnh)</v>
      </c>
      <c r="B6" s="242"/>
      <c r="C6" s="242"/>
      <c r="D6" s="242"/>
      <c r="E6" s="242"/>
      <c r="F6" s="242"/>
      <c r="G6" s="242"/>
      <c r="H6" s="242"/>
      <c r="I6" s="242"/>
    </row>
    <row r="7" spans="1:9" ht="9" customHeight="1" x14ac:dyDescent="0.25">
      <c r="A7" s="243"/>
      <c r="B7" s="243"/>
      <c r="C7" s="243"/>
      <c r="D7" s="243"/>
      <c r="E7" s="243"/>
      <c r="F7" s="243"/>
      <c r="G7" s="243"/>
      <c r="H7" s="243"/>
      <c r="I7" s="243"/>
    </row>
    <row r="8" spans="1:9" s="75" customFormat="1" ht="15" customHeight="1" x14ac:dyDescent="0.25">
      <c r="A8" s="244" t="s">
        <v>8</v>
      </c>
      <c r="B8" s="240" t="s">
        <v>10</v>
      </c>
      <c r="C8" s="245" t="s">
        <v>16</v>
      </c>
      <c r="D8" s="239" t="s">
        <v>7</v>
      </c>
      <c r="E8" s="239"/>
      <c r="F8" s="239"/>
      <c r="G8" s="240" t="s">
        <v>26</v>
      </c>
      <c r="H8" s="239" t="s">
        <v>13</v>
      </c>
      <c r="I8" s="239" t="s">
        <v>12</v>
      </c>
    </row>
    <row r="9" spans="1:9" s="75" customFormat="1" ht="30" customHeight="1" x14ac:dyDescent="0.25">
      <c r="A9" s="244"/>
      <c r="B9" s="240"/>
      <c r="C9" s="245"/>
      <c r="D9" s="27" t="s">
        <v>5</v>
      </c>
      <c r="E9" s="27" t="s">
        <v>4</v>
      </c>
      <c r="F9" s="27" t="s">
        <v>11</v>
      </c>
      <c r="G9" s="240"/>
      <c r="H9" s="239"/>
      <c r="I9" s="239"/>
    </row>
    <row r="10" spans="1:9" s="76" customFormat="1" ht="17.25" customHeight="1" x14ac:dyDescent="0.2">
      <c r="A10" s="96">
        <v>-1</v>
      </c>
      <c r="B10" s="96">
        <v>-2</v>
      </c>
      <c r="C10" s="96" t="s">
        <v>27</v>
      </c>
      <c r="D10" s="96">
        <v>-4</v>
      </c>
      <c r="E10" s="96">
        <v>-5</v>
      </c>
      <c r="F10" s="96">
        <v>-6</v>
      </c>
      <c r="G10" s="96">
        <v>-7</v>
      </c>
      <c r="H10" s="96">
        <v>-8</v>
      </c>
      <c r="I10" s="96">
        <v>-9</v>
      </c>
    </row>
    <row r="11" spans="1:9" s="75" customFormat="1" ht="28.5" customHeight="1" x14ac:dyDescent="0.25">
      <c r="A11" s="203" t="s">
        <v>52</v>
      </c>
      <c r="B11" s="204" t="s">
        <v>83</v>
      </c>
      <c r="C11" s="205">
        <f>+C12</f>
        <v>0.56000000000000005</v>
      </c>
      <c r="D11" s="205">
        <f>+D12</f>
        <v>0.56000000000000005</v>
      </c>
      <c r="E11" s="204"/>
      <c r="F11" s="204"/>
      <c r="G11" s="203"/>
      <c r="H11" s="206"/>
      <c r="I11" s="77"/>
    </row>
    <row r="12" spans="1:9" s="75" customFormat="1" ht="54.75" customHeight="1" x14ac:dyDescent="0.25">
      <c r="A12" s="207">
        <v>1</v>
      </c>
      <c r="B12" s="132" t="s">
        <v>84</v>
      </c>
      <c r="C12" s="208">
        <v>0.56000000000000005</v>
      </c>
      <c r="D12" s="208">
        <v>0.56000000000000005</v>
      </c>
      <c r="E12" s="209"/>
      <c r="F12" s="209"/>
      <c r="G12" s="209" t="s">
        <v>82</v>
      </c>
      <c r="H12" s="210" t="s">
        <v>125</v>
      </c>
      <c r="I12" s="77"/>
    </row>
    <row r="13" spans="1:9" ht="21.75" customHeight="1" x14ac:dyDescent="0.25">
      <c r="A13" s="211">
        <f>+A12</f>
        <v>1</v>
      </c>
      <c r="B13" s="212" t="s">
        <v>59</v>
      </c>
      <c r="C13" s="213">
        <f>+C11</f>
        <v>0.56000000000000005</v>
      </c>
      <c r="D13" s="213">
        <f>+D11</f>
        <v>0.56000000000000005</v>
      </c>
      <c r="E13" s="213">
        <f>+E11</f>
        <v>0</v>
      </c>
      <c r="F13" s="213">
        <f>+F11</f>
        <v>0</v>
      </c>
      <c r="G13" s="214"/>
      <c r="H13" s="214"/>
      <c r="I13" s="59"/>
    </row>
    <row r="14" spans="1:9" ht="9" customHeight="1" x14ac:dyDescent="0.25"/>
    <row r="15" spans="1:9" x14ac:dyDescent="0.25">
      <c r="F15" s="232" t="s">
        <v>130</v>
      </c>
      <c r="G15" s="232"/>
      <c r="H15" s="232"/>
      <c r="I15" s="232"/>
    </row>
  </sheetData>
  <mergeCells count="17">
    <mergeCell ref="H8:H9"/>
    <mergeCell ref="F15:I15"/>
    <mergeCell ref="A1:C1"/>
    <mergeCell ref="D1:I1"/>
    <mergeCell ref="A2:C2"/>
    <mergeCell ref="D2:I2"/>
    <mergeCell ref="A3:I3"/>
    <mergeCell ref="I8:I9"/>
    <mergeCell ref="A4:I4"/>
    <mergeCell ref="A7:I7"/>
    <mergeCell ref="A5:I5"/>
    <mergeCell ref="A6:I6"/>
    <mergeCell ref="A8:A9"/>
    <mergeCell ref="B8:B9"/>
    <mergeCell ref="C8:C9"/>
    <mergeCell ref="D8:F8"/>
    <mergeCell ref="G8:G9"/>
  </mergeCells>
  <printOptions horizontalCentered="1"/>
  <pageMargins left="0.32" right="0.26" top="0.66" bottom="0.45" header="0.3" footer="0.17"/>
  <pageSetup paperSize="9" orientation="landscape" r:id="rId1"/>
  <headerFooter>
    <oddFooter>&amp;LPhụ lục &amp;A&amp;R&amp;P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7"/>
  <sheetViews>
    <sheetView showZeros="0" topLeftCell="A11" zoomScaleNormal="100" workbookViewId="0">
      <selection activeCell="F17" sqref="F17:I17"/>
    </sheetView>
  </sheetViews>
  <sheetFormatPr defaultRowHeight="15.75" x14ac:dyDescent="0.25"/>
  <cols>
    <col min="1" max="1" width="5.5" style="26" customWidth="1"/>
    <col min="2" max="2" width="33.75" style="25" customWidth="1"/>
    <col min="3" max="3" width="12.125" style="26" customWidth="1"/>
    <col min="4" max="4" width="4.75" style="26" customWidth="1"/>
    <col min="5" max="5" width="4.125" style="26" bestFit="1" customWidth="1"/>
    <col min="6" max="6" width="4.25" style="26" bestFit="1" customWidth="1"/>
    <col min="7" max="7" width="12" style="26" customWidth="1"/>
    <col min="8" max="8" width="46.75" style="26" customWidth="1"/>
    <col min="9" max="9" width="6.125" style="26" customWidth="1"/>
  </cols>
  <sheetData>
    <row r="1" spans="1:9" s="31" customFormat="1" x14ac:dyDescent="0.25">
      <c r="A1" s="233" t="str">
        <f>'2.CMD.T'!A1:C1</f>
        <v>ỦY BAN NHÂN DÂN</v>
      </c>
      <c r="B1" s="233"/>
      <c r="C1" s="233"/>
      <c r="D1" s="234" t="str">
        <f>+'2.CMD.T'!D1:H1</f>
        <v>CỘNG HÒAXÃ HỘI CHỦ NGHĨA VIỆT NAM</v>
      </c>
      <c r="E1" s="234"/>
      <c r="F1" s="234"/>
      <c r="G1" s="234"/>
      <c r="H1" s="234"/>
      <c r="I1" s="234"/>
    </row>
    <row r="2" spans="1:9" s="31" customFormat="1" ht="15.75" customHeight="1" x14ac:dyDescent="0.25">
      <c r="A2" s="234" t="str">
        <f>+'2.CMD.T'!A2:C2</f>
        <v>TỈNH HÀ TĨNH</v>
      </c>
      <c r="B2" s="234"/>
      <c r="C2" s="234"/>
      <c r="D2" s="234" t="str">
        <f>+'2.CMD.T'!D2:H2</f>
        <v>Độc lập - Tự do - Hạnh phúc</v>
      </c>
      <c r="E2" s="234"/>
      <c r="F2" s="234"/>
      <c r="G2" s="234"/>
      <c r="H2" s="234"/>
      <c r="I2" s="234"/>
    </row>
    <row r="3" spans="1:9" s="31" customFormat="1" x14ac:dyDescent="0.25">
      <c r="A3" s="241"/>
      <c r="B3" s="241"/>
      <c r="C3" s="241"/>
      <c r="D3" s="241"/>
      <c r="E3" s="241"/>
      <c r="F3" s="241"/>
      <c r="G3" s="241"/>
      <c r="H3" s="241"/>
      <c r="I3" s="241"/>
    </row>
    <row r="4" spans="1:9" s="31" customFormat="1" x14ac:dyDescent="0.25">
      <c r="A4" s="235" t="s">
        <v>106</v>
      </c>
      <c r="B4" s="235"/>
      <c r="C4" s="235"/>
      <c r="D4" s="235"/>
      <c r="E4" s="235"/>
      <c r="F4" s="235"/>
      <c r="G4" s="235"/>
      <c r="H4" s="235"/>
      <c r="I4" s="235"/>
    </row>
    <row r="5" spans="1:9" s="31" customFormat="1" x14ac:dyDescent="0.25">
      <c r="A5" s="235" t="s">
        <v>36</v>
      </c>
      <c r="B5" s="235"/>
      <c r="C5" s="235"/>
      <c r="D5" s="235"/>
      <c r="E5" s="235"/>
      <c r="F5" s="235"/>
      <c r="G5" s="235"/>
      <c r="H5" s="235"/>
      <c r="I5" s="235"/>
    </row>
    <row r="6" spans="1:9" s="31" customFormat="1" x14ac:dyDescent="0.25">
      <c r="A6" s="242" t="str">
        <f>'2.CMD.T'!A5:H5</f>
        <v>(Kèm theo Tờ trình số    … /TTr-UBND ngày ... tháng …. năm 2024 của Ủy ban nhân dân tỉnh)</v>
      </c>
      <c r="B6" s="242"/>
      <c r="C6" s="242"/>
      <c r="D6" s="242"/>
      <c r="E6" s="242"/>
      <c r="F6" s="242"/>
      <c r="G6" s="242"/>
      <c r="H6" s="242"/>
      <c r="I6" s="242"/>
    </row>
    <row r="7" spans="1:9" x14ac:dyDescent="0.25">
      <c r="A7" s="243"/>
      <c r="B7" s="243"/>
      <c r="C7" s="243"/>
      <c r="D7" s="243"/>
      <c r="E7" s="243"/>
      <c r="F7" s="243"/>
      <c r="G7" s="243"/>
      <c r="H7" s="243"/>
      <c r="I7" s="243"/>
    </row>
    <row r="8" spans="1:9" ht="23.25" customHeight="1" x14ac:dyDescent="0.25">
      <c r="A8" s="248" t="s">
        <v>8</v>
      </c>
      <c r="B8" s="249" t="s">
        <v>10</v>
      </c>
      <c r="C8" s="250" t="s">
        <v>16</v>
      </c>
      <c r="D8" s="248" t="s">
        <v>7</v>
      </c>
      <c r="E8" s="248"/>
      <c r="F8" s="248"/>
      <c r="G8" s="249" t="s">
        <v>26</v>
      </c>
      <c r="H8" s="248" t="s">
        <v>13</v>
      </c>
      <c r="I8" s="248" t="s">
        <v>6</v>
      </c>
    </row>
    <row r="9" spans="1:9" ht="21" customHeight="1" x14ac:dyDescent="0.25">
      <c r="A9" s="248"/>
      <c r="B9" s="249"/>
      <c r="C9" s="250"/>
      <c r="D9" s="108" t="s">
        <v>5</v>
      </c>
      <c r="E9" s="108" t="s">
        <v>4</v>
      </c>
      <c r="F9" s="108" t="s">
        <v>11</v>
      </c>
      <c r="G9" s="249"/>
      <c r="H9" s="248"/>
      <c r="I9" s="248"/>
    </row>
    <row r="10" spans="1:9" x14ac:dyDescent="0.25">
      <c r="A10" s="109">
        <v>-1</v>
      </c>
      <c r="B10" s="109">
        <v>-2</v>
      </c>
      <c r="C10" s="109" t="s">
        <v>27</v>
      </c>
      <c r="D10" s="109">
        <v>-4</v>
      </c>
      <c r="E10" s="109">
        <v>-5</v>
      </c>
      <c r="F10" s="109">
        <v>-6</v>
      </c>
      <c r="G10" s="109">
        <v>-7</v>
      </c>
      <c r="H10" s="109">
        <v>-8</v>
      </c>
      <c r="I10" s="109">
        <v>-9</v>
      </c>
    </row>
    <row r="11" spans="1:9" s="41" customFormat="1" x14ac:dyDescent="0.25">
      <c r="A11" s="110" t="s">
        <v>121</v>
      </c>
      <c r="B11" s="111" t="s">
        <v>48</v>
      </c>
      <c r="C11" s="168">
        <f>SUM(C12:C12)</f>
        <v>0.84</v>
      </c>
      <c r="D11" s="168">
        <f>SUM(D12:D12)</f>
        <v>0.84</v>
      </c>
      <c r="E11" s="168">
        <f>SUM(E12:E12)</f>
        <v>0</v>
      </c>
      <c r="F11" s="168">
        <f>SUM(F12:F12)</f>
        <v>0</v>
      </c>
      <c r="G11" s="109"/>
      <c r="H11" s="112"/>
      <c r="I11" s="109"/>
    </row>
    <row r="12" spans="1:9" s="41" customFormat="1" ht="60" x14ac:dyDescent="0.25">
      <c r="A12" s="169">
        <v>1</v>
      </c>
      <c r="B12" s="113" t="s">
        <v>49</v>
      </c>
      <c r="C12" s="170">
        <v>0.84</v>
      </c>
      <c r="D12" s="170">
        <v>0.84</v>
      </c>
      <c r="E12" s="170"/>
      <c r="F12" s="170"/>
      <c r="G12" s="114" t="s">
        <v>50</v>
      </c>
      <c r="H12" s="107" t="s">
        <v>51</v>
      </c>
      <c r="I12" s="109"/>
    </row>
    <row r="13" spans="1:9" s="41" customFormat="1" x14ac:dyDescent="0.25">
      <c r="A13" s="110" t="s">
        <v>63</v>
      </c>
      <c r="B13" s="111" t="s">
        <v>88</v>
      </c>
      <c r="C13" s="168">
        <f>SUM(C14:C14)</f>
        <v>0.14842</v>
      </c>
      <c r="D13" s="168">
        <f>SUM(D14:D14)</f>
        <v>0.14842</v>
      </c>
      <c r="E13" s="170"/>
      <c r="F13" s="170"/>
      <c r="G13" s="114"/>
      <c r="H13" s="107"/>
      <c r="I13" s="109"/>
    </row>
    <row r="14" spans="1:9" s="41" customFormat="1" ht="36" x14ac:dyDescent="0.25">
      <c r="A14" s="169">
        <v>1</v>
      </c>
      <c r="B14" s="113" t="s">
        <v>89</v>
      </c>
      <c r="C14" s="170">
        <f>SUM(D14:F14)</f>
        <v>0.14842</v>
      </c>
      <c r="D14" s="170">
        <f>(749.2+154.6+580.4)/10000</f>
        <v>0.14842</v>
      </c>
      <c r="E14" s="170"/>
      <c r="F14" s="170"/>
      <c r="G14" s="114" t="s">
        <v>90</v>
      </c>
      <c r="H14" s="107" t="s">
        <v>91</v>
      </c>
      <c r="I14" s="109"/>
    </row>
    <row r="15" spans="1:9" ht="22.5" customHeight="1" x14ac:dyDescent="0.25">
      <c r="A15" s="63">
        <f>+A14+A12</f>
        <v>2</v>
      </c>
      <c r="B15" s="64" t="s">
        <v>92</v>
      </c>
      <c r="C15" s="65">
        <f>+C13+C11</f>
        <v>0.98841999999999997</v>
      </c>
      <c r="D15" s="65">
        <f>+D13+D11</f>
        <v>0.98841999999999997</v>
      </c>
      <c r="E15" s="65"/>
      <c r="F15" s="65"/>
      <c r="G15" s="66"/>
      <c r="H15" s="67"/>
      <c r="I15" s="62"/>
    </row>
    <row r="17" spans="6:9" x14ac:dyDescent="0.25">
      <c r="F17" s="232" t="s">
        <v>130</v>
      </c>
      <c r="G17" s="232"/>
      <c r="H17" s="232"/>
      <c r="I17" s="232"/>
    </row>
  </sheetData>
  <mergeCells count="17">
    <mergeCell ref="A5:I5"/>
    <mergeCell ref="A6:I6"/>
    <mergeCell ref="A7:I7"/>
    <mergeCell ref="A1:C1"/>
    <mergeCell ref="D1:I1"/>
    <mergeCell ref="A2:C2"/>
    <mergeCell ref="D2:I2"/>
    <mergeCell ref="A3:I3"/>
    <mergeCell ref="A4:I4"/>
    <mergeCell ref="F17:I17"/>
    <mergeCell ref="A8:A9"/>
    <mergeCell ref="B8:B9"/>
    <mergeCell ref="C8:C9"/>
    <mergeCell ref="D8:F8"/>
    <mergeCell ref="G8:G9"/>
    <mergeCell ref="H8:H9"/>
    <mergeCell ref="I8:I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7"/>
  <sheetViews>
    <sheetView showZeros="0" topLeftCell="A10" zoomScaleNormal="100" workbookViewId="0">
      <selection activeCell="F17" sqref="F17:I17"/>
    </sheetView>
  </sheetViews>
  <sheetFormatPr defaultColWidth="8.75" defaultRowHeight="15.75" x14ac:dyDescent="0.25"/>
  <cols>
    <col min="1" max="1" width="5.5" style="26" customWidth="1"/>
    <col min="2" max="2" width="25.875" style="25" customWidth="1"/>
    <col min="3" max="3" width="11.125" style="26" customWidth="1"/>
    <col min="4" max="6" width="6.25" style="26" bestFit="1" customWidth="1"/>
    <col min="7" max="7" width="19.375" style="26" customWidth="1"/>
    <col min="8" max="8" width="45.125" style="26" customWidth="1"/>
    <col min="9" max="9" width="7" style="39" customWidth="1"/>
    <col min="10" max="16384" width="8.75" style="39"/>
  </cols>
  <sheetData>
    <row r="1" spans="1:9" ht="15.75" customHeight="1" x14ac:dyDescent="0.25">
      <c r="A1" s="233" t="str">
        <f>'2.CMD.T'!A1:C1</f>
        <v>ỦY BAN NHÂN DÂN</v>
      </c>
      <c r="B1" s="233"/>
      <c r="C1" s="233"/>
      <c r="D1" s="234" t="str">
        <f>+'2.CMD.T'!D1:H1</f>
        <v>CỘNG HÒAXÃ HỘI CHỦ NGHĨA VIỆT NAM</v>
      </c>
      <c r="E1" s="234"/>
      <c r="F1" s="234"/>
      <c r="G1" s="234"/>
      <c r="H1" s="234"/>
      <c r="I1" s="234"/>
    </row>
    <row r="2" spans="1:9" ht="15.75" customHeight="1" x14ac:dyDescent="0.25">
      <c r="A2" s="234" t="str">
        <f>+'2.CMD.T'!A2:C2</f>
        <v>TỈNH HÀ TĨNH</v>
      </c>
      <c r="B2" s="234"/>
      <c r="C2" s="234"/>
      <c r="D2" s="234" t="str">
        <f>+'2.CMD.T'!D2:H2</f>
        <v>Độc lập - Tự do - Hạnh phúc</v>
      </c>
      <c r="E2" s="234"/>
      <c r="F2" s="234"/>
      <c r="G2" s="234"/>
      <c r="H2" s="234"/>
      <c r="I2" s="234"/>
    </row>
    <row r="3" spans="1:9" x14ac:dyDescent="0.25">
      <c r="A3" s="241"/>
      <c r="B3" s="241"/>
      <c r="C3" s="241"/>
      <c r="D3" s="241"/>
      <c r="E3" s="241"/>
      <c r="F3" s="241"/>
      <c r="G3" s="241"/>
      <c r="H3" s="241"/>
    </row>
    <row r="4" spans="1:9" ht="15.75" customHeight="1" x14ac:dyDescent="0.25">
      <c r="A4" s="235" t="s">
        <v>107</v>
      </c>
      <c r="B4" s="235"/>
      <c r="C4" s="235"/>
      <c r="D4" s="235"/>
      <c r="E4" s="235"/>
      <c r="F4" s="235"/>
      <c r="G4" s="235"/>
      <c r="H4" s="235"/>
      <c r="I4" s="235"/>
    </row>
    <row r="5" spans="1:9" ht="15.75" customHeight="1" x14ac:dyDescent="0.25">
      <c r="A5" s="235" t="s">
        <v>37</v>
      </c>
      <c r="B5" s="235"/>
      <c r="C5" s="235"/>
      <c r="D5" s="235"/>
      <c r="E5" s="235"/>
      <c r="F5" s="235"/>
      <c r="G5" s="235"/>
      <c r="H5" s="235"/>
      <c r="I5" s="235"/>
    </row>
    <row r="6" spans="1:9" x14ac:dyDescent="0.25">
      <c r="A6" s="242" t="str">
        <f>'2.CMD.T'!A5:H5</f>
        <v>(Kèm theo Tờ trình số    … /TTr-UBND ngày ... tháng …. năm 2024 của Ủy ban nhân dân tỉnh)</v>
      </c>
      <c r="B6" s="242"/>
      <c r="C6" s="242"/>
      <c r="D6" s="242"/>
      <c r="E6" s="242"/>
      <c r="F6" s="242"/>
      <c r="G6" s="242"/>
      <c r="H6" s="242"/>
      <c r="I6" s="242"/>
    </row>
    <row r="7" spans="1:9" x14ac:dyDescent="0.25">
      <c r="A7" s="74"/>
      <c r="B7" s="74"/>
      <c r="C7" s="74"/>
      <c r="D7" s="74"/>
      <c r="E7" s="74"/>
      <c r="F7" s="74"/>
      <c r="G7" s="74"/>
      <c r="H7" s="74"/>
    </row>
    <row r="8" spans="1:9" ht="20.25" customHeight="1" x14ac:dyDescent="0.25">
      <c r="A8" s="253" t="s">
        <v>8</v>
      </c>
      <c r="B8" s="251" t="s">
        <v>10</v>
      </c>
      <c r="C8" s="250" t="s">
        <v>16</v>
      </c>
      <c r="D8" s="251" t="s">
        <v>42</v>
      </c>
      <c r="E8" s="251"/>
      <c r="F8" s="251"/>
      <c r="G8" s="251" t="s">
        <v>43</v>
      </c>
      <c r="H8" s="251" t="s">
        <v>41</v>
      </c>
      <c r="I8" s="252" t="s">
        <v>6</v>
      </c>
    </row>
    <row r="9" spans="1:9" ht="33.75" customHeight="1" x14ac:dyDescent="0.25">
      <c r="A9" s="253"/>
      <c r="B9" s="251"/>
      <c r="C9" s="250"/>
      <c r="D9" s="106" t="s">
        <v>5</v>
      </c>
      <c r="E9" s="106" t="s">
        <v>4</v>
      </c>
      <c r="F9" s="106" t="s">
        <v>11</v>
      </c>
      <c r="G9" s="251"/>
      <c r="H9" s="251"/>
      <c r="I9" s="252"/>
    </row>
    <row r="10" spans="1:9" x14ac:dyDescent="0.25">
      <c r="A10" s="174" t="s">
        <v>52</v>
      </c>
      <c r="B10" s="180" t="s">
        <v>60</v>
      </c>
      <c r="C10" s="219">
        <f>+C11+C12</f>
        <v>0.30000000000000004</v>
      </c>
      <c r="D10" s="219">
        <f>+D11+D12</f>
        <v>0.30000000000000004</v>
      </c>
      <c r="E10" s="179"/>
      <c r="F10" s="179"/>
      <c r="G10" s="179"/>
      <c r="H10" s="179"/>
      <c r="I10" s="174"/>
    </row>
    <row r="11" spans="1:9" ht="78" customHeight="1" x14ac:dyDescent="0.25">
      <c r="A11" s="186" t="s">
        <v>62</v>
      </c>
      <c r="B11" s="185" t="s">
        <v>61</v>
      </c>
      <c r="C11" s="188">
        <f>+D11</f>
        <v>0.14000000000000001</v>
      </c>
      <c r="D11" s="188">
        <v>0.14000000000000001</v>
      </c>
      <c r="E11" s="179"/>
      <c r="F11" s="179"/>
      <c r="G11" s="187" t="s">
        <v>64</v>
      </c>
      <c r="H11" s="187" t="s">
        <v>65</v>
      </c>
      <c r="I11" s="174"/>
    </row>
    <row r="12" spans="1:9" ht="78" customHeight="1" x14ac:dyDescent="0.25">
      <c r="A12" s="186" t="s">
        <v>119</v>
      </c>
      <c r="B12" s="185" t="s">
        <v>118</v>
      </c>
      <c r="C12" s="188">
        <f>+D12</f>
        <v>0.16</v>
      </c>
      <c r="D12" s="188">
        <v>0.16</v>
      </c>
      <c r="E12" s="179"/>
      <c r="F12" s="179"/>
      <c r="G12" s="187" t="s">
        <v>117</v>
      </c>
      <c r="H12" s="187" t="s">
        <v>65</v>
      </c>
      <c r="I12" s="174"/>
    </row>
    <row r="13" spans="1:9" x14ac:dyDescent="0.25">
      <c r="A13" s="174" t="s">
        <v>63</v>
      </c>
      <c r="B13" s="180" t="str">
        <f>'[1]01'!B12</f>
        <v>Đất nghĩa trang, nghĩa địa</v>
      </c>
      <c r="C13" s="175">
        <f>C14</f>
        <v>2.8</v>
      </c>
      <c r="D13" s="175">
        <f>D14</f>
        <v>2.8</v>
      </c>
      <c r="E13" s="175">
        <f>E14</f>
        <v>0</v>
      </c>
      <c r="F13" s="175">
        <f>F14</f>
        <v>0</v>
      </c>
      <c r="G13" s="176"/>
      <c r="H13" s="181"/>
      <c r="I13" s="177"/>
    </row>
    <row r="14" spans="1:9" ht="60.75" customHeight="1" x14ac:dyDescent="0.25">
      <c r="A14" s="157">
        <v>1</v>
      </c>
      <c r="B14" s="182" t="str">
        <f>'[1]01'!B13</f>
        <v>Mở rộng nghĩa trang Đồng Mốt Bắc Sơn và nghĩa trang Cồn Chùa Nam Sơn</v>
      </c>
      <c r="C14" s="183">
        <f>D14</f>
        <v>2.8</v>
      </c>
      <c r="D14" s="184">
        <v>2.8</v>
      </c>
      <c r="E14" s="178"/>
      <c r="F14" s="178"/>
      <c r="G14" s="176" t="s">
        <v>58</v>
      </c>
      <c r="H14" s="181" t="str">
        <f>'[1]01'!O13</f>
        <v>Quyết định số 72/QĐ-UBND ngày 08/3/2024 của UBND thị trấn Nghèn về việc phê duyệt chủ trương đầu tư mở rộng nghĩa trang Đồng Mốt Bắc Sơn và nghĩa trang Cồn Chùa Nam Sơn tại thị trấn Nghèn</v>
      </c>
      <c r="I14" s="177"/>
    </row>
    <row r="15" spans="1:9" x14ac:dyDescent="0.25">
      <c r="A15" s="60">
        <f>+A14+A12</f>
        <v>3</v>
      </c>
      <c r="B15" s="61" t="s">
        <v>120</v>
      </c>
      <c r="C15" s="127">
        <f>+C13+C10</f>
        <v>3.0999999999999996</v>
      </c>
      <c r="D15" s="127">
        <f>+D13+D10</f>
        <v>3.0999999999999996</v>
      </c>
      <c r="E15" s="57"/>
      <c r="F15" s="57"/>
      <c r="G15" s="58"/>
      <c r="H15" s="59"/>
      <c r="I15" s="189"/>
    </row>
    <row r="16" spans="1:9" ht="9" customHeight="1" x14ac:dyDescent="0.25"/>
    <row r="17" spans="6:9" x14ac:dyDescent="0.25">
      <c r="F17" s="232" t="s">
        <v>130</v>
      </c>
      <c r="G17" s="232"/>
      <c r="H17" s="232"/>
      <c r="I17" s="232"/>
    </row>
  </sheetData>
  <mergeCells count="16">
    <mergeCell ref="H8:H9"/>
    <mergeCell ref="F17:I17"/>
    <mergeCell ref="I8:I9"/>
    <mergeCell ref="A4:I4"/>
    <mergeCell ref="A5:I5"/>
    <mergeCell ref="A6:I6"/>
    <mergeCell ref="A8:A9"/>
    <mergeCell ref="B8:B9"/>
    <mergeCell ref="C8:C9"/>
    <mergeCell ref="D8:F8"/>
    <mergeCell ref="G8:G9"/>
    <mergeCell ref="D1:I1"/>
    <mergeCell ref="D2:I2"/>
    <mergeCell ref="A1:C1"/>
    <mergeCell ref="A2:C2"/>
    <mergeCell ref="A3:H3"/>
  </mergeCells>
  <printOptions horizontalCentered="1"/>
  <pageMargins left="0.32" right="0.26" top="0.66" bottom="0.45" header="0.3" footer="0.17"/>
  <pageSetup paperSize="9" orientation="landscape" r:id="rId1"/>
  <headerFooter>
    <oddFooter>&amp;LPhụ lục &amp;A&amp;R&amp;P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SGV</vt:lpstr>
      <vt:lpstr>2.CMD.T</vt:lpstr>
      <vt:lpstr>2.1.TPHT</vt:lpstr>
      <vt:lpstr>2.2.TX HL</vt:lpstr>
      <vt:lpstr>2.3.CX</vt:lpstr>
      <vt:lpstr>2.4.KA</vt:lpstr>
      <vt:lpstr>2.5.C Lộc</vt:lpstr>
      <vt:lpstr>2.6.NX</vt:lpstr>
      <vt:lpstr>2.7.HK</vt:lpstr>
      <vt:lpstr>2.8. T Hà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Admin</cp:lastModifiedBy>
  <cp:lastPrinted>2024-04-15T08:24:56Z</cp:lastPrinted>
  <dcterms:created xsi:type="dcterms:W3CDTF">2017-12-11T07:29:45Z</dcterms:created>
  <dcterms:modified xsi:type="dcterms:W3CDTF">2024-04-15T08:24:59Z</dcterms:modified>
</cp:coreProperties>
</file>