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20" windowHeight="9360" activeTab="0"/>
  </bookViews>
  <sheets>
    <sheet name="Bieu 3 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<sst xmlns="http://schemas.openxmlformats.org/spreadsheetml/2006/main" count="48" uniqueCount="42">
  <si>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TT</t>
  </si>
  <si>
    <t>TP Hà Tĩnh</t>
  </si>
  <si>
    <t>TX Kỳ Anh</t>
  </si>
  <si>
    <t>Huyện, thị xã, thành phố</t>
  </si>
  <si>
    <t xml:space="preserve">A </t>
  </si>
  <si>
    <t>B</t>
  </si>
  <si>
    <t>Cẩm Xuyên</t>
  </si>
  <si>
    <t>Can Lộc</t>
  </si>
  <si>
    <t>Đức Thọ</t>
  </si>
  <si>
    <t>Hồng Lĩnh</t>
  </si>
  <si>
    <t>Lộc Hà</t>
  </si>
  <si>
    <t>Nghi Xuân</t>
  </si>
  <si>
    <t>Thạch Hà</t>
  </si>
  <si>
    <t>Hương Sơn</t>
  </si>
  <si>
    <t>Hương Khê</t>
  </si>
  <si>
    <t>Vũ Quang</t>
  </si>
  <si>
    <t>Tổng</t>
  </si>
  <si>
    <t>Thành thị</t>
  </si>
  <si>
    <t>Nông thôn</t>
  </si>
  <si>
    <t>Kinh phí</t>
  </si>
  <si>
    <t>3=(1*950)
+(2*750)</t>
  </si>
  <si>
    <t xml:space="preserve">Tổng kinh phí hỗ trợ hàng tháng  </t>
  </si>
  <si>
    <t>H. Kỳ Anh</t>
  </si>
  <si>
    <t>ĐVT: Nghìn đồng</t>
  </si>
  <si>
    <t xml:space="preserve">Tổng kinh phí trợ giúp hàng tháng </t>
  </si>
  <si>
    <t>Người cao tuổi đơn thân thuôc hộ nghèo</t>
  </si>
  <si>
    <t>6=(4*950)
+(5*750)</t>
  </si>
  <si>
    <t>Tổng số đối tượng</t>
  </si>
  <si>
    <t>8=3+6</t>
  </si>
  <si>
    <t>Tổng kinh phí trợ giúp hàng tháng</t>
  </si>
  <si>
    <t xml:space="preserve">Người từ đủ 60 tuổi
đến 80 tuổi </t>
  </si>
  <si>
    <t>Người từ đủ
 80 tuổi trở lên</t>
  </si>
  <si>
    <t>7=1+2+4+5</t>
  </si>
  <si>
    <t>11=9+10</t>
  </si>
  <si>
    <t>12=(9*950)+(10*750)</t>
  </si>
  <si>
    <t>13=7+12</t>
  </si>
  <si>
    <t>Tổng kinh phí hỗ trợ hàng năm</t>
  </si>
  <si>
    <t>14=13*12 tháng</t>
  </si>
  <si>
    <t>Người nghèo thuộc hộ nghèo
chính sách ưu đãi người có công</t>
  </si>
  <si>
    <r>
      <t xml:space="preserve">Chú thích: Mức đề xuất hỗ trợ kinh phí trợ giúp hàng tháng cho người cao tuổi đơn thân hoặc người có công sống trong hộ nghèo là:
 750.000 đồng/người/tháng ở khu vực nông thôn, 950.000 đồng/người/tháng ở khu vực thành thị; 
</t>
    </r>
    <r>
      <rPr>
        <sz val="13"/>
        <color indexed="8"/>
        <rFont val="Times New Roman"/>
        <family val="1"/>
      </rPr>
      <t>+ Kinh phí trợ giúp xã hội hàng tháng cho 1.014 người cao tuổi đơn thân từ đủ 60 tuổi đến 80 tuổi là: 783,1 triệu đồng/tháng (9.397,2 triệu đồng/năm)
+ Kinh phí trợ giúp xã hội hàng tháng cho 391 người cao tuổi đơn thân từ đủ 80 tuổi trở lên là: 294,85 triệu đồng/tháng (3.538,2 triệu đồng/năm)
+ Kinh phí trợ giúp xã hội hàng tháng cho 477 người nghèo thuộc hộ nghèo chính sách ưu đãi người có công là: 377,55 triệu đồng/tháng (4.530,6 triệu đồng/năm)
* Tổng kinh phí trợ giúp xã hội hàng tháng cho 1.822 người cao tuổi đơn thân và người có công thuộc hộ nghèo là: 1.455,5 triệu đồng/tháng (17.466 triệu đồng/năm)</t>
    </r>
  </si>
  <si>
    <r>
      <t xml:space="preserve">TỔNG HỢP KINH PHÍ
Hỗ trợ để nâng mức trợ giúp hàng tháng tại cộng đồng cho người cao tuổi đơn thân thuộc hộ nghèo; 
người có công với cách mạng thuộc hộ nghèo
</t>
    </r>
    <r>
      <rPr>
        <i/>
        <sz val="13"/>
        <rFont val="Times New Roman"/>
        <family val="1"/>
      </rPr>
      <t>(Kèm theo Tờ trình số 203 /TTr-UBND ngày 08/7/2019 của UBND tỉnh)</t>
    </r>
  </si>
  <si>
    <t>ỦY BAN NHÂN DÂN TỈNH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</si>
</sst>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0.0"/>
    <numFmt numFmtId="175" formatCode="_-* #,##0.0\ _₫_-;\-* #,##0.0\ _₫_-;_-* &quot;-&quot;??\ _₫_-;_-@_-"/>
    <numFmt numFmtId="176" formatCode="0.0000"/>
    <numFmt numFmtId="177" formatCode="0.000"/>
    <numFmt numFmtId="178" formatCode="0.00000"/>
    <numFmt numFmtId="179" formatCode="_-* #,##0.000\ _₫_-;\-* #,##0.000\ _₫_-;_-* &quot;-&quot;??\ _₫_-;_-@_-"/>
    <numFmt numFmtId="180" formatCode="_-* #,##0.000\ _₫_-;\-* #,##0.000\ _₫_-;_-* &quot;-&quot;???\ _₫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_);_(* \(#,##0.0\);_(* &quot;-&quot;?_);_(@_)"/>
    <numFmt numFmtId="186" formatCode="_(* #,##0.0_);_(* \(#,##0.0\);_(* &quot;-&quot;??_);_(@_)"/>
    <numFmt numFmtId="187" formatCode="_(* #,##0.000_);_(* \(#,##0.000\);_(* &quot;-&quot;???_);_(@_)"/>
    <numFmt numFmtId="188" formatCode="_(* #,##0.0000_);_(* \(#,##0.0000\);_(* &quot;-&quot;????_);_(@_)"/>
    <numFmt numFmtId="189" formatCode="_(* #,##0.00000_);_(* \(#,##0.00000\);_(* &quot;-&quot;?????_);_(@_)"/>
    <numFmt numFmtId="190" formatCode="_(* #,##0.000_);_(* \(#,##0.000\);_(* &quot;-&quot;??_);_(@_)"/>
    <numFmt numFmtId="191" formatCode="_-* #,##0.0000\ _₫_-;\-* #,##0.0000\ _₫_-;_-* &quot;-&quot;??\ _₫_-;_-@_-"/>
    <numFmt numFmtId="192" formatCode="_(* #,##0.00_);_(* \(#,##0.00\);_(* &quot;-&quot;_);_(@_)"/>
    <numFmt numFmtId="193" formatCode="_(* #,##0.0_);_(* \(#,##0.0\);_(* &quot;-&quot;_);_(@_)"/>
    <numFmt numFmtId="194" formatCode="0.000000000"/>
    <numFmt numFmtId="195" formatCode="0.000000"/>
  </numFmts>
  <fonts count="54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3" fillId="0" borderId="0">
      <alignment/>
      <protection/>
    </xf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9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52" fillId="0" borderId="0" xfId="0" applyFont="1" applyFill="1" applyAlignment="1">
      <alignment vertical="center" wrapText="1"/>
    </xf>
    <xf numFmtId="172" fontId="50" fillId="0" borderId="0" xfId="0" applyNumberFormat="1" applyFont="1" applyFill="1" applyAlignment="1">
      <alignment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172" fontId="51" fillId="0" borderId="10" xfId="42" applyNumberFormat="1" applyFont="1" applyFill="1" applyBorder="1" applyAlignment="1">
      <alignment horizontal="center" vertical="center" wrapText="1"/>
    </xf>
    <xf numFmtId="173" fontId="51" fillId="0" borderId="10" xfId="0" applyNumberFormat="1" applyFont="1" applyFill="1" applyBorder="1" applyAlignment="1">
      <alignment horizontal="center" vertical="center" wrapText="1"/>
    </xf>
    <xf numFmtId="173" fontId="53" fillId="0" borderId="10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 wrapText="1"/>
    </xf>
    <xf numFmtId="172" fontId="51" fillId="0" borderId="11" xfId="42" applyNumberFormat="1" applyFont="1" applyFill="1" applyBorder="1" applyAlignment="1">
      <alignment horizontal="center" vertical="center" wrapText="1"/>
    </xf>
    <xf numFmtId="173" fontId="51" fillId="0" borderId="11" xfId="0" applyNumberFormat="1" applyFont="1" applyFill="1" applyBorder="1" applyAlignment="1">
      <alignment horizontal="center" vertical="center" wrapText="1"/>
    </xf>
    <xf numFmtId="173" fontId="53" fillId="0" borderId="11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left" vertical="center" wrapText="1"/>
    </xf>
    <xf numFmtId="172" fontId="51" fillId="0" borderId="12" xfId="42" applyNumberFormat="1" applyFont="1" applyFill="1" applyBorder="1" applyAlignment="1">
      <alignment horizontal="center" vertical="center" wrapText="1"/>
    </xf>
    <xf numFmtId="172" fontId="51" fillId="0" borderId="13" xfId="42" applyNumberFormat="1" applyFont="1" applyFill="1" applyBorder="1" applyAlignment="1">
      <alignment horizontal="center" vertical="center" wrapText="1"/>
    </xf>
    <xf numFmtId="173" fontId="51" fillId="0" borderId="12" xfId="0" applyNumberFormat="1" applyFont="1" applyFill="1" applyBorder="1" applyAlignment="1">
      <alignment horizontal="center" vertical="center" wrapText="1"/>
    </xf>
    <xf numFmtId="173" fontId="53" fillId="0" borderId="12" xfId="0" applyNumberFormat="1" applyFont="1" applyFill="1" applyBorder="1" applyAlignment="1">
      <alignment horizontal="center" vertical="center" wrapText="1"/>
    </xf>
    <xf numFmtId="172" fontId="53" fillId="0" borderId="10" xfId="42" applyNumberFormat="1" applyFont="1" applyFill="1" applyBorder="1" applyAlignment="1">
      <alignment vertical="center" wrapText="1"/>
    </xf>
    <xf numFmtId="172" fontId="53" fillId="0" borderId="11" xfId="42" applyNumberFormat="1" applyFont="1" applyFill="1" applyBorder="1" applyAlignment="1">
      <alignment vertical="center" wrapText="1"/>
    </xf>
    <xf numFmtId="172" fontId="53" fillId="0" borderId="12" xfId="42" applyNumberFormat="1" applyFont="1" applyFill="1" applyBorder="1" applyAlignment="1">
      <alignment vertical="center" wrapText="1"/>
    </xf>
    <xf numFmtId="175" fontId="50" fillId="0" borderId="0" xfId="42" applyNumberFormat="1" applyFont="1" applyFill="1" applyAlignment="1">
      <alignment vertical="center" wrapText="1"/>
    </xf>
    <xf numFmtId="172" fontId="50" fillId="0" borderId="0" xfId="42" applyNumberFormat="1" applyFont="1" applyFill="1" applyAlignment="1">
      <alignment vertical="center" wrapText="1"/>
    </xf>
    <xf numFmtId="185" fontId="50" fillId="0" borderId="0" xfId="0" applyNumberFormat="1" applyFont="1" applyFill="1" applyAlignment="1">
      <alignment vertical="center" wrapText="1"/>
    </xf>
    <xf numFmtId="172" fontId="50" fillId="0" borderId="11" xfId="42" applyNumberFormat="1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72" fontId="52" fillId="0" borderId="14" xfId="0" applyNumberFormat="1" applyFont="1" applyFill="1" applyBorder="1" applyAlignment="1">
      <alignment vertical="center" wrapText="1"/>
    </xf>
    <xf numFmtId="172" fontId="52" fillId="0" borderId="14" xfId="42" applyNumberFormat="1" applyFont="1" applyFill="1" applyBorder="1" applyAlignment="1">
      <alignment vertical="center" wrapText="1"/>
    </xf>
    <xf numFmtId="172" fontId="52" fillId="0" borderId="15" xfId="42" applyNumberFormat="1" applyFont="1" applyFill="1" applyBorder="1" applyAlignment="1">
      <alignment vertical="center" wrapText="1"/>
    </xf>
    <xf numFmtId="173" fontId="52" fillId="0" borderId="14" xfId="0" applyNumberFormat="1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 10 3" xfId="44"/>
    <cellStyle name="Comma 2_Sheet4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edger 17 x 11 in" xfId="58"/>
    <cellStyle name="Linked Cell" xfId="59"/>
    <cellStyle name="Neutral" xfId="60"/>
    <cellStyle name="Normal 2" xfId="61"/>
    <cellStyle name="Normal 2 2_Sheet4" xfId="62"/>
    <cellStyle name="Normal 2_Sheet4" xfId="63"/>
    <cellStyle name="Normal 3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4.00390625" style="2" customWidth="1"/>
    <col min="2" max="2" width="11.57421875" style="2" customWidth="1"/>
    <col min="3" max="4" width="6.7109375" style="2" customWidth="1"/>
    <col min="5" max="5" width="11.00390625" style="2" customWidth="1"/>
    <col min="6" max="6" width="6.140625" style="2" customWidth="1"/>
    <col min="7" max="7" width="6.8515625" style="2" customWidth="1"/>
    <col min="8" max="8" width="11.140625" style="2" customWidth="1"/>
    <col min="9" max="9" width="8.00390625" style="2" customWidth="1"/>
    <col min="10" max="10" width="12.140625" style="2" customWidth="1"/>
    <col min="11" max="11" width="6.421875" style="2" customWidth="1"/>
    <col min="12" max="12" width="6.8515625" style="2" customWidth="1"/>
    <col min="13" max="13" width="7.7109375" style="2" customWidth="1"/>
    <col min="14" max="15" width="11.421875" style="2" customWidth="1"/>
    <col min="16" max="16" width="12.57421875" style="2" customWidth="1"/>
    <col min="17" max="19" width="9.421875" style="2" customWidth="1"/>
    <col min="20" max="24" width="5.8515625" style="2" customWidth="1"/>
    <col min="25" max="44" width="4.421875" style="2" customWidth="1"/>
    <col min="45" max="16384" width="9.140625" style="2" customWidth="1"/>
  </cols>
  <sheetData>
    <row r="1" spans="1:15" ht="69" customHeight="1">
      <c r="A1" s="57" t="s">
        <v>40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6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1" t="s">
        <v>23</v>
      </c>
      <c r="O2" s="51"/>
      <c r="P2" s="51"/>
    </row>
    <row r="3" spans="1:16" s="4" customFormat="1" ht="36" customHeight="1">
      <c r="A3" s="52" t="s">
        <v>0</v>
      </c>
      <c r="B3" s="52" t="s">
        <v>3</v>
      </c>
      <c r="C3" s="55" t="s">
        <v>25</v>
      </c>
      <c r="D3" s="56"/>
      <c r="E3" s="56"/>
      <c r="F3" s="56"/>
      <c r="G3" s="56"/>
      <c r="H3" s="56"/>
      <c r="I3" s="56"/>
      <c r="J3" s="56"/>
      <c r="K3" s="49" t="s">
        <v>38</v>
      </c>
      <c r="L3" s="49"/>
      <c r="M3" s="49"/>
      <c r="N3" s="49"/>
      <c r="O3" s="52" t="s">
        <v>21</v>
      </c>
      <c r="P3" s="45" t="s">
        <v>36</v>
      </c>
    </row>
    <row r="4" spans="1:16" s="4" customFormat="1" ht="28.5" customHeight="1">
      <c r="A4" s="53"/>
      <c r="B4" s="53"/>
      <c r="C4" s="42" t="s">
        <v>30</v>
      </c>
      <c r="D4" s="43"/>
      <c r="E4" s="44"/>
      <c r="F4" s="42" t="s">
        <v>31</v>
      </c>
      <c r="G4" s="43"/>
      <c r="H4" s="44"/>
      <c r="I4" s="46" t="s">
        <v>27</v>
      </c>
      <c r="J4" s="46" t="s">
        <v>24</v>
      </c>
      <c r="K4" s="45" t="s">
        <v>17</v>
      </c>
      <c r="L4" s="45" t="s">
        <v>18</v>
      </c>
      <c r="M4" s="46" t="s">
        <v>27</v>
      </c>
      <c r="N4" s="46" t="s">
        <v>29</v>
      </c>
      <c r="O4" s="53"/>
      <c r="P4" s="45"/>
    </row>
    <row r="5" spans="1:16" s="4" customFormat="1" ht="22.5" customHeight="1">
      <c r="A5" s="53"/>
      <c r="B5" s="53"/>
      <c r="C5" s="46" t="s">
        <v>17</v>
      </c>
      <c r="D5" s="46" t="s">
        <v>18</v>
      </c>
      <c r="E5" s="46" t="s">
        <v>19</v>
      </c>
      <c r="F5" s="46" t="s">
        <v>17</v>
      </c>
      <c r="G5" s="46" t="s">
        <v>18</v>
      </c>
      <c r="H5" s="46" t="s">
        <v>19</v>
      </c>
      <c r="I5" s="48"/>
      <c r="J5" s="48"/>
      <c r="K5" s="45"/>
      <c r="L5" s="45"/>
      <c r="M5" s="48"/>
      <c r="N5" s="48"/>
      <c r="O5" s="53"/>
      <c r="P5" s="45"/>
    </row>
    <row r="6" spans="1:16" s="4" customFormat="1" ht="9" customHeight="1">
      <c r="A6" s="54"/>
      <c r="B6" s="54"/>
      <c r="C6" s="47"/>
      <c r="D6" s="47"/>
      <c r="E6" s="47"/>
      <c r="F6" s="47"/>
      <c r="G6" s="47"/>
      <c r="H6" s="47"/>
      <c r="I6" s="47"/>
      <c r="J6" s="47"/>
      <c r="K6" s="45"/>
      <c r="L6" s="45"/>
      <c r="M6" s="47"/>
      <c r="N6" s="47"/>
      <c r="O6" s="54"/>
      <c r="P6" s="45"/>
    </row>
    <row r="7" spans="1:16" s="9" customFormat="1" ht="29.25" customHeight="1">
      <c r="A7" s="40" t="s">
        <v>4</v>
      </c>
      <c r="B7" s="40" t="s">
        <v>5</v>
      </c>
      <c r="C7" s="40">
        <v>1</v>
      </c>
      <c r="D7" s="40">
        <v>2</v>
      </c>
      <c r="E7" s="40" t="s">
        <v>20</v>
      </c>
      <c r="F7" s="40">
        <v>4</v>
      </c>
      <c r="G7" s="40">
        <v>5</v>
      </c>
      <c r="H7" s="40" t="s">
        <v>26</v>
      </c>
      <c r="I7" s="40" t="s">
        <v>32</v>
      </c>
      <c r="J7" s="40" t="s">
        <v>28</v>
      </c>
      <c r="K7" s="40">
        <v>9</v>
      </c>
      <c r="L7" s="40">
        <v>10</v>
      </c>
      <c r="M7" s="40" t="s">
        <v>33</v>
      </c>
      <c r="N7" s="40" t="s">
        <v>34</v>
      </c>
      <c r="O7" s="39" t="s">
        <v>35</v>
      </c>
      <c r="P7" s="39" t="s">
        <v>37</v>
      </c>
    </row>
    <row r="8" spans="1:16" s="4" customFormat="1" ht="24" customHeight="1">
      <c r="A8" s="10">
        <v>1</v>
      </c>
      <c r="B8" s="11" t="s">
        <v>22</v>
      </c>
      <c r="C8" s="10">
        <v>0</v>
      </c>
      <c r="D8" s="10">
        <v>65</v>
      </c>
      <c r="E8" s="12">
        <f>(C8*950)+(D8*750)</f>
        <v>48750</v>
      </c>
      <c r="F8" s="10">
        <v>0</v>
      </c>
      <c r="G8" s="10">
        <v>97</v>
      </c>
      <c r="H8" s="12">
        <f>(F8*950)+(G8*750)</f>
        <v>72750</v>
      </c>
      <c r="I8" s="12">
        <f aca="true" t="shared" si="0" ref="I8:I20">C8+D8+F8+G8</f>
        <v>162</v>
      </c>
      <c r="J8" s="12">
        <f>E8+H8</f>
        <v>121500</v>
      </c>
      <c r="K8" s="12">
        <v>0</v>
      </c>
      <c r="L8" s="12">
        <v>12</v>
      </c>
      <c r="M8" s="12">
        <f>K8+L8</f>
        <v>12</v>
      </c>
      <c r="N8" s="13">
        <f>(K8*950)+(L8*750)</f>
        <v>9000</v>
      </c>
      <c r="O8" s="14">
        <f>N8+J8</f>
        <v>130500</v>
      </c>
      <c r="P8" s="27">
        <f>O8*12</f>
        <v>1566000</v>
      </c>
    </row>
    <row r="9" spans="1:16" s="4" customFormat="1" ht="24" customHeight="1">
      <c r="A9" s="15">
        <v>2</v>
      </c>
      <c r="B9" s="16" t="s">
        <v>6</v>
      </c>
      <c r="C9" s="15">
        <v>7</v>
      </c>
      <c r="D9" s="15">
        <v>93</v>
      </c>
      <c r="E9" s="17">
        <f aca="true" t="shared" si="1" ref="E9:E20">(C9*950)+(D9*750)</f>
        <v>76400</v>
      </c>
      <c r="F9" s="15">
        <v>0</v>
      </c>
      <c r="G9" s="15">
        <v>7</v>
      </c>
      <c r="H9" s="17">
        <f aca="true" t="shared" si="2" ref="H9:H20">(F9*950)+(G9*750)</f>
        <v>5250</v>
      </c>
      <c r="I9" s="17">
        <f t="shared" si="0"/>
        <v>107</v>
      </c>
      <c r="J9" s="17">
        <f aca="true" t="shared" si="3" ref="J9:J20">E9+H9</f>
        <v>81650</v>
      </c>
      <c r="K9" s="17">
        <v>4</v>
      </c>
      <c r="L9" s="17">
        <v>85</v>
      </c>
      <c r="M9" s="17">
        <f aca="true" t="shared" si="4" ref="M9:M20">K9+L9</f>
        <v>89</v>
      </c>
      <c r="N9" s="18">
        <f aca="true" t="shared" si="5" ref="N9:N20">(K9*950)+(L9*750)</f>
        <v>67550</v>
      </c>
      <c r="O9" s="19">
        <f aca="true" t="shared" si="6" ref="O9:O20">N9+J9</f>
        <v>149200</v>
      </c>
      <c r="P9" s="28">
        <f aca="true" t="shared" si="7" ref="P9:P21">O9*12</f>
        <v>1790400</v>
      </c>
    </row>
    <row r="10" spans="1:16" s="20" customFormat="1" ht="24" customHeight="1">
      <c r="A10" s="15">
        <v>3</v>
      </c>
      <c r="B10" s="16" t="s">
        <v>7</v>
      </c>
      <c r="C10" s="15">
        <v>7</v>
      </c>
      <c r="D10" s="15">
        <v>82</v>
      </c>
      <c r="E10" s="17">
        <f t="shared" si="1"/>
        <v>68150</v>
      </c>
      <c r="F10" s="15">
        <v>1</v>
      </c>
      <c r="G10" s="15">
        <v>11</v>
      </c>
      <c r="H10" s="17">
        <f t="shared" si="2"/>
        <v>9200</v>
      </c>
      <c r="I10" s="17">
        <f t="shared" si="0"/>
        <v>101</v>
      </c>
      <c r="J10" s="17">
        <f t="shared" si="3"/>
        <v>77350</v>
      </c>
      <c r="K10" s="17">
        <v>4</v>
      </c>
      <c r="L10" s="17">
        <v>12</v>
      </c>
      <c r="M10" s="17">
        <f t="shared" si="4"/>
        <v>16</v>
      </c>
      <c r="N10" s="18">
        <f t="shared" si="5"/>
        <v>12800</v>
      </c>
      <c r="O10" s="19">
        <f t="shared" si="6"/>
        <v>90150</v>
      </c>
      <c r="P10" s="28">
        <f t="shared" si="7"/>
        <v>1081800</v>
      </c>
    </row>
    <row r="11" spans="1:16" s="4" customFormat="1" ht="24" customHeight="1">
      <c r="A11" s="15">
        <v>4</v>
      </c>
      <c r="B11" s="16" t="s">
        <v>8</v>
      </c>
      <c r="C11" s="15">
        <v>3</v>
      </c>
      <c r="D11" s="15">
        <v>86</v>
      </c>
      <c r="E11" s="17">
        <f t="shared" si="1"/>
        <v>67350</v>
      </c>
      <c r="F11" s="15">
        <v>0</v>
      </c>
      <c r="G11" s="15">
        <v>23</v>
      </c>
      <c r="H11" s="17">
        <f t="shared" si="2"/>
        <v>17250</v>
      </c>
      <c r="I11" s="17">
        <f t="shared" si="0"/>
        <v>112</v>
      </c>
      <c r="J11" s="17">
        <f t="shared" si="3"/>
        <v>84600</v>
      </c>
      <c r="K11" s="17">
        <v>1</v>
      </c>
      <c r="L11" s="17">
        <v>13</v>
      </c>
      <c r="M11" s="17">
        <f t="shared" si="4"/>
        <v>14</v>
      </c>
      <c r="N11" s="18">
        <f t="shared" si="5"/>
        <v>10700</v>
      </c>
      <c r="O11" s="19">
        <f t="shared" si="6"/>
        <v>95300</v>
      </c>
      <c r="P11" s="28">
        <f t="shared" si="7"/>
        <v>1143600</v>
      </c>
    </row>
    <row r="12" spans="1:16" s="20" customFormat="1" ht="24" customHeight="1">
      <c r="A12" s="15">
        <v>5</v>
      </c>
      <c r="B12" s="16" t="s">
        <v>9</v>
      </c>
      <c r="C12" s="15">
        <v>19</v>
      </c>
      <c r="D12" s="15">
        <v>1</v>
      </c>
      <c r="E12" s="17">
        <f t="shared" si="1"/>
        <v>18800</v>
      </c>
      <c r="F12" s="15">
        <v>2</v>
      </c>
      <c r="G12" s="15">
        <v>0</v>
      </c>
      <c r="H12" s="17">
        <f t="shared" si="2"/>
        <v>1900</v>
      </c>
      <c r="I12" s="17">
        <f t="shared" si="0"/>
        <v>22</v>
      </c>
      <c r="J12" s="17">
        <f t="shared" si="3"/>
        <v>20700</v>
      </c>
      <c r="K12" s="17">
        <v>8</v>
      </c>
      <c r="L12" s="17">
        <v>2</v>
      </c>
      <c r="M12" s="17">
        <f t="shared" si="4"/>
        <v>10</v>
      </c>
      <c r="N12" s="18">
        <f t="shared" si="5"/>
        <v>9100</v>
      </c>
      <c r="O12" s="19">
        <f t="shared" si="6"/>
        <v>29800</v>
      </c>
      <c r="P12" s="28">
        <f t="shared" si="7"/>
        <v>357600</v>
      </c>
    </row>
    <row r="13" spans="1:16" s="20" customFormat="1" ht="24" customHeight="1">
      <c r="A13" s="15">
        <v>6</v>
      </c>
      <c r="B13" s="16" t="s">
        <v>10</v>
      </c>
      <c r="C13" s="15">
        <v>0</v>
      </c>
      <c r="D13" s="15">
        <v>97</v>
      </c>
      <c r="E13" s="17">
        <f t="shared" si="1"/>
        <v>72750</v>
      </c>
      <c r="F13" s="15">
        <v>0</v>
      </c>
      <c r="G13" s="15">
        <v>4</v>
      </c>
      <c r="H13" s="17">
        <f t="shared" si="2"/>
        <v>3000</v>
      </c>
      <c r="I13" s="17">
        <f t="shared" si="0"/>
        <v>101</v>
      </c>
      <c r="J13" s="17">
        <f t="shared" si="3"/>
        <v>75750</v>
      </c>
      <c r="K13" s="17">
        <v>0</v>
      </c>
      <c r="L13" s="17">
        <v>1</v>
      </c>
      <c r="M13" s="17">
        <f t="shared" si="4"/>
        <v>1</v>
      </c>
      <c r="N13" s="18">
        <f t="shared" si="5"/>
        <v>750</v>
      </c>
      <c r="O13" s="19">
        <f t="shared" si="6"/>
        <v>76500</v>
      </c>
      <c r="P13" s="28">
        <f t="shared" si="7"/>
        <v>918000</v>
      </c>
    </row>
    <row r="14" spans="1:16" s="20" customFormat="1" ht="24" customHeight="1">
      <c r="A14" s="15">
        <v>7</v>
      </c>
      <c r="B14" s="16" t="s">
        <v>11</v>
      </c>
      <c r="C14" s="15">
        <v>9</v>
      </c>
      <c r="D14" s="15">
        <v>115</v>
      </c>
      <c r="E14" s="17">
        <f t="shared" si="1"/>
        <v>94800</v>
      </c>
      <c r="F14" s="15">
        <v>1</v>
      </c>
      <c r="G14" s="15">
        <v>10</v>
      </c>
      <c r="H14" s="17">
        <f t="shared" si="2"/>
        <v>8450</v>
      </c>
      <c r="I14" s="17">
        <f t="shared" si="0"/>
        <v>135</v>
      </c>
      <c r="J14" s="17">
        <f t="shared" si="3"/>
        <v>103250</v>
      </c>
      <c r="K14" s="17">
        <v>1</v>
      </c>
      <c r="L14" s="17">
        <v>8</v>
      </c>
      <c r="M14" s="17">
        <f t="shared" si="4"/>
        <v>9</v>
      </c>
      <c r="N14" s="18">
        <f t="shared" si="5"/>
        <v>6950</v>
      </c>
      <c r="O14" s="19">
        <f t="shared" si="6"/>
        <v>110200</v>
      </c>
      <c r="P14" s="28">
        <f t="shared" si="7"/>
        <v>1322400</v>
      </c>
    </row>
    <row r="15" spans="1:16" s="20" customFormat="1" ht="24" customHeight="1">
      <c r="A15" s="15">
        <v>8</v>
      </c>
      <c r="B15" s="16" t="s">
        <v>12</v>
      </c>
      <c r="C15" s="15">
        <v>7</v>
      </c>
      <c r="D15" s="15">
        <v>144</v>
      </c>
      <c r="E15" s="17">
        <f t="shared" si="1"/>
        <v>114650</v>
      </c>
      <c r="F15" s="15">
        <v>0</v>
      </c>
      <c r="G15" s="15">
        <v>53</v>
      </c>
      <c r="H15" s="17">
        <f t="shared" si="2"/>
        <v>39750</v>
      </c>
      <c r="I15" s="17">
        <f t="shared" si="0"/>
        <v>204</v>
      </c>
      <c r="J15" s="17">
        <f t="shared" si="3"/>
        <v>154400</v>
      </c>
      <c r="K15" s="17">
        <v>0</v>
      </c>
      <c r="L15" s="17">
        <v>74</v>
      </c>
      <c r="M15" s="17">
        <f t="shared" si="4"/>
        <v>74</v>
      </c>
      <c r="N15" s="18">
        <f t="shared" si="5"/>
        <v>55500</v>
      </c>
      <c r="O15" s="19">
        <f t="shared" si="6"/>
        <v>209900</v>
      </c>
      <c r="P15" s="28">
        <f t="shared" si="7"/>
        <v>2518800</v>
      </c>
    </row>
    <row r="16" spans="1:16" s="20" customFormat="1" ht="24" customHeight="1">
      <c r="A16" s="15">
        <v>9</v>
      </c>
      <c r="B16" s="16" t="s">
        <v>13</v>
      </c>
      <c r="C16" s="15">
        <v>8</v>
      </c>
      <c r="D16" s="15">
        <v>92</v>
      </c>
      <c r="E16" s="17">
        <f t="shared" si="1"/>
        <v>76600</v>
      </c>
      <c r="F16" s="15">
        <v>0</v>
      </c>
      <c r="G16" s="15">
        <v>6</v>
      </c>
      <c r="H16" s="17">
        <f t="shared" si="2"/>
        <v>4500</v>
      </c>
      <c r="I16" s="17">
        <f t="shared" si="0"/>
        <v>106</v>
      </c>
      <c r="J16" s="17">
        <f t="shared" si="3"/>
        <v>81100</v>
      </c>
      <c r="K16" s="17">
        <v>0</v>
      </c>
      <c r="L16" s="17">
        <v>14</v>
      </c>
      <c r="M16" s="17">
        <f t="shared" si="4"/>
        <v>14</v>
      </c>
      <c r="N16" s="18">
        <f t="shared" si="5"/>
        <v>10500</v>
      </c>
      <c r="O16" s="19">
        <f t="shared" si="6"/>
        <v>91600</v>
      </c>
      <c r="P16" s="28">
        <f t="shared" si="7"/>
        <v>1099200</v>
      </c>
    </row>
    <row r="17" spans="1:16" s="20" customFormat="1" ht="24" customHeight="1">
      <c r="A17" s="15">
        <v>10</v>
      </c>
      <c r="B17" s="16" t="s">
        <v>14</v>
      </c>
      <c r="C17" s="15">
        <v>1</v>
      </c>
      <c r="D17" s="15">
        <v>43</v>
      </c>
      <c r="E17" s="17">
        <f t="shared" si="1"/>
        <v>33200</v>
      </c>
      <c r="F17" s="15">
        <v>0</v>
      </c>
      <c r="G17" s="15">
        <v>156</v>
      </c>
      <c r="H17" s="17">
        <f t="shared" si="2"/>
        <v>117000</v>
      </c>
      <c r="I17" s="17">
        <f t="shared" si="0"/>
        <v>200</v>
      </c>
      <c r="J17" s="17">
        <f t="shared" si="3"/>
        <v>150200</v>
      </c>
      <c r="K17" s="17">
        <v>4</v>
      </c>
      <c r="L17" s="33">
        <v>125</v>
      </c>
      <c r="M17" s="17">
        <f t="shared" si="4"/>
        <v>129</v>
      </c>
      <c r="N17" s="18">
        <f t="shared" si="5"/>
        <v>97550</v>
      </c>
      <c r="O17" s="19">
        <f t="shared" si="6"/>
        <v>247750</v>
      </c>
      <c r="P17" s="28">
        <f t="shared" si="7"/>
        <v>2973000</v>
      </c>
    </row>
    <row r="18" spans="1:16" s="20" customFormat="1" ht="24" customHeight="1">
      <c r="A18" s="15">
        <v>11</v>
      </c>
      <c r="B18" s="16" t="s">
        <v>15</v>
      </c>
      <c r="C18" s="15">
        <v>2</v>
      </c>
      <c r="D18" s="15">
        <v>17</v>
      </c>
      <c r="E18" s="17">
        <f t="shared" si="1"/>
        <v>14650</v>
      </c>
      <c r="F18" s="15">
        <v>0</v>
      </c>
      <c r="G18" s="15">
        <v>5</v>
      </c>
      <c r="H18" s="17">
        <f t="shared" si="2"/>
        <v>3750</v>
      </c>
      <c r="I18" s="17">
        <f t="shared" si="0"/>
        <v>24</v>
      </c>
      <c r="J18" s="17">
        <f t="shared" si="3"/>
        <v>18400</v>
      </c>
      <c r="K18" s="17">
        <v>6</v>
      </c>
      <c r="L18" s="17">
        <v>15</v>
      </c>
      <c r="M18" s="17">
        <f t="shared" si="4"/>
        <v>21</v>
      </c>
      <c r="N18" s="18">
        <f t="shared" si="5"/>
        <v>16950</v>
      </c>
      <c r="O18" s="19">
        <f t="shared" si="6"/>
        <v>35350</v>
      </c>
      <c r="P18" s="28">
        <f t="shared" si="7"/>
        <v>424200</v>
      </c>
    </row>
    <row r="19" spans="1:16" s="20" customFormat="1" ht="24" customHeight="1">
      <c r="A19" s="15">
        <v>12</v>
      </c>
      <c r="B19" s="16" t="s">
        <v>2</v>
      </c>
      <c r="C19" s="15">
        <v>34</v>
      </c>
      <c r="D19" s="15">
        <v>27</v>
      </c>
      <c r="E19" s="17">
        <f t="shared" si="1"/>
        <v>52550</v>
      </c>
      <c r="F19" s="15">
        <v>3</v>
      </c>
      <c r="G19" s="15">
        <v>2</v>
      </c>
      <c r="H19" s="17">
        <f t="shared" si="2"/>
        <v>4350</v>
      </c>
      <c r="I19" s="17">
        <f t="shared" si="0"/>
        <v>66</v>
      </c>
      <c r="J19" s="17">
        <f t="shared" si="3"/>
        <v>56900</v>
      </c>
      <c r="K19" s="17">
        <v>40</v>
      </c>
      <c r="L19" s="17">
        <v>11</v>
      </c>
      <c r="M19" s="17">
        <f t="shared" si="4"/>
        <v>51</v>
      </c>
      <c r="N19" s="18">
        <f t="shared" si="5"/>
        <v>46250</v>
      </c>
      <c r="O19" s="19">
        <f t="shared" si="6"/>
        <v>103150</v>
      </c>
      <c r="P19" s="28">
        <f t="shared" si="7"/>
        <v>1237800</v>
      </c>
    </row>
    <row r="20" spans="1:16" s="20" customFormat="1" ht="24" customHeight="1">
      <c r="A20" s="21">
        <v>13</v>
      </c>
      <c r="B20" s="22" t="s">
        <v>1</v>
      </c>
      <c r="C20" s="21">
        <v>16</v>
      </c>
      <c r="D20" s="21">
        <v>39</v>
      </c>
      <c r="E20" s="23">
        <f t="shared" si="1"/>
        <v>44450</v>
      </c>
      <c r="F20" s="21">
        <v>1</v>
      </c>
      <c r="G20" s="21">
        <v>9</v>
      </c>
      <c r="H20" s="23">
        <f t="shared" si="2"/>
        <v>7700</v>
      </c>
      <c r="I20" s="23">
        <f t="shared" si="0"/>
        <v>65</v>
      </c>
      <c r="J20" s="23">
        <f t="shared" si="3"/>
        <v>52150</v>
      </c>
      <c r="K20" s="23">
        <v>31</v>
      </c>
      <c r="L20" s="23">
        <v>6</v>
      </c>
      <c r="M20" s="24">
        <f t="shared" si="4"/>
        <v>37</v>
      </c>
      <c r="N20" s="25">
        <f t="shared" si="5"/>
        <v>33950</v>
      </c>
      <c r="O20" s="26">
        <f t="shared" si="6"/>
        <v>86100</v>
      </c>
      <c r="P20" s="29">
        <f t="shared" si="7"/>
        <v>1033200</v>
      </c>
    </row>
    <row r="21" spans="1:16" s="20" customFormat="1" ht="19.5" customHeight="1">
      <c r="A21" s="34"/>
      <c r="B21" s="34" t="s">
        <v>16</v>
      </c>
      <c r="C21" s="35">
        <f>SUM(C8:C20)</f>
        <v>113</v>
      </c>
      <c r="D21" s="35">
        <f aca="true" t="shared" si="8" ref="D21:M21">SUM(D8:D20)</f>
        <v>901</v>
      </c>
      <c r="E21" s="35">
        <f t="shared" si="8"/>
        <v>783100</v>
      </c>
      <c r="F21" s="35">
        <f t="shared" si="8"/>
        <v>8</v>
      </c>
      <c r="G21" s="35">
        <f t="shared" si="8"/>
        <v>383</v>
      </c>
      <c r="H21" s="35">
        <f>SUM(H8:H20)</f>
        <v>294850</v>
      </c>
      <c r="I21" s="35">
        <f>SUM(I8:I20)</f>
        <v>1405</v>
      </c>
      <c r="J21" s="35">
        <f>SUM(J8:J20)</f>
        <v>1077950</v>
      </c>
      <c r="K21" s="36">
        <f t="shared" si="8"/>
        <v>99</v>
      </c>
      <c r="L21" s="36">
        <f t="shared" si="8"/>
        <v>378</v>
      </c>
      <c r="M21" s="37">
        <f t="shared" si="8"/>
        <v>477</v>
      </c>
      <c r="N21" s="36">
        <f>SUM(N8:N20)</f>
        <v>377550</v>
      </c>
      <c r="O21" s="38">
        <f>J21+N21</f>
        <v>1455500</v>
      </c>
      <c r="P21" s="37">
        <f t="shared" si="7"/>
        <v>17466000</v>
      </c>
    </row>
    <row r="22" spans="1:13" s="7" customFormat="1" ht="8.2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6" s="1" customFormat="1" ht="167.25" customHeight="1">
      <c r="A23" s="50" t="s">
        <v>39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2:14" ht="32.25" customHeight="1">
      <c r="B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41" t="s">
        <v>41</v>
      </c>
    </row>
    <row r="25" ht="29.25" customHeight="1">
      <c r="N25" s="8"/>
    </row>
    <row r="26" spans="5:8" ht="15" customHeight="1">
      <c r="E26" s="31"/>
      <c r="H26" s="30"/>
    </row>
    <row r="27" spans="10:14" ht="15" customHeight="1">
      <c r="J27" s="8"/>
      <c r="N27" s="8"/>
    </row>
    <row r="28" ht="15" customHeight="1"/>
    <row r="29" ht="12.75">
      <c r="H29" s="32"/>
    </row>
    <row r="30" spans="10:14" ht="12.75">
      <c r="J30" s="31"/>
      <c r="N30" s="32"/>
    </row>
  </sheetData>
  <sheetProtection/>
  <mergeCells count="23">
    <mergeCell ref="A1:O1"/>
    <mergeCell ref="N2:P2"/>
    <mergeCell ref="I4:I6"/>
    <mergeCell ref="M4:M6"/>
    <mergeCell ref="P3:P6"/>
    <mergeCell ref="O3:O6"/>
    <mergeCell ref="A3:A6"/>
    <mergeCell ref="B3:B6"/>
    <mergeCell ref="C3:J3"/>
    <mergeCell ref="K3:N3"/>
    <mergeCell ref="K4:K6"/>
    <mergeCell ref="A23:P23"/>
    <mergeCell ref="C5:C6"/>
    <mergeCell ref="D5:D6"/>
    <mergeCell ref="E5:E6"/>
    <mergeCell ref="F5:F6"/>
    <mergeCell ref="C4:E4"/>
    <mergeCell ref="L4:L6"/>
    <mergeCell ref="F4:H4"/>
    <mergeCell ref="G5:G6"/>
    <mergeCell ref="H5:H6"/>
    <mergeCell ref="N4:N6"/>
    <mergeCell ref="J4:J6"/>
  </mergeCells>
  <printOptions/>
  <pageMargins left="0.6" right="0" top="0.25" bottom="0.25" header="0.3" footer="0.3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vanxuan</dc:creator>
  <cp:keywords/>
  <dc:description/>
  <cp:lastModifiedBy>hatechvn@outlook.com</cp:lastModifiedBy>
  <cp:lastPrinted>2019-07-05T01:42:35Z</cp:lastPrinted>
  <dcterms:created xsi:type="dcterms:W3CDTF">2016-09-06T10:22:42Z</dcterms:created>
  <dcterms:modified xsi:type="dcterms:W3CDTF">2019-07-09T09:48:29Z</dcterms:modified>
  <cp:category/>
  <cp:version/>
  <cp:contentType/>
  <cp:contentStatus/>
</cp:coreProperties>
</file>