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75" tabRatio="938" activeTab="0"/>
  </bookViews>
  <sheets>
    <sheet name="Tong " sheetId="1" r:id="rId1"/>
    <sheet name="TP Ha Tinh" sheetId="2" r:id="rId2"/>
    <sheet name="TX Hong Linh" sheetId="3" r:id="rId3"/>
    <sheet name="TX Kỳ Anh" sheetId="4" r:id="rId4"/>
    <sheet name="Nghi Xuân" sheetId="5" r:id="rId5"/>
    <sheet name="THACH HÂ" sheetId="6" r:id="rId6"/>
    <sheet name="Cẩm Xuyên" sheetId="7" r:id="rId7"/>
    <sheet name="Hương Sơn" sheetId="8" r:id="rId8"/>
    <sheet name="Đức Thọ" sheetId="9" r:id="rId9"/>
    <sheet name="Can Lộc" sheetId="10" r:id="rId10"/>
    <sheet name="Kỳ Anh " sheetId="11" r:id="rId11"/>
    <sheet name="HUONG KHÊ" sheetId="12" r:id="rId12"/>
    <sheet name="VU QUANG " sheetId="13" r:id="rId13"/>
    <sheet name="LOC HA" sheetId="14" r:id="rId14"/>
    <sheet name="Các VB của TT HĐND tỉnh" sheetId="15" r:id="rId15"/>
  </sheets>
  <definedNames>
    <definedName name="_xlnm.Print_Titles" localSheetId="6">'Cẩm Xuyên'!$4:$6</definedName>
    <definedName name="_xlnm.Print_Titles" localSheetId="8">'Đức Thọ'!$4:$6</definedName>
    <definedName name="_xlnm.Print_Titles" localSheetId="11">'HUONG KHÊ'!$6:$6</definedName>
    <definedName name="_xlnm.Print_Titles" localSheetId="7">'Hương Sơn'!$4:$6</definedName>
    <definedName name="_xlnm.Print_Titles" localSheetId="10">'Kỳ Anh '!$4:$6</definedName>
    <definedName name="_xlnm.Print_Titles" localSheetId="13">'LOC HA'!$6:$8</definedName>
    <definedName name="_xlnm.Print_Titles" localSheetId="5">'THACH HÂ'!$4:$7</definedName>
    <definedName name="_xlnm.Print_Titles" localSheetId="1">'TP Ha Tinh'!$4:$6</definedName>
    <definedName name="_xlnm.Print_Titles" localSheetId="2">'TX Hong Linh'!$6:$6</definedName>
    <definedName name="_xlnm.Print_Titles" localSheetId="3">'TX Kỳ Anh'!$6:$6</definedName>
    <definedName name="_xlnm.Print_Titles" localSheetId="12">'VU QUANG '!$6:$6</definedName>
    <definedName name="_xlnm.Print_Titles">#N/A</definedName>
  </definedNames>
  <calcPr fullCalcOnLoad="1"/>
</workbook>
</file>

<file path=xl/sharedStrings.xml><?xml version="1.0" encoding="utf-8"?>
<sst xmlns="http://schemas.openxmlformats.org/spreadsheetml/2006/main" count="873" uniqueCount="540">
  <si>
    <t>STT</t>
  </si>
  <si>
    <t>RPH</t>
  </si>
  <si>
    <t>RDD</t>
  </si>
  <si>
    <t>LUA</t>
  </si>
  <si>
    <t>Ghi chú</t>
  </si>
  <si>
    <t>Tổng</t>
  </si>
  <si>
    <t>Tổng diện tích xin chuyển mục đích SDĐ (ha)</t>
  </si>
  <si>
    <t>Tên công trình, dự án</t>
  </si>
  <si>
    <t>(3)=(4)+(5)+(6)</t>
  </si>
  <si>
    <t>RĐD</t>
  </si>
  <si>
    <t xml:space="preserve">Tên công trình, dự án  </t>
  </si>
  <si>
    <t>Căn cứ pháp lý</t>
  </si>
  <si>
    <t>Tên huyện</t>
  </si>
  <si>
    <t>Thành phố Hà Tĩnh</t>
  </si>
  <si>
    <t>Thị xã Hồng Lĩnh</t>
  </si>
  <si>
    <t>Thạch Hà</t>
  </si>
  <si>
    <t>Hương Sơn</t>
  </si>
  <si>
    <t>Đức Thọ</t>
  </si>
  <si>
    <t>Hương Khê</t>
  </si>
  <si>
    <t>Vũ Quang</t>
  </si>
  <si>
    <t>Lộc Hà</t>
  </si>
  <si>
    <t>Tổng công trình, dự án xin chuyển mục đích sử dụng đất</t>
  </si>
  <si>
    <t>(4)=(5)+(6)+(7)</t>
  </si>
  <si>
    <t>Thị xã Kỳ Anh</t>
  </si>
  <si>
    <t>(1)</t>
  </si>
  <si>
    <t>(2)</t>
  </si>
  <si>
    <t>(3)</t>
  </si>
  <si>
    <t>(4)</t>
  </si>
  <si>
    <t>(5)</t>
  </si>
  <si>
    <t>(6)</t>
  </si>
  <si>
    <t>(7)</t>
  </si>
  <si>
    <t>(8)</t>
  </si>
  <si>
    <t>(9)</t>
  </si>
  <si>
    <t>Đất nông nghiệp khác</t>
  </si>
  <si>
    <t>Đất thủy lợi</t>
  </si>
  <si>
    <t>Đất ở</t>
  </si>
  <si>
    <t>I</t>
  </si>
  <si>
    <t>Đất nghĩa trang, nghĩa địa</t>
  </si>
  <si>
    <t>II</t>
  </si>
  <si>
    <t>III</t>
  </si>
  <si>
    <t>IV</t>
  </si>
  <si>
    <t>Đất giao thông</t>
  </si>
  <si>
    <t>V</t>
  </si>
  <si>
    <t>VI</t>
  </si>
  <si>
    <t>VII</t>
  </si>
  <si>
    <t>Đất công trình năng lượng</t>
  </si>
  <si>
    <t>VIII</t>
  </si>
  <si>
    <t>IX</t>
  </si>
  <si>
    <t>LUC</t>
  </si>
  <si>
    <t>Đất thương mại dịch vụ</t>
  </si>
  <si>
    <t>Ghi 
chú</t>
  </si>
  <si>
    <t>Đất ở nông thôn</t>
  </si>
  <si>
    <t>Nghi Xuân</t>
  </si>
  <si>
    <t>Can Lộc</t>
  </si>
  <si>
    <t>Kỳ Anh</t>
  </si>
  <si>
    <t>Cẩm Xuyên</t>
  </si>
  <si>
    <t>(3)=(4)+..+(6)</t>
  </si>
  <si>
    <t xml:space="preserve">Địa điểm
</t>
  </si>
  <si>
    <t xml:space="preserve">Địa điểm </t>
  </si>
  <si>
    <t>Thôn Mỹ Thành, xã Cẩm Thạch</t>
  </si>
  <si>
    <t>Thôn Đồng Tiến, xã Kỳ Đồng</t>
  </si>
  <si>
    <t>Đất trụ sở cơ quan</t>
  </si>
  <si>
    <t>Đất sinh hoạt cộng đồng</t>
  </si>
  <si>
    <t>Tổng cộng</t>
  </si>
  <si>
    <t>Kỳ Thịnh</t>
  </si>
  <si>
    <t>Sử dụng từ các loại đất (ha)</t>
  </si>
  <si>
    <t xml:space="preserve">
Căn cứ
 pháp lý
</t>
  </si>
  <si>
    <t>(3)=(4)+(5)+(6)+(7)</t>
  </si>
  <si>
    <t>Đất chợ</t>
  </si>
  <si>
    <t>Đất cơ sở giáo dục</t>
  </si>
  <si>
    <t>Nhà Văn hóa KP Tây Yên</t>
  </si>
  <si>
    <t>Phường Thạch Quý</t>
  </si>
  <si>
    <t>Xã Thạch Hạ</t>
  </si>
  <si>
    <t>X</t>
  </si>
  <si>
    <t xml:space="preserve">Căn cứ pháp lý (QĐ chấp thuận chủ trương hoặc phê duyệt Dự án của cấp có thẩm quyền)
</t>
  </si>
  <si>
    <t>Đất năng lượng</t>
  </si>
  <si>
    <t>Đất nghĩa trang nghĩa địa</t>
  </si>
  <si>
    <t>Căn cứ pháp lý (QĐ chấp thuận chủ trương hoặc phê duyêt dự án của cấp có thẩm quyền)</t>
  </si>
  <si>
    <t>Đất thể dục thể thao</t>
  </si>
  <si>
    <t>QH nhà văn hóa</t>
  </si>
  <si>
    <t>Mở rộng nghĩa trang</t>
  </si>
  <si>
    <t>Đất ở tại nông thôn</t>
  </si>
  <si>
    <t>Sơn Bình</t>
  </si>
  <si>
    <t>Sơn Châu</t>
  </si>
  <si>
    <t>Sơn Hà</t>
  </si>
  <si>
    <t>Đức Tùng</t>
  </si>
  <si>
    <t>Yên Hồ</t>
  </si>
  <si>
    <t>Tùng Ảnh</t>
  </si>
  <si>
    <t>Đức Long</t>
  </si>
  <si>
    <t>Đức Dũng</t>
  </si>
  <si>
    <t>Đức An</t>
  </si>
  <si>
    <t>Đức Nhân</t>
  </si>
  <si>
    <t>Đất giáo dục</t>
  </si>
  <si>
    <t>Thôn Lương Trung, xã Ích Hậu</t>
  </si>
  <si>
    <t>Thôn Yên Bình, xã Thạch Bằng</t>
  </si>
  <si>
    <t>Thôn Phú Xuân, xã Thạch Bằng</t>
  </si>
  <si>
    <t>Quyết định 6912/QĐ-UBND ngày 09/11/2016 của UBND huyện Hương Khê.</t>
  </si>
  <si>
    <t>Đất ở đô thị</t>
  </si>
  <si>
    <t>Căn cứ pháp lý (QĐ chấp thuận chủ trương hoặc phê duyệt Dự án của cấp có thẩm quyền)</t>
  </si>
  <si>
    <t>Kỳ Long</t>
  </si>
  <si>
    <t>TT</t>
  </si>
  <si>
    <t>CỦA HUYỆN LỘC HÀ</t>
  </si>
  <si>
    <t>Thôn Bắc Thượng, xã Thạch Đài</t>
  </si>
  <si>
    <t>Xã Thạch Bằng</t>
  </si>
  <si>
    <t>Thôn Trung Thắng, xã Cẩm Hà</t>
  </si>
  <si>
    <t xml:space="preserve">Địa điểm             </t>
  </si>
  <si>
    <t>Tổng diện tích xin CMĐ SDĐ (ha)</t>
  </si>
  <si>
    <t>Công ty cổ phần Nguyễn Hưng</t>
  </si>
  <si>
    <t>Tổ dân phố Đại Đồng - Phường Thạch Linh</t>
  </si>
  <si>
    <t>Công ty Cổ phần và vận tải và Dịch vụ Petrolimex Nghệ Tĩnh</t>
  </si>
  <si>
    <t>Mở rộng cơ sở sản xuất kinh doanh của Hợp tác xã thương mại dịch vụ chế biến nông sản Hạnh Cường</t>
  </si>
  <si>
    <t>Xóm Mới, xã Thạch Bình</t>
  </si>
  <si>
    <t>Chợ Bình Hương</t>
  </si>
  <si>
    <t>Hồng Hà- Xã Thạch Trung</t>
  </si>
  <si>
    <t>Đường vào trung tâm 2 xã Thạch Trung - Thạch Hạ</t>
  </si>
  <si>
    <t>Liên Phú, Bắc Phú- Xã Thạch Trung</t>
  </si>
  <si>
    <t>Mương thủy lợi SIRDP</t>
  </si>
  <si>
    <t>Nam Phú, Trung phú, Đức Phú, xã Thạch Trung</t>
  </si>
  <si>
    <t>Hạ tầng khu dân cư phía Nam đường Nguyễn Du</t>
  </si>
  <si>
    <t>Hạ tầng khu dân cư Khối phố Vĩnh Hòa- phường Thạch Linh</t>
  </si>
  <si>
    <t>Khối phố Vĩnh Hòa- phường Thạch Linh</t>
  </si>
  <si>
    <t>Quy hoạch xem dắm dân cư ngõ ông Đương khối phố Tuy Hòa, phường Thạch Linh.</t>
  </si>
  <si>
    <t>Tuy Hòa - Phường Thạch Linh</t>
  </si>
  <si>
    <t>Hạ tầng khu dân cư Tân Học- xã Thạch Hạ (giai đoạn 2)</t>
  </si>
  <si>
    <t xml:space="preserve"> </t>
  </si>
  <si>
    <t>Xóm Tân Học- xã Thạch Hạ</t>
  </si>
  <si>
    <t>Phường Đại Nài</t>
  </si>
  <si>
    <t>KP Tây Yên - Phường Văn Yên</t>
  </si>
  <si>
    <t>Hội quán Tổ dân phố 10</t>
  </si>
  <si>
    <t xml:space="preserve">Quy hoạch được UBND thành phố phê duyệt ngày 15/5/2007
</t>
  </si>
  <si>
    <t>Chống quá tải lưới điện</t>
  </si>
  <si>
    <t>Mở rộng sân bóng trung tâm xã 
Thạch Hạ</t>
  </si>
  <si>
    <t>Quyết định số 118/QĐ-UBND ngày 24/8/2016 của UBND xã Thạch Hạ</t>
  </si>
  <si>
    <t>Dự án Trung tâm đăng kiểm xe cơ giới Hồng Lĩnh</t>
  </si>
  <si>
    <t>TDP 2, phường Đậu Liêu</t>
  </si>
  <si>
    <t>Mở rộng đường Thuận Tiến</t>
  </si>
  <si>
    <t>TDP, Thuận Tiến, phường Đức Thuận</t>
  </si>
  <si>
    <t>Nhà máy sản xuất phân bón Hoành Sơn</t>
  </si>
  <si>
    <t>Kỳ Trinh, 
Kỳ Hưng, 
Kỳ Hoa</t>
  </si>
  <si>
    <t>CV số 2442/CPMB-ĐB ngày 19/5/2017 của Ban QLDA các công trình điện Miền Trung</t>
  </si>
  <si>
    <t>Lô đất HT03-DC thuộc Quy hoạch chi tiết Khu đô thị Kỳ Long - Kỳ Liên - Kỳ Phương</t>
  </si>
  <si>
    <t>Xây dựng nhà văn hóa thôn</t>
  </si>
  <si>
    <t>Xã 
Xuân Hải</t>
  </si>
  <si>
    <t>Đất an ninh</t>
  </si>
  <si>
    <t>Thôn Đồng Giang, xã Thạch Khê</t>
  </si>
  <si>
    <t>Thôn Trung Sơn, xã Bắc Sơn</t>
  </si>
  <si>
    <t>Thôn Nam Thượng, xã Thạch Đài</t>
  </si>
  <si>
    <t>Thôn Liên Phố, xã Thạch Hội</t>
  </si>
  <si>
    <t>Thôn Minh Đình, xã Thạch Hương</t>
  </si>
  <si>
    <t>Thôn Hòa Hợp, xã Thạch Kênh</t>
  </si>
  <si>
    <t>Thôn Tri Lễ, xã Thạch Kênh</t>
  </si>
  <si>
    <t>Thôn Thượng Nguyên, xã Thạch Kênh</t>
  </si>
  <si>
    <t>Thôn Tri Nang, xã Thạch Kênh</t>
  </si>
  <si>
    <t>Toàn xã, xã Thạch Kênh</t>
  </si>
  <si>
    <t>Thôn Động Hà 1, xã Thạch Long</t>
  </si>
  <si>
    <t>Thôn Nam Giang, xã Thạch Long</t>
  </si>
  <si>
    <t>Thôn Yên Nghĩa, xã Thạch Lưu</t>
  </si>
  <si>
    <t>Thôn Tân Tiến, xã Thạch Ngọc</t>
  </si>
  <si>
    <t>Thôn Trằm Đèn, thôn Tân Hợp, xã Thạch Sơn</t>
  </si>
  <si>
    <t>Thôn Tri Khê, xã Thạch Sơn</t>
  </si>
  <si>
    <t>Xóm Thắng Hòa, xã Thạch Tân</t>
  </si>
  <si>
    <t>Xóm Đông Tân, xã Thạch Tân</t>
  </si>
  <si>
    <t>Xóm 17, xã Thạch Tân</t>
  </si>
  <si>
    <t>Thôn Yên Lạc, xã Thạch Thắng</t>
  </si>
  <si>
    <t>Xóm Phúc Lạc, xã Thạch Thanh</t>
  </si>
  <si>
    <t>Thôn Vĩnh An, xã Thạch Vĩnh</t>
  </si>
  <si>
    <t>Thôn Tân Thanh, xã Thạch Xuân</t>
  </si>
  <si>
    <t>Thôn Đồng Sơn, xã Thạch Xuân</t>
  </si>
  <si>
    <t>Thạch Tân</t>
  </si>
  <si>
    <t>Thạch Đài</t>
  </si>
  <si>
    <t>Thôn Hòa Bình, xã Phù Việt</t>
  </si>
  <si>
    <t>Thôn Thống Nhất, xã Phù Việt</t>
  </si>
  <si>
    <t>Tổ 9, thị trấn Thạch Hà</t>
  </si>
  <si>
    <t>Mở rộng UBND xã</t>
  </si>
  <si>
    <t>Thôn Khang, xã Thạch Liên</t>
  </si>
  <si>
    <t>Thôn Bắc Văn, xã Thạch Văn</t>
  </si>
  <si>
    <t>Dự án Văn phòng công ty và tổng kho Viết Hải</t>
  </si>
  <si>
    <t>Xóm Bình Tiến, xóm Mỹ Triều, xã Thạch Tân</t>
  </si>
  <si>
    <t>Đất y tế</t>
  </si>
  <si>
    <t>Mở rộng trạm y tế</t>
  </si>
  <si>
    <t>Trường Trung cấp nghề</t>
  </si>
  <si>
    <t>Thôn Ngọc Sơn, xã Thạch Ngọc</t>
  </si>
  <si>
    <t>Mở rộng trường Mầm Non</t>
  </si>
  <si>
    <t>Mở rộng khuôn viên trường Mầm Non</t>
  </si>
  <si>
    <t>Xóm Sơn Vĩnh, xã Thạch Thanh</t>
  </si>
  <si>
    <t>Đất thể thao</t>
  </si>
  <si>
    <t>Sân thể thao</t>
  </si>
  <si>
    <t>Thôn Bắc Tiến, xã Thạch Ngọc</t>
  </si>
  <si>
    <t>Mở rộng đường giao thông</t>
  </si>
  <si>
    <t>Đường từ nhà thờ họ Trần đến đường Hàm Nghi</t>
  </si>
  <si>
    <t>Nhà văn hóa thôn</t>
  </si>
  <si>
    <t>Thôn Tân Thanh, Đồng Sơn, xã Thạch Xuân</t>
  </si>
  <si>
    <t>Xóm Tiến Bộ, xã Thạch Tân</t>
  </si>
  <si>
    <t>Nghĩa trang Biền Lội</t>
  </si>
  <si>
    <t>Thôn Hòa Bình, xã Thạch Thắng</t>
  </si>
  <si>
    <t>Nghĩa trang Cồn Rây, Cồn Sỏi</t>
  </si>
  <si>
    <t>Thôn Cao Thắng, xã Thạch Thắng</t>
  </si>
  <si>
    <t>Mô hình chăn nuôi đà điểu</t>
  </si>
  <si>
    <t>Thôn Nguyễn Đối, xã Cẩm Hà</t>
  </si>
  <si>
    <t xml:space="preserve">Quy hoạch dân cư Phát Lát </t>
  </si>
  <si>
    <t xml:space="preserve">Thôn 2, xã Cẩm Trung </t>
  </si>
  <si>
    <t xml:space="preserve">Quy hoạch dân cư </t>
  </si>
  <si>
    <t>Thôn Hưng Trung, xã Cẩm Hưng</t>
  </si>
  <si>
    <t xml:space="preserve">Quy hoạch đất ở dân cư </t>
  </si>
  <si>
    <t>Thôn 8, xã Cẩm Lộc</t>
  </si>
  <si>
    <t>Thôn Đông Trung, thôn Trường Xuân, xã Cẩm Bình</t>
  </si>
  <si>
    <t>Thôn Thành Xuân, xã Cẩm Hà</t>
  </si>
  <si>
    <t>Thôn Nam Xuân, xã Cẩm Hà</t>
  </si>
  <si>
    <t>Thôn 4, xã Cẩm Quan</t>
  </si>
  <si>
    <t>Thôn Đại Tăng, xã Cẩm Thạch</t>
  </si>
  <si>
    <t>Thôn Minh Lạc, xã Cẩm Yên</t>
  </si>
  <si>
    <t>Thôn 1, xã Cẩm Phúc</t>
  </si>
  <si>
    <t>Quy hoach dân cư Trọt Nước</t>
  </si>
  <si>
    <t>QĐ số 4759/QĐ-UBND ngày 14/9/2016 của UBND huyện</t>
  </si>
  <si>
    <t xml:space="preserve">TDP 6, TT Cẩm Xuyên </t>
  </si>
  <si>
    <t>Thôn 1, xã Cẩm Lĩnh</t>
  </si>
  <si>
    <t>Trường Mầm non Cụm 2</t>
  </si>
  <si>
    <t>Thôn Hưng Nam, xã Cẩm Hưng</t>
  </si>
  <si>
    <t>Thôn 11, xã Cẩm Quan</t>
  </si>
  <si>
    <t xml:space="preserve">Xã Cẩm Minh, xã Cẩm Sơn, xã Cẩm Hòa, xã Cẩm Bình </t>
  </si>
  <si>
    <t>Xã Cẩm Trung, xã Cẩm Dương, xã Cẩm Lộc, xã Cẩm Quan</t>
  </si>
  <si>
    <t>Xã Cẩm Quan, TT Thiên Cẩm, xã Cẩm Thăng, xã Cẩm Phúc, xã Cẩm Nam, xã Cẩm Dương, TT Thiên Cầm</t>
  </si>
  <si>
    <t>QH đất ở đồng Khe Giáp Cận (thôn 5)</t>
  </si>
  <si>
    <t>QH đất ở thôn Nam Đoài</t>
  </si>
  <si>
    <t>QH đất ở thôn Tây Hà</t>
  </si>
  <si>
    <t>QH đất ở thôn Thuần Mỹ</t>
  </si>
  <si>
    <t>Sơn Mỹ</t>
  </si>
  <si>
    <t>Tân Hương</t>
  </si>
  <si>
    <t>Quy hoạch đất ở vùng Dăm Lẻ</t>
  </si>
  <si>
    <t>Trung Lễ</t>
  </si>
  <si>
    <t>QH đất ở Lanh Cù</t>
  </si>
  <si>
    <t>Quyết định số 4544/QQD-UBND ngày 23/6/2015 của UBND huyện Đức Thọ về việc phê duyệt QH chi tiết đất ở dân cư năm 2015 xã Đức Long</t>
  </si>
  <si>
    <t>QH đất ở Đồng Vịnh</t>
  </si>
  <si>
    <t>Đấu giá đất ở vùng Đội Ngọn</t>
  </si>
  <si>
    <t>Quy hoạch đất ở đấu giá vùng nhà lay trên</t>
  </si>
  <si>
    <t>Thị Trấn</t>
  </si>
  <si>
    <t>QH đất ở</t>
  </si>
  <si>
    <t>Đức Lâm</t>
  </si>
  <si>
    <t>QH đất ở Cựa Phủ</t>
  </si>
  <si>
    <t>QĐ số 3128/QĐ-UBND ngày 01/8/2011 của UBND huyện Đức Thọ v/v QH chi tiết đất ở dân cư năm 2011 xã Yên Hồ</t>
  </si>
  <si>
    <t>QH mở rông tuyến đường HL19 từ 
Đường HL 13 đến đường 70</t>
  </si>
  <si>
    <t>Văn bản số 522/HĐND ngày 30/10/2015 của HĐND tỉnh Hà Tĩnh về việc thống nhất quyết định chủ trương đầu tư một số dự án giao thông trên địa bàn huyện Đức Thọ và Hương Khê</t>
  </si>
  <si>
    <t xml:space="preserve">Mở rộng đường Nương Mậu - Thôn Tân Thành </t>
  </si>
  <si>
    <t>Đường GTNT-GTNĐ</t>
  </si>
  <si>
    <t>Quy hoạch nhà văn hóa thôn Đại Tiến</t>
  </si>
  <si>
    <t>QH khu vui chơi cho người già và trẻ em</t>
  </si>
  <si>
    <t>Quy hoạch nhà văn hóa thôn Phú Quý</t>
  </si>
  <si>
    <t>Trường Mầm Non</t>
  </si>
  <si>
    <t>QĐ số 1580/QĐ-UBND ngày 16/6/2016 của UBND 
tỉnh về việc cho phép khảo sát, lập QH mở rộng trường mầm non xã Tùng Ảnh</t>
  </si>
  <si>
    <t>Mở rộng trường THCS Hoàng Xuân Hãn</t>
  </si>
  <si>
    <t>Đất Thể dục thể thao</t>
  </si>
  <si>
    <t>Sân vân động trung tâm xã Đức Nhân</t>
  </si>
  <si>
    <t>Dự án đường điện 110kv</t>
  </si>
  <si>
    <t>Dự án chống quá tải điện</t>
  </si>
  <si>
    <t>QH mở rộng đất nghĩa trang nhà mống</t>
  </si>
  <si>
    <t>Mở rộng nghĩa trang Mụ bạc</t>
  </si>
  <si>
    <t>QĐ số 652/QĐ-UBND ngày 13/02/2015 của UBND huyện v/v phê duyệt QH chi tiết Nghĩa trang</t>
  </si>
  <si>
    <t>Mở rộng nghĩa trang Nhà thướp</t>
  </si>
  <si>
    <t>QĐ số 651/QĐ-UBND ngày 13/02/2015 của UBND huyện v/v phê duyệt QH chi tiết Nghĩa trang</t>
  </si>
  <si>
    <t>Chống quá tải lưới điện huyện Can Lộc</t>
  </si>
  <si>
    <t>Đường dây và trạm biến áp 110kv Hồng Lĩnh</t>
  </si>
  <si>
    <t>Dự án nâng cấp, mở rộng QL 15B đoạn KM2+440;km2+996</t>
  </si>
  <si>
    <t>Đồng lộc, Mỹ Lộc, Sơn Lộc, Quang Lộc, Xuân Lộc</t>
  </si>
  <si>
    <t>Quy hoạch chợ</t>
  </si>
  <si>
    <t>QĐ 3279/QĐ-UBND ngày 18/11/2016 của UBND tỉnh Hà Tĩnh về việc chấp thuận chủ trương đầu tư Dự án xây dựng chợ Huyện của Công ty 168 tại xã Đồng Lộc, huyện Can Lộc</t>
  </si>
  <si>
    <t xml:space="preserve">Quy hoạch dân cư vùng Cồn Chợ </t>
  </si>
  <si>
    <t>Thôn Tân Thọ, xã Kỳ Thọ</t>
  </si>
  <si>
    <t>Đường giao thông trong trung tâm hành chính huyện</t>
  </si>
  <si>
    <t>Quyết định số 2393/QĐ-UBND ngày 26/4/2017 của UBND huyện</t>
  </si>
  <si>
    <t>Đất cơ sở sản xuất phi nông nghiệp</t>
  </si>
  <si>
    <t>QH Khu giết mổ tập trung tại xóm Phố Cường giai đoạn 2</t>
  </si>
  <si>
    <t>Gia Phố</t>
  </si>
  <si>
    <t>Bãi vật liệu thuộc dự án kênh chính thủy lợi Ngàn trươi - cẩm trang</t>
  </si>
  <si>
    <t>TPD6, TTVQ</t>
  </si>
  <si>
    <t>Văn bản số 1317/UBND -NL1 ngày 09/3/2017 của UBND tỉnh về việc điều chỉnh, bổ sung phạm vi GPMB Dự án Hệ thống thủy lợi Ngàn Trươi Cẩm Trang</t>
  </si>
  <si>
    <t xml:space="preserve">Đất ở nông thôn </t>
  </si>
  <si>
    <t>QĐ số 1163/QĐ-UBND ngày 24/5/2017 của UBND huyện Lộc Hà</t>
  </si>
  <si>
    <t>Đồng Trét, xã Phù Lưu</t>
  </si>
  <si>
    <t>QĐ số 6637/QĐ-UBND ngày 02/12/2016 của UBND huyện Lộc Hà</t>
  </si>
  <si>
    <t>Cồn Trúc, xã Phù Lưu</t>
  </si>
  <si>
    <t>Đồng Súc Sửu, xã Phù Lưu</t>
  </si>
  <si>
    <t>Nhà Trót, xã Phù Lưu</t>
  </si>
  <si>
    <t>Đồng Bệ, xã Phù Lưu</t>
  </si>
  <si>
    <t>QĐ số 3145/QĐ-UBND ngày 9/12/2014 của UBND huyện Lộc Hà</t>
  </si>
  <si>
    <t>Đất ở nông thôn vùng hội quán</t>
  </si>
  <si>
    <t>Thôn Phú Nghĩa, xã Thạch Bằng</t>
  </si>
  <si>
    <t>Văn bản số 1297/UBND ngày 28/10/2015 về cho chủ trương lập QH</t>
  </si>
  <si>
    <t>Đất ở nông thôn ở phía Nam đường 45m (đối diện khu tái định cư T. Phú Xuân)</t>
  </si>
  <si>
    <t>Đất ở nông thôn ở dọc đường 22/12</t>
  </si>
  <si>
    <t>QĐ số 2894/QĐ-UBND ngày 8/7/2015 của UBND huyện Lộc Hà</t>
  </si>
  <si>
    <t xml:space="preserve">Đất ở nông thôn  </t>
  </si>
  <si>
    <t>Thôn Hòa Bình, xã Thịnh Lộc</t>
  </si>
  <si>
    <t>Thôn Hữu Ninh, xã Thạch Mỹ</t>
  </si>
  <si>
    <t>Khu kinh doanh TMDV tổng hợp Lộc Hà</t>
  </si>
  <si>
    <t>QĐ số 1332/QĐ-UBND ngày 18/5/2017 của UBND tỉnh Hà Tĩnh</t>
  </si>
  <si>
    <t>QH sân thể thao xã</t>
  </si>
  <si>
    <t>Xã An Lộc</t>
  </si>
  <si>
    <t>Mở rộng đường giao thông nông thôn</t>
  </si>
  <si>
    <t>Xã Hồng Lộc</t>
  </si>
  <si>
    <t xml:space="preserve">Hệ đường giao thông nông thôn kết hợp kênh mương </t>
  </si>
  <si>
    <t>Xã Mai Phụ</t>
  </si>
  <si>
    <t>QĐ số 3889/QĐ-UBND ngày 8/10/2015 của UBND huyện Lộc Hà</t>
  </si>
  <si>
    <t>QH đất nghĩa trang</t>
  </si>
  <si>
    <t>Vườn Ao, xã Phù Lưu</t>
  </si>
  <si>
    <t>Dự án nhà hàng thương mại dịch vụ bãi biển Kỳ Xuân</t>
  </si>
  <si>
    <t>Thôn Phú Xuân, xã Kỳ Xuân</t>
  </si>
  <si>
    <t>Quyết định số 302/QĐ-UBND ngày 23/01/2017 của UBND tỉnh về việc chấp thuận chủ trương đầu tư</t>
  </si>
  <si>
    <t>Quyết định số 2891/QĐ-UBND ngày 30/12/2016 của UBND thành phố Hà Tĩnh về việc giao chỉ tiêu kế hoạch vốn đầu tư ngân sách  thành phố năm 2017</t>
  </si>
  <si>
    <t>Đất phát triển hạ tầng</t>
  </si>
  <si>
    <t>II.1</t>
  </si>
  <si>
    <t>II.2</t>
  </si>
  <si>
    <t>II.3</t>
  </si>
  <si>
    <t>Đất ở tại đô thị</t>
  </si>
  <si>
    <t>II.4</t>
  </si>
  <si>
    <t>Đất thương mại - dịch vụ</t>
  </si>
  <si>
    <t>Tổng: I+II</t>
  </si>
  <si>
    <t>Đất khu vui choi giải trí công cộng</t>
  </si>
  <si>
    <t>Đất thương mại - Dịch vụ</t>
  </si>
  <si>
    <t>Tổng: I+II+III</t>
  </si>
  <si>
    <t>Đất sản xuất vật liệu xây dựng</t>
  </si>
  <si>
    <t>Mở rộng trường mầm non xã Thịnh Lộc</t>
  </si>
  <si>
    <t>Đất cơ sở giáo dục - Đào tạo</t>
  </si>
  <si>
    <t>QĐ số 1491/QĐ-UBND ngày 02/06/2017 của UBND tỉnh Hà Tĩnh</t>
  </si>
  <si>
    <t>Trụ sở đồn công an Thạch Khê thuộc công an huyện Thạch Hà</t>
  </si>
  <si>
    <t>Trường THCS xã Cẩm Nhượng</t>
  </si>
  <si>
    <t>Thôn Liên Thành, xã Cẩm Nhượng</t>
  </si>
  <si>
    <t>Thôn Yên Định, xã Thịnh Lộc</t>
  </si>
  <si>
    <t>Đường giao thông nội vùng Khu TTHC huyện Lộc Hà</t>
  </si>
  <si>
    <t>Văn bản số 75/HĐND ngày 25/9/2016 của Hội đồng nhân dân huyện Lộc Hà</t>
  </si>
  <si>
    <t>Dự án đường ven biển tỉnh Hà Tĩnh</t>
  </si>
  <si>
    <t>Xã Thịnh Lộc, An Lộc, Bình Lộc, Thạch Bằng, Thạch Châu, Mai Phụ, Hộ Độ</t>
  </si>
  <si>
    <t>Nâng cấp, mở rộng quốc lộ 15B (đoạn ngã 3 Đồng Lộc - Quốc lộ 1A)</t>
  </si>
  <si>
    <t>Xã Phù Việt, Việt Xuyên, Thạch Tiến</t>
  </si>
  <si>
    <t>Công ty cổ phần Petrolimex Nghệ Tĩnh</t>
  </si>
  <si>
    <t>QĐ số 1449/QĐ-UBND ngày 29/5/2017 của UBND tỉnh</t>
  </si>
  <si>
    <t>Thôn Thanh Mỹ, xã Thạch Thanh</t>
  </si>
  <si>
    <t>Quyết định số 3914/QĐ-UBND ngày 9/12/2011 của UBND tỉnh</t>
  </si>
  <si>
    <t>phường Hà Huy Tập,
thành phố Hà Tĩnh</t>
  </si>
  <si>
    <t>phường Hà Huy Tập
thành phố Hà Tĩnh</t>
  </si>
  <si>
    <t>6</t>
  </si>
  <si>
    <t>Dự án Cửa hàng xăng dầu của Công ty Cổ phần Vận tải và Dịch vụ Petrolimex Nghệ Tĩnh</t>
  </si>
  <si>
    <t>xã Kỳ Châu
huyện Kỳ Anh</t>
  </si>
  <si>
    <t>2</t>
  </si>
  <si>
    <t>Dự án Cửa hàng xăng dầu của Công ty TNHH Hà An Anh</t>
  </si>
  <si>
    <t>xã Đức Thịnh
huyện Đức Thọ</t>
  </si>
  <si>
    <t>Dự án Xây dựng Trụ sở làm việc Quỹ tín dụng nhân dân Liên Sơn</t>
  </si>
  <si>
    <t>Đất Thương mại dịch vụ</t>
  </si>
  <si>
    <t xml:space="preserve">Sơn Tây
</t>
  </si>
  <si>
    <t>Quyết định số 3803/QĐ-UBND ngày 23/12/2016 của UBND tỉnh về chấp thuận chủ trương đầu tư</t>
  </si>
  <si>
    <t>5</t>
  </si>
  <si>
    <t>Dự án Showroom trưng bày giới thiệu và bán các loại máy nông nghiệp, máy công trình của Công ty TNHH Thương mại Tổng hợp và Dịch vụ Huệ Minh</t>
  </si>
  <si>
    <t>xã Thạch Long
huyện Thạch Hà</t>
  </si>
  <si>
    <t>Quyết định số 3955/QĐ-UBND ngày 30/12/2016 của UBND tỉnh về chấp thuận chủ trương đầu tư</t>
  </si>
  <si>
    <t>Dự án Khu dịch vụ thương mại, khách sạn và Văn phòng cho thuê của Công ty CP Xây dựng 31-5</t>
  </si>
  <si>
    <t>Dự án Trung tâm nội thất VLXD, văn phòng làm việc và cho thuê của Công ty CP Bảo Toàn</t>
  </si>
  <si>
    <t xml:space="preserve">Quyết định số 2247/QĐ-UBND ngày 12/8/2016 của UBND tỉnh Hà Tĩnh về việc cho phép khảo sát địa điểm mở rộng cơ sở sản xuất kinh doanh </t>
  </si>
  <si>
    <t>Xây dựng Đường dây 500kV Vũng Áng-Quảng Trạch, đọan đi qua địa bàn tỉnh Hà Tĩnh</t>
  </si>
  <si>
    <t>QĐ số 1748/QĐ-UBND ngày 05/05/2017 của UBND huyện</t>
  </si>
  <si>
    <t>TDP Trần Phú, TDP Tiến Sầm, TT Thiên Cầm</t>
  </si>
  <si>
    <t>Tru sở HTX nông nghiệp Đại Thành</t>
  </si>
  <si>
    <t>Đức Thịnh, TH Yên, Đ Thanh, Đ Thủy</t>
  </si>
  <si>
    <t>QĐ số 656/QĐ-PCHT ngày 28/02/2017 và số 751/QĐ-PCHT ngày 10/3/2017 của Công ty điện lực Hà Tĩnh</t>
  </si>
  <si>
    <t>Thái Yên, Đ Đồng, L Minh, Đ Quang, Đ Lập, TR Sơn, Đ Nhân, Y Hồ, B Xá, Đ Lạng</t>
  </si>
  <si>
    <t>Quyết định số 3220/QĐ-UBND ngày 14/11/2016 của UBND tỉnh về chấp thuận CTĐT</t>
  </si>
  <si>
    <t>Quyết định số 3953/QĐ-UBND ngày 30/12/2016 của UBND tỉnh về việc chấp thuận CTĐT</t>
  </si>
  <si>
    <t>Quyết định số 3952/QĐ-UBND ngày 30/12/2016 của UBND tỉnh về chấp thuận CTĐT</t>
  </si>
  <si>
    <t>Quyết định số 3568/QĐ-UBND ngày 12/12/2016 của UBND tỉnh về CTCTĐT</t>
  </si>
  <si>
    <t>Quyết định số 3956/QĐ-UBND ngày 30/12/2016 của UBND tỉnh về CTCTĐT</t>
  </si>
  <si>
    <t>QĐ 2891/QĐ-UBND ngày 30/12/2016 của UBND thành phố Hà Tĩnh về việc giao chỉ tiêu kế hoạch vốn đầu tư ngân sách  thành phố năm 2017</t>
  </si>
  <si>
    <t>Đất thương mại, dịch vụ</t>
  </si>
  <si>
    <t>QĐ số 3481/QĐ-UBND ngày 01/12/2016 của UBND tỉnh về việc chấp thuận CTĐT</t>
  </si>
  <si>
    <t>Thôn Kỳ phong, xã Thạch Đài</t>
  </si>
  <si>
    <t>Dự án Khu dân cư Phú Nhân Nghĩa</t>
  </si>
  <si>
    <t>Kỳ Châu</t>
  </si>
  <si>
    <t>Văn bản số 06/KH-UBND ngày 16/01/2017 của UBND phường Đức Thuận</t>
  </si>
  <si>
    <t>Đất xây dựng cơ sở y tế</t>
  </si>
  <si>
    <t>Bệnh viện Đa khoa Hồng Lam</t>
  </si>
  <si>
    <t>Quyết định số 278/QĐ-UBND ngày 20/01/2017 của UBND tỉnh</t>
  </si>
  <si>
    <t>Xã Xuân Lam</t>
  </si>
  <si>
    <t>TT Xuân An</t>
  </si>
  <si>
    <t xml:space="preserve">3
</t>
  </si>
  <si>
    <t xml:space="preserve">Cửa hàng xăng dầu và thương
 mại dịch vụ </t>
  </si>
  <si>
    <t xml:space="preserve">Chống quá tải lưới điện xã Sơn Lễ, Sơn Kim, huyện Hương Sơn </t>
  </si>
  <si>
    <t>xã Sơn Lễ,
huyện Hương Sơn</t>
  </si>
  <si>
    <t>Quyết định số 4326/QĐ-EVN NPC ngày 20/12/2016 của Tổng Công ty Điện lực Miền Bắc</t>
  </si>
  <si>
    <t xml:space="preserve"> các xã: Sơn Bằng, Sơn Diệm, Sơn Giang, Sơn Lâm, Sơn Châu, Sơn Ninh, Sơn Bình, Sơn Tân, Sơn Long, Sơn An, Sơn Tiến, Sơn Hà, Sơn Hàm, Sơn Hòa, Sơn Thịnh, Sơn Trung, Sơn Trà và thị trấn Phố Châu,
huyện Hương Sơn</t>
  </si>
  <si>
    <t>Quyết định số 943/QĐ-EVN NPC ngày 14/4/2016 của Tổng Công ty Điện lực Miền Bắc</t>
  </si>
  <si>
    <r>
      <t>Xây dựng các mạch vòng và nâng cấp, cải tạo lưới điện huyện Hương Sơn</t>
    </r>
    <r>
      <rPr>
        <i/>
        <sz val="11"/>
        <rFont val="Times New Roman"/>
        <family val="1"/>
      </rPr>
      <t xml:space="preserve"> </t>
    </r>
  </si>
  <si>
    <t>Đất nuôi trồng thủy sản</t>
  </si>
  <si>
    <t>Dự án nuôi cá Bơn, cá Mú và tôm công nghệ cao</t>
  </si>
  <si>
    <t>Thôn Đại Tiến, xã Thạch Trị</t>
  </si>
  <si>
    <t>Quyết định số 70/QĐ-UBND ngày 09/01/2017 của UBND tỉnh về việc phê duyệt điều chỉnh Quy hoạch chi tiết xây dựng Dự án nuôi cá bơn, cá mú và tôm công nghệ cao tại xã Thạch Trị, huyện Thạch Hà</t>
  </si>
  <si>
    <t>XI</t>
  </si>
  <si>
    <t>Đường dây và Trạm biến áp 110kV Hương Khê</t>
  </si>
  <si>
    <t xml:space="preserve">Trạm biến áp 110kV </t>
  </si>
  <si>
    <t>Xã Thạch Xuân</t>
  </si>
  <si>
    <t>Quyết định số 1756/QĐ-EVN NPC ngày 16/6/2014 của Tổng Công ty Điện lực Miền Bắc</t>
  </si>
  <si>
    <t>Quyết định số 1772/QĐ-UBND ngày 30/6/2016 của UBND tỉnh</t>
  </si>
  <si>
    <t>Diện tích thu hồi đất (ha)</t>
  </si>
  <si>
    <t xml:space="preserve">Địa điểm (Thôn, xã)             </t>
  </si>
  <si>
    <t>Văn bản số 134/HĐND ngày 27/4/2017 của TT HĐND tỉnh</t>
  </si>
  <si>
    <t>Chống quá tải lưới điện xã Sơn An và Sơn Lễ, huyện Hương Sơn, trong đó:</t>
  </si>
  <si>
    <t>xã Sơn Lễ, 
xã Sơn Trung,
huyện Hương Sơn</t>
  </si>
  <si>
    <t>Quyết định số 1159/QĐ-EVN NPC ngày 07/5/2014 của Tổng Công ty Điện lực Miền Bắc</t>
  </si>
  <si>
    <t>xã Sơn Lễ</t>
  </si>
  <si>
    <t>xã Sơn Trung</t>
  </si>
  <si>
    <t>Văn bản số 181/HĐND ngày 16/6/2017 của TT HĐND tỉnh</t>
  </si>
  <si>
    <t xml:space="preserve">Trường phổ thông chất lượng cao có nhiều cấp học ALBERT EINSTEIN </t>
  </si>
  <si>
    <t>Phường
 Thạch Linh</t>
  </si>
  <si>
    <t>Quyết định số 1094/QĐ-UBND ngày 20/4/2017 của UBND tỉnh Hà Tĩnh</t>
  </si>
  <si>
    <t>Tổng số</t>
  </si>
  <si>
    <t>PHỤ LỤC 2.14: TỔNG HỢP DANH MỤC CÁC CÔNG TRÌNH, DỰ ÁN XIN CHUYỂN MỤC ĐÍCH SỬ DỤNG ĐẤT (BỔ SUNG) NĂM 2017</t>
  </si>
  <si>
    <t>xã Thạch Xuân, 
huyện Thạch Hà</t>
  </si>
  <si>
    <t>TRÊN ĐỊA BÀN TỈNH HÀ TĨNH ĐÃ ĐƯỢC TT HĐND TỈNH CHẤP THUẬN TẠI CÁC VĂN BẢN: SỐ 134/HĐND NGÀY 27/4/2017 VÀ SỐ 181/HĐND NGÀY 16/6/2017</t>
  </si>
  <si>
    <t>Tổng: I+II+III+IV+V+VI</t>
  </si>
  <si>
    <t>Cửa hàng xăng dầu (Cty CP xăng dầu dầu khí Vũng Áng)</t>
  </si>
  <si>
    <t>Đất truyền dẫn năng lượng</t>
  </si>
  <si>
    <t>các xã, thị trấn: Xuân Thành, Cương Gián, Xuân An</t>
  </si>
  <si>
    <t>Tổng: I+II+III+IV</t>
  </si>
  <si>
    <t>Các xã Yên lộc, Trường Lộc,  Tùng Lộc, Vượng Lộc, Thanh Lộc, TT Nghèn</t>
  </si>
  <si>
    <t>QĐ 2139/QĐ-EVN NPC ngày 20/9/2013 của công ty điện lực Hà Tĩnh</t>
  </si>
  <si>
    <t>các xã: Kỳ Trung, Kỳ Tây, Kỳ Tân, Kỳ Khang, Kỳ Phong, Kỳ Văn</t>
  </si>
  <si>
    <t>các xã: Ích Hậu, Mai Phụ, Thạch Mỹ, Thạch Kim</t>
  </si>
  <si>
    <t>Tổng: I+...IX</t>
  </si>
  <si>
    <t>PHỤ LỤC 2: TỔNG HỢP DANH MỤC CÁC CÔNG TRÌNH, DỰ ÁN XIN CHUYỂN MỤC ĐÍCH SỬ DỤNG ĐẤT (BỔ SUNG) NĂM 2017 CỦA TỈNH HÀ TĨNH</t>
  </si>
  <si>
    <t>PHỤ LỤC 2.1: DANH MỤC CÁC CÔNG TRÌNH, DỰ ÁN XIN CHUYỂN MỤC ĐÍCH SỬ DỤNG ĐẤT (BỔ SUNG) NĂM 2017
CỦA THÀNH PHỐ HÀ TĨNH</t>
  </si>
  <si>
    <t>PHỤ LỤC 2.2: DANH MỤC CÁC CÔNG TRÌNH, DỰ ÁN XIN CHUYỂN MỤC ĐÍCH SỬ DỤNG ĐẤT (BỔ SUNG) NĂM 2017 
CỦA THỊ XÃ HỒNG LĨNH</t>
  </si>
  <si>
    <t>PHỤ LỤC 2.3: DANH MỤC CÁC CÔNG TRÌNH, DỰ ÁN XIN CHUYỂN MỤC ĐÍCH SỬ DỤNG ĐẤT (BỔ SUNG) NĂM 2017
CỦA THỊ XÃ KỲ ANH</t>
  </si>
  <si>
    <t>PHỤ LỤC 2.4: DANH MỤC CÁC CÔNG TRÌNH, DỰ ÁN XIN CHUYỂN MỤC ĐÍCH SỬ DỤNG ĐẤT (BỔ SUNG) NĂM 2017
CỦA HUYỆN NGHI XUÂN</t>
  </si>
  <si>
    <t>PHỤ LỤC 2.5: DANH MỤC CÁC CÔNG TRÌNH, DỰ ÁN XIN CHUYỂN MỤC ĐÍCH SỬ DỤNG ĐẤT (BỔ SUNG) NĂM 2017
CỦA HUYỆN THẠCH HÀ</t>
  </si>
  <si>
    <t>PHỤ LỤC 2.6: DANH MỤC CÁC CÔNG TRÌNH, DỰ ÁN XIN CHUYỂN MỤC ĐÍCH SỬ DỤNG ĐẤT (BỔ SUNG) NĂM 2017
CỦA HUYỆN CẨM XUYÊN</t>
  </si>
  <si>
    <t>PHỤ LỤC 2.7: DANH MỤC CÁC CÔNG TRÌNH, DỰ ÁN XIN CHUYỂN MỤC ĐÍCH SỬ DỤNG ĐẤT (BỔ SUNG) NĂM 2017
CỦA HUYỆN HƯƠNG SƠN</t>
  </si>
  <si>
    <t>PHỤ LỤC 2.8: DANH MỤC CÁC CÔNG TRÌNH, DỰ ÁN XIN CHUYỂN MỤC ĐÍCH SỬ DỤNG ĐẤT (BỔ SUNG) NĂM 2017
CỦA HUYỆN ĐỨC THỌ</t>
  </si>
  <si>
    <t>PHỤ LỤC 2.9: DANH MỤC CÁC CÔNG TRÌNH, DỰ ÁN XIN CHUYỂN MỤC ĐÍCH SỬ DỤNG ĐẤT (BỔ SUNG) NĂM 2017 
CỦA HUYỆN CAN LỘC</t>
  </si>
  <si>
    <t>PHỤ LỤC 2.10: DANH MỤC CÁC CÔNG TRÌNH, DỰ ÁN XIN CHUYỂN MỤC ĐÍCH SỬ DỤNG ĐẤT (BỔ SUNG) NĂM 2017 
CỦA HUYỆN KỲ ANH</t>
  </si>
  <si>
    <t>PHỤ LỤC 2.11: DANH MỤC CÁC CÔNG TRÌNH, DỰ ÁN XIN CHUYỂN MỤC ĐÍCH SỬ DỤNG ĐẤT (BỔ SUNG) NĂM 2017 
CỦA HUYỆN HƯƠNG KHÊ</t>
  </si>
  <si>
    <t>PHỤ LỤC 2.12: DANH MỤC CÁC CÔNG TRÌNH, DỰ ÁN XIN CHUYỂN MỤC ĐÍCH SỬ DỤNG ĐẤT (BỔ SUNG) NĂM 2017 
CỦA HUYỆN VŨ QUANG</t>
  </si>
  <si>
    <t>PHỤ LỤC 2.13: TỔNG HỢP DANH MỤC CÁC CÔNG TRÌNH, DỰ ÁN CẦN CHUYỂN MỤC ĐÍCH (BỔ SUNG) NĂM 2017</t>
  </si>
  <si>
    <t>Danh mục dự án (bổ sung) mới</t>
  </si>
  <si>
    <t>Danh mục dự án đã được TT HĐND tỉnh chấp thuận</t>
  </si>
  <si>
    <t>Xây dựng lưới điện trung hạ áp
 nông thôn tỉnh Hà Tĩnh</t>
  </si>
  <si>
    <t>XII</t>
  </si>
  <si>
    <t>XIII</t>
  </si>
  <si>
    <t xml:space="preserve">Tổng </t>
  </si>
  <si>
    <t>Cửa hàng xăng dầu và TMDV tổng hợp Dũng Hường</t>
  </si>
  <si>
    <t>Xã Phù Lưu</t>
  </si>
  <si>
    <t>QĐ số 1628/QĐ-UBND ngày 16/6/2017 của UBND tỉnh Hà Tĩnh</t>
  </si>
  <si>
    <t>Xã Thạch Châu</t>
  </si>
  <si>
    <t>CV 1899/UBND-GT1 ngày 31/3/2017 của UBND tỉnh Hà Tĩnh về việc giao thực hiện công tác bồi thường, GPMB dự án nâng cấp, mở rộng Quốc lộ 15B, đoạn Ngã ba Đồng Lộc đến Quốc lộ 1</t>
  </si>
  <si>
    <t>Công văn số 1365/BDALĐ-QLCT ngày 12/5/2017 V/v đăng ký quỹ đất để xây dựng dự án: Đường dây và trạm biến áp 110kv Hồng Lĩnh, tỉnh Hà Tĩnh của Tổng công ty điện lực miền Bắc</t>
  </si>
  <si>
    <t>Xã Kim Lộc</t>
  </si>
  <si>
    <t>Quy hoạch đất ở (đấu giá )</t>
  </si>
  <si>
    <t>Đồng nhà tre, Xóm Nam Mỹ, Xã Đồng Lộc</t>
  </si>
  <si>
    <t>Thông báo số 43/TB-UBND ngày 10/02/2017 của UBND huyện Can Lộc về việc Thông báo kế hoạch giao đất, đấu giá quyền sử dụng đất ở năm 2017.</t>
  </si>
  <si>
    <t xml:space="preserve">QĐ số 1282/QĐ-UBND ngày 15/5/2017 của UBND tỉnh Hà Tĩnh về chấp thuận chủ trương đầu tư  </t>
  </si>
  <si>
    <t>Quyết định số 655/QĐ-PCHT ngày 28/02/2017 của Công ty điện lực Hà Tĩnh</t>
  </si>
  <si>
    <t>Quyết định số 716/QĐ-PCHT ngày 03/3/2017 của Công ty Điện lực Hà Tĩnh</t>
  </si>
  <si>
    <t>Quyết định số 2710/QĐ-UBND ngày 23/5/2017 của UBND huyện Kỳ Anh</t>
  </si>
  <si>
    <t xml:space="preserve">QĐ số 929/QĐ-UBND ngày 07/4/2017 của UBND tỉnh về việc chấp thuận chủ trương đầu tư </t>
  </si>
  <si>
    <t xml:space="preserve">QĐ số 573/QĐ-UBND ngày 01/3/2017 của UBND tỉnh về việc chấp thuận chủ trương đầu tư </t>
  </si>
  <si>
    <t>Quyết định số 321/QĐ-UBND ngày 03/02/2012 của UBND tỉnh Hà Tĩnh</t>
  </si>
  <si>
    <t>QĐ số 2809 ngày 07/10/2016 của UBND tỉnh</t>
  </si>
  <si>
    <t>Công văn số 629/UBND-TNMT ngày 29/3/2016 của UBND thành phố Hà Tĩnh về việc chủ trương đầu tư xây dựng các vùng hạ tầng đất ở năm 2016</t>
  </si>
  <si>
    <t>QĐ số 728/QĐ-UBND ngày 05/5/2017 của UBND thành phố Hà Tĩnh về việc quy hoạch chi tiết xen xắm dân cư ngỗ ông Đương, khối phố Tuy Hòa, phường Thạch Linh, Thành phố Hà Tĩnh,.</t>
  </si>
  <si>
    <t>các phường: Văn Yên, Tân Giang, Đại Nài</t>
  </si>
  <si>
    <t>Công văn số 594/PCHT-QLĐT ngày 30/3/2017 kèm Quyết định số 597/QĐ-PCHT ngày 22/02/2017 của Công ty Điện lực Hà Tĩnh</t>
  </si>
  <si>
    <t>QĐ số 867/QĐ-UBND ngày 25/3/2011 của UBND tỉnh Hà Tĩnh</t>
  </si>
  <si>
    <t>QĐ 88/QĐ-KKT ngày 26/4/2017 của Ban quản lý Khu kinh tế tỉnh</t>
  </si>
  <si>
    <t>QĐ số 2246/QĐ-UBND ngày 12/8/2016 của UB tỉnh về chấp thuận chủ trương đầu tư</t>
  </si>
  <si>
    <t>Sơn Kim I</t>
  </si>
  <si>
    <t xml:space="preserve"> Dự án Tổ hợp kinh doanh TMDV, đồ gỗ mỹ nghệ của Công ty Á Châu</t>
  </si>
  <si>
    <t>Quyết định số 1361/QĐ-UBND ngày 19/5/2017 của UBND tỉnh về việc chấp thuận chủ trương đầu tư</t>
  </si>
  <si>
    <t>QĐ 3691/QĐ-UBND ngày 07/5/2015 của UBND huyện Đức Thọ về việc phê duyệt chủ trương đầu tư xây dựng công trình: Trường Mầm non xã Trung Lễ</t>
  </si>
  <si>
    <t>Quyết định số 4544/QĐ-UBND ngày 23/6/2015 của UBND huyện Đức Thọ về việc phê duyệt QH chi tiết đất ở dân cư năm 2015 xã Đức Long</t>
  </si>
  <si>
    <t>Tổ hợp nghỉ dưỡng, khu vui chơi giải trí Vinpearl Cửa Sót</t>
  </si>
  <si>
    <t>Xã Thịnh Lộc</t>
  </si>
  <si>
    <t xml:space="preserve">Quyết định số 1876/QĐ-UBND ngày 03/7/2017 của Ủy ban nhân dân tỉnh Hà Tĩnh về việc điều chỉnh Quyết định số 2097/QĐ-UBND ngày 27/7/2016 của Ủy ban nhân dân tỉnh </t>
  </si>
  <si>
    <t>QĐ số 2081/QĐ-UBND ngày 26/6/2017 của UBND huyện Lộc Hà</t>
  </si>
  <si>
    <t>QĐ số 1084/QĐ-UBND ngày 11/5/2017 của UBND huyện Lộc Hà</t>
  </si>
  <si>
    <t>Quyết định số 593/QĐ-PCHT ngày 22/02/2017 của Công ty Điện lực Hà Tĩnh</t>
  </si>
  <si>
    <t>QĐ số 49/QĐ-UBND ngày 22/10/2016 của UBND xã Cẩm Hà</t>
  </si>
  <si>
    <t>QĐ số 3949/QĐ-UBND ngày 30/12/2016 của UBND tỉnh về chấp thuận CTĐT</t>
  </si>
  <si>
    <t>QĐ số 1057/QĐ-UBND ngày 19/4/2017 của UBND tỉnh</t>
  </si>
  <si>
    <t>Đường từ cổng trường Đại học Hà Tĩnh đến đường nối QL 1A đi mỏ sắt Thạch Khê</t>
  </si>
  <si>
    <t xml:space="preserve">Quyết định số1258/QĐ-UBND ngày 12/5/2017 của UBND tỉnh </t>
  </si>
  <si>
    <t>Thôn Đông Vịnh, xã Cẩm Vịnh</t>
  </si>
  <si>
    <t>QĐ số 750/QĐ-PCHT ngày 10/3/2017 của  Công ty Điện lực Hà Tĩnh</t>
  </si>
  <si>
    <t>QĐ số 652/QĐ-PCHT ngày 28/2/2017 của Công ty Điện lực Hà Tĩnh</t>
  </si>
  <si>
    <t xml:space="preserve">QĐ số 2139/QĐ-EVN NPC ngày 20/9/2013 của Tổng Công ty Điện lực miền Bắc
</t>
  </si>
  <si>
    <t>QĐ số 487/QĐ - UBND ngày 21/02/2017  của UBND huyện</t>
  </si>
  <si>
    <t>Quyết định số 2273/QĐ-UBND ngày 04/4/2014 của UBND huyện</t>
  </si>
  <si>
    <t>Quyết định số 292/QĐ-UBND ngày 21/01/2011 của UBND huyện Cẩm Xuyên về việc phê duyệt QH phân lô chi tiết</t>
  </si>
  <si>
    <t>QĐ số 12204/QĐ-UBND ngày 20/12/2016 và QĐ số 2103/QĐ-UBND ngày 31/5/2017 của UBND huyện</t>
  </si>
  <si>
    <t>QĐ số 9107/QĐ-UBND ngày 16/12/2016 của UBND huyện Cẩm Xuyên</t>
  </si>
  <si>
    <t>QĐ số 1746/QĐ-UBND ngày 05/5/2017 của UBND huyện</t>
  </si>
  <si>
    <t>QĐ số 2773/QĐ - UBND ngày 09/9/2013  của UBND huyện</t>
  </si>
  <si>
    <t>Đất Y tế</t>
  </si>
  <si>
    <t>Trạm Y tế xã Cẩm Minh</t>
  </si>
  <si>
    <t xml:space="preserve">Quyết định số 3912/QĐ-UBND ngày 11/12/2014 của UBND tỉnh </t>
  </si>
  <si>
    <t xml:space="preserve">Thôn 7, xã Cẩm Minh
</t>
  </si>
  <si>
    <t>Tổng: I+....+IX</t>
  </si>
  <si>
    <t>Quyết định số 2772/QĐ-UBND ngày 20/6/2017 của UBND huyện Thạch Hà</t>
  </si>
  <si>
    <t xml:space="preserve">Dự án cơ sở kinh doanh vật tư NN tổng hợp </t>
  </si>
  <si>
    <t>Quyết định số 303/QĐ-UBND ngày 17/1/2017 của UBND huyện Thạch Hà về việc chấp thuận chủ trương đầu tư</t>
  </si>
  <si>
    <t>Dự án hệ thống cửa hàng kinh doanh TMDV tổng hợp</t>
  </si>
  <si>
    <t xml:space="preserve">Quyết định số 3513/QĐ-UBND ngày 05/12/2016 của UBND tỉnh 
</t>
  </si>
  <si>
    <t>Quyết định số 4627/QĐ-UBND ngày 01/12/2015 của UBND tỉnh</t>
  </si>
  <si>
    <t>Quyết định số 3271/QĐ-UBND ngày 18/11/2016 của UBND tỉnh</t>
  </si>
  <si>
    <t xml:space="preserve">Văn bản số 1500/UBND-KT&amp;HT ngày 27/6/2017 của UBND Thạch Hà </t>
  </si>
  <si>
    <t xml:space="preserve">Văn bản số 1085/UBND-KT&amp;HT ngày 05/5/2017 của UBND Thạch Hà </t>
  </si>
  <si>
    <t xml:space="preserve">Văn bản số 819/UBND-KT&amp;HT ngày 27/3/2017 của UBND Thạch Hà </t>
  </si>
  <si>
    <t xml:space="preserve">Văn bản số 1534/UBND-KT&amp;HT ngày 29/6/2017 của UBND Thạch Hà </t>
  </si>
  <si>
    <t xml:space="preserve">Văn bản số 1020/UBND ngày 25/4/2017 của UBND Thạch Hà </t>
  </si>
  <si>
    <t xml:space="preserve">Văn bản số 1571/UBND ngày 04/7/2017 của UBND Thạch Hà </t>
  </si>
  <si>
    <t>QH tổng mặt bằng sử dụng đất do UBND huyện Thạch Hà phê duyệt ngày 30/7/2014</t>
  </si>
  <si>
    <t>Xóm Tân Tiến, xã Thạch Tân</t>
  </si>
  <si>
    <t xml:space="preserve">Văn bản số 1564/UBND ngày 04/7/2017 của UBND Thạch Hà </t>
  </si>
  <si>
    <t>QH tổng mặt bằng sử dụng đất do UBND huyện Thạch Hà phê duyệt ngày 03/10/2011</t>
  </si>
  <si>
    <t>Văn bản số 177/PTQĐ-QLQĐ ngày 7/6/2017 của Trung tâm Phát triển Quỹ đất tỉnh</t>
  </si>
  <si>
    <t xml:space="preserve">Quyết định số 2955/QĐ-UBND ngày 27/6/2017 của UBND huyện Thạch Hà </t>
  </si>
  <si>
    <t xml:space="preserve">Văn bản số 1899/UBND-GT1 ngày 31/3/2017 của UBND Thạch Hà </t>
  </si>
  <si>
    <t>Đồng Nhà Tre, xóm Nam Mỹ, Xã Đồng Lộc</t>
  </si>
  <si>
    <t>Quy hoạch dân cư vùng Bàu</t>
  </si>
  <si>
    <t>Thôn Xuân Tiến, xã Kỳ Xuân</t>
  </si>
  <si>
    <t>Quyết định số 3516/QĐ-UBND ngày 27/6/2017 của UBND huyện Kỳ Anh</t>
  </si>
  <si>
    <t>Quyết định số 597/QĐ-PCHT ngày 22/02/2017 của Công ty Điện lực Hà Tĩnh</t>
  </si>
  <si>
    <t>các xã: Thạch Đài, Thạch Vĩnh, Thạch Văn, Thạch Lạc</t>
  </si>
  <si>
    <t xml:space="preserve">Công văn số 2852/UBND-NL3 ngày 15/5/2017 của UBND tỉnh </t>
  </si>
  <si>
    <t>QĐ số 1577/QĐ-BCT ngày 04/5/2017 của Bộ Công thương</t>
  </si>
  <si>
    <t>QĐ số 6555/QĐ-UBND ngày 25/11/2013 của UBND huyện</t>
  </si>
  <si>
    <t>Văn bản số 51/HĐND ngày 27/02/2017 của HĐND tỉnh về việc Quyết định chủ trương đầu tư Dự án Nâng cấp tuyến đường ven biển Xuân Hội - Thạch Khê - Vũng Áng.</t>
  </si>
  <si>
    <t>( Kèm theo Tờ trình số 250/TTr-UBND ngày 11/7/2017 của UBND tỉnh )</t>
  </si>
  <si>
    <t>ỦY BAN NHÂN DÂN TỈNH</t>
  </si>
  <si>
    <t xml:space="preserve">         ỦY BAN NHÂN DÂN TỈNH</t>
  </si>
  <si>
    <t xml:space="preserve">                                       ỦY BAN NHÂN DÂN TỈNH</t>
  </si>
  <si>
    <t xml:space="preserve"> ỦY BAN NHÂN DÂN TỈNH</t>
  </si>
  <si>
    <t xml:space="preserve">                            ỦY BAN NHÂN DÂN TỈNH</t>
  </si>
  <si>
    <r>
      <t xml:space="preserve">                     </t>
    </r>
    <r>
      <rPr>
        <sz val="12"/>
        <rFont val="Times New Roman"/>
        <family val="1"/>
      </rPr>
      <t xml:space="preserve"> </t>
    </r>
    <r>
      <rPr>
        <b/>
        <sz val="12"/>
        <rFont val="Times New Roman"/>
        <family val="1"/>
      </rPr>
      <t>ỦY BAN NHÂN DÂN TỈNH</t>
    </r>
  </si>
  <si>
    <t xml:space="preserve">                  ỦY BAN NHÂN DÂN TỈNH</t>
  </si>
  <si>
    <t xml:space="preserve">                             ỦY BAN NHÂN DÂN TỈNH</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</si>
</sst>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US$&quot;;\-#,##0\ &quot;US$&quot;"/>
    <numFmt numFmtId="173" formatCode="#,##0\ &quot;US$&quot;;[Red]\-#,##0\ &quot;US$&quot;"/>
    <numFmt numFmtId="174" formatCode="#,##0.00\ &quot;US$&quot;;\-#,##0.00\ &quot;US$&quot;"/>
    <numFmt numFmtId="175" formatCode="#,##0.00\ &quot;US$&quot;;[Red]\-#,##0.00\ &quot;US$&quot;"/>
    <numFmt numFmtId="176" formatCode="_-* #,##0\ &quot;US$&quot;_-;\-* #,##0\ &quot;US$&quot;_-;_-* &quot;-&quot;\ &quot;US$&quot;_-;_-@_-"/>
    <numFmt numFmtId="177" formatCode="_-* #,##0\ _U_S_$_-;\-* #,##0\ _U_S_$_-;_-* &quot;-&quot;\ _U_S_$_-;_-@_-"/>
    <numFmt numFmtId="178" formatCode="_-* #,##0.00\ &quot;US$&quot;_-;\-* #,##0.00\ &quot;US$&quot;_-;_-* &quot;-&quot;??\ &quot;US$&quot;_-;_-@_-"/>
    <numFmt numFmtId="179" formatCode="_-* #,##0.00\ _U_S_$_-;\-* #,##0.00\ _U_S_$_-;_-* &quot;-&quot;??\ _U_S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00"/>
    <numFmt numFmtId="190" formatCode="#,##0.0"/>
    <numFmt numFmtId="191" formatCode="#,##0.000"/>
    <numFmt numFmtId="192" formatCode="0_);\(0\)"/>
    <numFmt numFmtId="193" formatCode="0.0_);\(0.0\)"/>
    <numFmt numFmtId="194" formatCode="0.00_);\(0.00\)"/>
    <numFmt numFmtId="195" formatCode="_(* #,##0.0_);_(* \(#,##0.0\);_(* &quot;-&quot;?_);_(@_)"/>
    <numFmt numFmtId="196" formatCode="0.000_);\(0.000\)"/>
    <numFmt numFmtId="197" formatCode="_(* #,##0_);_(* \(#,##0\);_(* &quot;-&quot;??_);_(@_)"/>
    <numFmt numFmtId="198" formatCode="_(* #,##0.00_);_(* \(#,##0.00\);_(* &quot;-&quot;&quot;?&quot;&quot;?&quot;_);_(@_)"/>
    <numFmt numFmtId="199" formatCode="[$-40C]dddd\ d\ mmmm\ yyyy"/>
    <numFmt numFmtId="200" formatCode="0;[Red]0"/>
    <numFmt numFmtId="201" formatCode="#,##0.00;[Red]#,##0.00"/>
    <numFmt numFmtId="202" formatCode="0.00;[Red]0.00"/>
  </numFmts>
  <fonts count="95">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sz val="12"/>
      <name val="Arial"/>
      <family val="2"/>
    </font>
    <font>
      <sz val="12"/>
      <name val=".VnTime"/>
      <family val="2"/>
    </font>
    <font>
      <b/>
      <sz val="10"/>
      <name val="Arial"/>
      <family val="2"/>
    </font>
    <font>
      <b/>
      <sz val="13"/>
      <name val="Times New Roman"/>
      <family val="1"/>
    </font>
    <font>
      <sz val="8"/>
      <name val="Times New Roman"/>
      <family val="1"/>
    </font>
    <font>
      <sz val="14"/>
      <name val="Times New Roman"/>
      <family val="1"/>
    </font>
    <font>
      <i/>
      <sz val="13"/>
      <name val="Times New Roman"/>
      <family val="1"/>
    </font>
    <font>
      <b/>
      <sz val="14"/>
      <name val="Times New Roman"/>
      <family val="1"/>
    </font>
    <font>
      <sz val="12"/>
      <name val=".VnArial"/>
      <family val="2"/>
    </font>
    <font>
      <i/>
      <sz val="12"/>
      <name val="Times New Roman"/>
      <family val="1"/>
    </font>
    <font>
      <sz val="11"/>
      <name val="Arial"/>
      <family val="2"/>
    </font>
    <font>
      <sz val="9"/>
      <name val="Arial"/>
      <family val="2"/>
    </font>
    <font>
      <sz val="11"/>
      <color indexed="8"/>
      <name val="Times New Roman"/>
      <family val="1"/>
    </font>
    <font>
      <b/>
      <sz val="11"/>
      <color indexed="8"/>
      <name val="Times New Roman"/>
      <family val="1"/>
    </font>
    <font>
      <b/>
      <sz val="8"/>
      <name val="Arial"/>
      <family val="2"/>
    </font>
    <font>
      <b/>
      <sz val="9"/>
      <name val="Arial"/>
      <family val="2"/>
    </font>
    <font>
      <b/>
      <sz val="11"/>
      <name val="Arial"/>
      <family val="2"/>
    </font>
    <font>
      <b/>
      <sz val="9"/>
      <name val="Times New Roman"/>
      <family val="1"/>
    </font>
    <font>
      <i/>
      <sz val="11"/>
      <name val="Times New Roman"/>
      <family val="1"/>
    </font>
    <font>
      <b/>
      <i/>
      <sz val="12"/>
      <name val="Times New Roman"/>
      <family val="1"/>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i/>
      <sz val="13"/>
      <color indexed="8"/>
      <name val="Times New Roman"/>
      <family val="1"/>
    </font>
    <font>
      <sz val="12"/>
      <color indexed="8"/>
      <name val="Times New Roman"/>
      <family val="1"/>
    </font>
    <font>
      <sz val="10"/>
      <color indexed="8"/>
      <name val="Arial"/>
      <family val="2"/>
    </font>
    <font>
      <sz val="11"/>
      <color indexed="10"/>
      <name val="Times New Roman"/>
      <family val="1"/>
    </font>
    <font>
      <b/>
      <sz val="11"/>
      <color indexed="10"/>
      <name val="Times New Roman"/>
      <family val="1"/>
    </font>
    <font>
      <b/>
      <sz val="10"/>
      <color indexed="8"/>
      <name val="Arial"/>
      <family val="2"/>
    </font>
    <font>
      <sz val="11"/>
      <color indexed="8"/>
      <name val="Arial"/>
      <family val="2"/>
    </font>
    <font>
      <sz val="12"/>
      <color indexed="10"/>
      <name val="Times New Roman"/>
      <family val="1"/>
    </font>
    <font>
      <b/>
      <sz val="12"/>
      <color indexed="8"/>
      <name val="Times New Roman"/>
      <family val="1"/>
    </font>
    <font>
      <b/>
      <sz val="12"/>
      <color indexed="10"/>
      <name val="Times New Roman"/>
      <family val="1"/>
    </font>
    <font>
      <b/>
      <sz val="11"/>
      <color indexed="8"/>
      <name val="Arial"/>
      <family val="2"/>
    </font>
    <font>
      <sz val="12"/>
      <color indexed="8"/>
      <name val="Arial"/>
      <family val="2"/>
    </font>
    <font>
      <sz val="7"/>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i/>
      <sz val="13"/>
      <color theme="1"/>
      <name val="Times New Roman"/>
      <family val="1"/>
    </font>
    <font>
      <sz val="12"/>
      <color theme="1"/>
      <name val="Times New Roman"/>
      <family val="1"/>
    </font>
    <font>
      <sz val="11"/>
      <color theme="1"/>
      <name val="Times New Roman"/>
      <family val="1"/>
    </font>
    <font>
      <sz val="10"/>
      <color theme="1"/>
      <name val="Arial"/>
      <family val="2"/>
    </font>
    <font>
      <b/>
      <sz val="11"/>
      <color theme="1"/>
      <name val="Times New Roman"/>
      <family val="1"/>
    </font>
    <font>
      <sz val="11"/>
      <color rgb="FFFF0000"/>
      <name val="Times New Roman"/>
      <family val="1"/>
    </font>
    <font>
      <b/>
      <sz val="11"/>
      <color rgb="FFFF0000"/>
      <name val="Times New Roman"/>
      <family val="1"/>
    </font>
    <font>
      <b/>
      <sz val="10"/>
      <color theme="1"/>
      <name val="Arial"/>
      <family val="2"/>
    </font>
    <font>
      <sz val="11"/>
      <color theme="1"/>
      <name val="Arial"/>
      <family val="2"/>
    </font>
    <font>
      <sz val="12"/>
      <color rgb="FFFF0000"/>
      <name val="Times New Roman"/>
      <family val="1"/>
    </font>
    <font>
      <b/>
      <sz val="12"/>
      <color theme="1"/>
      <name val="Times New Roman"/>
      <family val="1"/>
    </font>
    <font>
      <b/>
      <sz val="12"/>
      <color rgb="FFFF0000"/>
      <name val="Times New Roman"/>
      <family val="1"/>
    </font>
    <font>
      <b/>
      <sz val="11"/>
      <color theme="1"/>
      <name val="Arial"/>
      <family val="2"/>
    </font>
    <font>
      <sz val="12"/>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style="hair"/>
      <bottom style="hair"/>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color indexed="63"/>
      </left>
      <right style="thin"/>
      <top style="thin"/>
      <bottom style="thin"/>
    </border>
    <border>
      <left>
        <color indexed="63"/>
      </left>
      <right style="thin"/>
      <top>
        <color indexed="63"/>
      </top>
      <bottom>
        <color indexed="63"/>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29" borderId="1" applyNumberFormat="0" applyAlignment="0" applyProtection="0"/>
    <xf numFmtId="0" fontId="74" fillId="0" borderId="8" applyNumberFormat="0" applyFill="0" applyAlignment="0" applyProtection="0"/>
    <xf numFmtId="0" fontId="75" fillId="30" borderId="0" applyNumberFormat="0" applyBorder="0" applyAlignment="0" applyProtection="0"/>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31" borderId="9" applyNumberFormat="0" applyFont="0" applyAlignment="0" applyProtection="0"/>
    <xf numFmtId="0" fontId="76" fillId="26" borderId="10"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1" applyNumberFormat="0" applyFill="0" applyAlignment="0" applyProtection="0"/>
    <xf numFmtId="0" fontId="79" fillId="0" borderId="0" applyNumberFormat="0" applyFill="0" applyBorder="0" applyAlignment="0" applyProtection="0"/>
  </cellStyleXfs>
  <cellXfs count="584">
    <xf numFmtId="0" fontId="0" fillId="0" borderId="0" xfId="0" applyAlignment="1">
      <alignment/>
    </xf>
    <xf numFmtId="0" fontId="8" fillId="0" borderId="0" xfId="0" applyFont="1" applyFill="1" applyAlignment="1">
      <alignment/>
    </xf>
    <xf numFmtId="0" fontId="0" fillId="0" borderId="0" xfId="0" applyFont="1" applyFill="1" applyAlignment="1">
      <alignment/>
    </xf>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right"/>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0" fillId="0" borderId="0"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Alignment="1">
      <alignment horizont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4"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4" fontId="5"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Alignment="1">
      <alignment horizontal="center"/>
    </xf>
    <xf numFmtId="0" fontId="0" fillId="0" borderId="0" xfId="0" applyFont="1" applyFill="1" applyBorder="1" applyAlignment="1">
      <alignment horizontal="center"/>
    </xf>
    <xf numFmtId="0" fontId="9" fillId="0" borderId="0" xfId="0" applyFont="1" applyAlignment="1">
      <alignment/>
    </xf>
    <xf numFmtId="0" fontId="4" fillId="0" borderId="0" xfId="0" applyFont="1" applyFill="1" applyAlignment="1">
      <alignment/>
    </xf>
    <xf numFmtId="0" fontId="9" fillId="0" borderId="0" xfId="0" applyFont="1" applyAlignment="1">
      <alignment horizontal="left"/>
    </xf>
    <xf numFmtId="0" fontId="16" fillId="0" borderId="0" xfId="0" applyFont="1" applyAlignment="1">
      <alignment/>
    </xf>
    <xf numFmtId="0" fontId="0" fillId="0" borderId="0" xfId="0" applyAlignment="1">
      <alignment horizontal="left"/>
    </xf>
    <xf numFmtId="0" fontId="5" fillId="0" borderId="0" xfId="0" applyFont="1" applyAlignment="1">
      <alignment/>
    </xf>
    <xf numFmtId="0" fontId="16" fillId="0" borderId="0" xfId="0" applyFont="1" applyFill="1" applyAlignment="1">
      <alignment/>
    </xf>
    <xf numFmtId="0" fontId="16" fillId="0" borderId="0" xfId="0" applyFont="1" applyFill="1" applyAlignment="1">
      <alignment horizontal="center"/>
    </xf>
    <xf numFmtId="0" fontId="9" fillId="0" borderId="0" xfId="0" applyNumberFormat="1" applyFont="1" applyFill="1" applyBorder="1" applyAlignment="1">
      <alignment/>
    </xf>
    <xf numFmtId="0" fontId="9" fillId="0" borderId="0" xfId="0" applyFont="1" applyAlignment="1">
      <alignment horizontal="center"/>
    </xf>
    <xf numFmtId="0" fontId="9" fillId="0" borderId="0" xfId="0" applyNumberFormat="1" applyFont="1" applyFill="1" applyBorder="1" applyAlignment="1">
      <alignment horizontal="center"/>
    </xf>
    <xf numFmtId="0" fontId="16" fillId="0" borderId="0" xfId="0" applyFont="1" applyFill="1" applyBorder="1" applyAlignment="1">
      <alignment/>
    </xf>
    <xf numFmtId="0" fontId="0" fillId="0" borderId="0" xfId="0" applyAlignment="1">
      <alignment horizontal="center"/>
    </xf>
    <xf numFmtId="0" fontId="5" fillId="0" borderId="0" xfId="0" applyFont="1" applyAlignment="1">
      <alignment horizontal="center"/>
    </xf>
    <xf numFmtId="1" fontId="18" fillId="0" borderId="0" xfId="0" applyNumberFormat="1" applyFont="1" applyFill="1" applyBorder="1" applyAlignment="1">
      <alignment horizontal="center" vertical="center"/>
    </xf>
    <xf numFmtId="0" fontId="18" fillId="0" borderId="0" xfId="0" applyFont="1" applyFill="1" applyAlignment="1">
      <alignment/>
    </xf>
    <xf numFmtId="0" fontId="18" fillId="0" borderId="0" xfId="0" applyFont="1" applyFill="1" applyAlignment="1">
      <alignment horizontal="center" vertical="center"/>
    </xf>
    <xf numFmtId="0" fontId="18" fillId="0" borderId="0" xfId="0" applyFont="1" applyFill="1" applyBorder="1" applyAlignment="1">
      <alignment/>
    </xf>
    <xf numFmtId="0" fontId="9" fillId="0" borderId="0" xfId="0" applyNumberFormat="1" applyFont="1" applyFill="1" applyBorder="1" applyAlignment="1">
      <alignment horizontal="left"/>
    </xf>
    <xf numFmtId="0" fontId="0" fillId="0" borderId="0" xfId="0" applyFont="1" applyFill="1" applyAlignment="1">
      <alignment/>
    </xf>
    <xf numFmtId="0" fontId="4" fillId="0" borderId="0" xfId="0" applyFont="1" applyAlignment="1">
      <alignment/>
    </xf>
    <xf numFmtId="0" fontId="0" fillId="0" borderId="0" xfId="0" applyFont="1" applyFill="1" applyAlignment="1">
      <alignment vertical="center" wrapText="1"/>
    </xf>
    <xf numFmtId="0" fontId="4" fillId="0" borderId="0" xfId="0" applyFont="1" applyFill="1" applyAlignment="1">
      <alignment vertical="center" wrapText="1"/>
    </xf>
    <xf numFmtId="0" fontId="9" fillId="0" borderId="0" xfId="0" applyFont="1" applyFill="1" applyBorder="1" applyAlignment="1">
      <alignment/>
    </xf>
    <xf numFmtId="192" fontId="80" fillId="0" borderId="12" xfId="0" applyNumberFormat="1" applyFont="1" applyBorder="1" applyAlignment="1">
      <alignment horizontal="center" vertical="center" wrapText="1"/>
    </xf>
    <xf numFmtId="0" fontId="20" fillId="0" borderId="0" xfId="0" applyFont="1" applyFill="1" applyBorder="1" applyAlignment="1">
      <alignment horizontal="center" vertical="center" wrapText="1"/>
    </xf>
    <xf numFmtId="0" fontId="13" fillId="0" borderId="0" xfId="0" applyFont="1" applyFill="1" applyAlignment="1">
      <alignment/>
    </xf>
    <xf numFmtId="192" fontId="9" fillId="0" borderId="12" xfId="0" applyNumberFormat="1" applyFont="1" applyFill="1" applyBorder="1" applyAlignment="1">
      <alignment horizontal="center" vertical="center" wrapText="1"/>
    </xf>
    <xf numFmtId="0" fontId="81" fillId="0" borderId="0" xfId="0" applyFont="1" applyFill="1" applyBorder="1" applyAlignment="1">
      <alignment horizontal="center" vertical="center" wrapText="1"/>
    </xf>
    <xf numFmtId="0" fontId="17" fillId="0" borderId="0" xfId="0" applyFont="1" applyBorder="1" applyAlignment="1">
      <alignment horizontal="center"/>
    </xf>
    <xf numFmtId="0" fontId="8" fillId="0" borderId="0" xfId="0" applyFont="1" applyAlignment="1">
      <alignment/>
    </xf>
    <xf numFmtId="0" fontId="82" fillId="0" borderId="0" xfId="0" applyFont="1" applyAlignment="1">
      <alignment/>
    </xf>
    <xf numFmtId="0" fontId="10" fillId="0" borderId="12" xfId="74" applyFont="1" applyFill="1" applyBorder="1" applyAlignment="1">
      <alignment horizontal="center" vertical="center" wrapText="1"/>
      <protection/>
    </xf>
    <xf numFmtId="0" fontId="15" fillId="0" borderId="0" xfId="0" applyFont="1" applyAlignment="1">
      <alignment/>
    </xf>
    <xf numFmtId="0" fontId="15" fillId="0" borderId="0" xfId="0" applyFont="1" applyFill="1" applyBorder="1" applyAlignment="1">
      <alignment/>
    </xf>
    <xf numFmtId="0" fontId="15" fillId="0" borderId="0" xfId="0" applyFont="1" applyFill="1" applyAlignment="1">
      <alignment/>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right"/>
    </xf>
    <xf numFmtId="0" fontId="25" fillId="0" borderId="0" xfId="0" applyFont="1" applyFill="1" applyAlignment="1">
      <alignment/>
    </xf>
    <xf numFmtId="0" fontId="2" fillId="0" borderId="0" xfId="0" applyFont="1" applyFill="1" applyAlignment="1">
      <alignment/>
    </xf>
    <xf numFmtId="192" fontId="83" fillId="32" borderId="12" xfId="0" applyNumberFormat="1" applyFont="1" applyFill="1" applyBorder="1" applyAlignment="1">
      <alignment horizontal="center" vertical="center" wrapText="1"/>
    </xf>
    <xf numFmtId="0" fontId="84" fillId="32" borderId="0" xfId="0" applyFont="1" applyFill="1" applyAlignment="1">
      <alignment/>
    </xf>
    <xf numFmtId="0" fontId="23" fillId="32" borderId="12" xfId="0" applyFont="1" applyFill="1" applyBorder="1" applyAlignment="1">
      <alignment horizontal="left" vertical="center" wrapText="1"/>
    </xf>
    <xf numFmtId="2" fontId="24" fillId="32" borderId="12" xfId="0" applyNumberFormat="1" applyFont="1" applyFill="1" applyBorder="1" applyAlignment="1">
      <alignment horizontal="center" vertical="center"/>
    </xf>
    <xf numFmtId="2" fontId="23" fillId="32" borderId="12" xfId="0" applyNumberFormat="1" applyFont="1" applyFill="1" applyBorder="1" applyAlignment="1">
      <alignment horizontal="center" vertical="center"/>
    </xf>
    <xf numFmtId="0" fontId="22" fillId="0" borderId="0" xfId="0" applyFont="1" applyFill="1" applyAlignment="1">
      <alignment/>
    </xf>
    <xf numFmtId="0" fontId="26" fillId="0" borderId="0" xfId="0" applyFont="1" applyFill="1" applyAlignment="1">
      <alignment/>
    </xf>
    <xf numFmtId="0" fontId="22" fillId="32" borderId="0" xfId="0" applyFont="1" applyFill="1" applyAlignment="1">
      <alignment/>
    </xf>
    <xf numFmtId="0" fontId="82" fillId="0" borderId="0" xfId="0" applyFont="1" applyFill="1" applyBorder="1" applyAlignment="1">
      <alignment/>
    </xf>
    <xf numFmtId="2" fontId="10" fillId="0" borderId="12" xfId="0" applyNumberFormat="1" applyFont="1" applyFill="1" applyBorder="1" applyAlignment="1">
      <alignment horizontal="right" vertical="center" wrapText="1"/>
    </xf>
    <xf numFmtId="0" fontId="9" fillId="0" borderId="12" xfId="0" applyNumberFormat="1" applyFont="1" applyFill="1" applyBorder="1" applyAlignment="1">
      <alignment vertical="center" wrapText="1"/>
    </xf>
    <xf numFmtId="0" fontId="10" fillId="0" borderId="12" xfId="0" applyNumberFormat="1" applyFont="1" applyFill="1" applyBorder="1" applyAlignment="1">
      <alignment vertical="center" wrapText="1"/>
    </xf>
    <xf numFmtId="0" fontId="8" fillId="0" borderId="0" xfId="0" applyFont="1" applyFill="1" applyAlignment="1">
      <alignment vertical="center" wrapText="1"/>
    </xf>
    <xf numFmtId="192" fontId="10" fillId="0" borderId="12"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2" fontId="9" fillId="0" borderId="12" xfId="0" applyNumberFormat="1" applyFont="1" applyFill="1" applyBorder="1" applyAlignment="1">
      <alignment horizontal="center" vertical="center" wrapText="1"/>
    </xf>
    <xf numFmtId="0" fontId="21" fillId="0" borderId="12" xfId="0" applyFont="1" applyFill="1" applyBorder="1" applyAlignment="1">
      <alignment/>
    </xf>
    <xf numFmtId="0" fontId="85" fillId="0" borderId="12" xfId="0" applyFont="1" applyFill="1" applyBorder="1" applyAlignment="1">
      <alignment horizontal="center" vertical="center" wrapText="1"/>
    </xf>
    <xf numFmtId="0" fontId="85" fillId="0" borderId="12" xfId="0" applyFont="1" applyFill="1" applyBorder="1" applyAlignment="1">
      <alignment horizontal="center" vertical="center" wrapText="1"/>
    </xf>
    <xf numFmtId="193" fontId="10" fillId="0" borderId="12" xfId="0" applyNumberFormat="1" applyFont="1" applyBorder="1" applyAlignment="1">
      <alignment horizontal="center" vertical="center" wrapText="1"/>
    </xf>
    <xf numFmtId="0" fontId="10" fillId="0" borderId="12" xfId="0" applyFont="1" applyFill="1" applyBorder="1" applyAlignment="1">
      <alignment horizontal="left" wrapText="1"/>
    </xf>
    <xf numFmtId="2"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92" fontId="9" fillId="0" borderId="12" xfId="0" applyNumberFormat="1" applyFont="1" applyBorder="1" applyAlignment="1">
      <alignment horizontal="center" vertical="center" wrapText="1"/>
    </xf>
    <xf numFmtId="192" fontId="9" fillId="0" borderId="12" xfId="0" applyNumberFormat="1" applyFont="1" applyBorder="1" applyAlignment="1">
      <alignment horizontal="left" vertical="center" wrapText="1"/>
    </xf>
    <xf numFmtId="0" fontId="9" fillId="0" borderId="12" xfId="0" applyFont="1" applyFill="1" applyBorder="1" applyAlignment="1">
      <alignment vertical="top"/>
    </xf>
    <xf numFmtId="192" fontId="9" fillId="0" borderId="12" xfId="0" applyNumberFormat="1" applyFont="1" applyFill="1" applyBorder="1" applyAlignment="1">
      <alignment horizontal="center" vertical="top" wrapText="1"/>
    </xf>
    <xf numFmtId="0" fontId="9" fillId="0" borderId="12" xfId="0" applyFont="1" applyFill="1" applyBorder="1" applyAlignment="1">
      <alignment horizontal="left" vertical="top" wrapText="1"/>
    </xf>
    <xf numFmtId="2" fontId="9" fillId="0" borderId="12" xfId="0" applyNumberFormat="1" applyFont="1" applyFill="1" applyBorder="1" applyAlignment="1">
      <alignment horizontal="center" vertical="top" wrapText="1"/>
    </xf>
    <xf numFmtId="0" fontId="9"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9" fillId="0" borderId="12" xfId="0" applyFont="1" applyFill="1" applyBorder="1" applyAlignment="1">
      <alignment horizontal="center" vertical="center" wrapText="1"/>
    </xf>
    <xf numFmtId="193" fontId="10" fillId="0" borderId="12" xfId="0" applyNumberFormat="1" applyFont="1" applyFill="1" applyBorder="1" applyAlignment="1">
      <alignment horizontal="center" vertical="center" wrapText="1"/>
    </xf>
    <xf numFmtId="192" fontId="10" fillId="0" borderId="12" xfId="0" applyNumberFormat="1" applyFont="1" applyBorder="1" applyAlignment="1">
      <alignment horizontal="left" vertical="center" wrapText="1"/>
    </xf>
    <xf numFmtId="2" fontId="10" fillId="0" borderId="12" xfId="0" applyNumberFormat="1"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vertical="top" wrapText="1"/>
    </xf>
    <xf numFmtId="0" fontId="9" fillId="0" borderId="12" xfId="0" applyFont="1" applyFill="1" applyBorder="1" applyAlignment="1">
      <alignment horizontal="left" vertical="center"/>
    </xf>
    <xf numFmtId="0" fontId="9" fillId="0" borderId="12" xfId="0" applyFont="1" applyFill="1" applyBorder="1" applyAlignment="1">
      <alignment horizontal="center" vertical="center"/>
    </xf>
    <xf numFmtId="192" fontId="86" fillId="0" borderId="12" xfId="0" applyNumberFormat="1" applyFont="1" applyBorder="1" applyAlignment="1">
      <alignment horizontal="center" vertical="center" wrapText="1"/>
    </xf>
    <xf numFmtId="192" fontId="10" fillId="0" borderId="12" xfId="0" applyNumberFormat="1" applyFont="1" applyFill="1" applyBorder="1" applyAlignment="1">
      <alignment horizontal="center" vertical="center" wrapText="1"/>
    </xf>
    <xf numFmtId="0" fontId="10" fillId="0" borderId="12" xfId="0" applyFont="1" applyFill="1" applyBorder="1" applyAlignment="1">
      <alignment horizontal="left" vertical="center"/>
    </xf>
    <xf numFmtId="2"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192" fontId="87" fillId="0" borderId="12" xfId="0" applyNumberFormat="1" applyFont="1" applyBorder="1" applyAlignment="1">
      <alignment horizontal="center" vertical="center" wrapText="1"/>
    </xf>
    <xf numFmtId="0" fontId="9" fillId="0" borderId="12" xfId="0" applyFont="1" applyFill="1" applyBorder="1" applyAlignment="1">
      <alignment horizontal="left" vertical="center" wrapText="1"/>
    </xf>
    <xf numFmtId="0" fontId="10" fillId="0" borderId="12" xfId="0" applyFont="1" applyFill="1" applyBorder="1" applyAlignment="1">
      <alignment vertical="top"/>
    </xf>
    <xf numFmtId="0" fontId="10" fillId="0" borderId="12" xfId="0" applyFont="1" applyFill="1" applyBorder="1" applyAlignment="1">
      <alignment horizontal="left" vertical="center" wrapText="1"/>
    </xf>
    <xf numFmtId="193" fontId="10" fillId="0" borderId="12" xfId="0" applyNumberFormat="1" applyFont="1" applyFill="1" applyBorder="1" applyAlignment="1">
      <alignment horizontal="center" vertical="center"/>
    </xf>
    <xf numFmtId="192" fontId="9" fillId="0" borderId="12" xfId="0" applyNumberFormat="1" applyFont="1" applyBorder="1" applyAlignment="1">
      <alignment vertical="center" wrapText="1"/>
    </xf>
    <xf numFmtId="193" fontId="9" fillId="0" borderId="12" xfId="0" applyNumberFormat="1" applyFont="1" applyBorder="1" applyAlignment="1">
      <alignment horizontal="center" vertical="center" wrapText="1"/>
    </xf>
    <xf numFmtId="0" fontId="9" fillId="0" borderId="12" xfId="0" applyFont="1" applyFill="1" applyBorder="1" applyAlignment="1">
      <alignment/>
    </xf>
    <xf numFmtId="192" fontId="10" fillId="0" borderId="12" xfId="0" applyNumberFormat="1" applyFont="1" applyBorder="1" applyAlignment="1">
      <alignment vertical="center" wrapText="1"/>
    </xf>
    <xf numFmtId="0" fontId="10" fillId="0" borderId="12" xfId="0" applyFont="1" applyFill="1" applyBorder="1" applyAlignment="1">
      <alignment/>
    </xf>
    <xf numFmtId="0" fontId="9" fillId="0" borderId="12" xfId="0" applyFont="1" applyFill="1" applyBorder="1" applyAlignment="1">
      <alignment vertical="center" wrapText="1"/>
    </xf>
    <xf numFmtId="0" fontId="9" fillId="0" borderId="12" xfId="0" applyFont="1" applyFill="1" applyBorder="1" applyAlignment="1">
      <alignment vertical="center"/>
    </xf>
    <xf numFmtId="0" fontId="10" fillId="0" borderId="12" xfId="0" applyFont="1" applyFill="1" applyBorder="1" applyAlignment="1">
      <alignment vertical="center"/>
    </xf>
    <xf numFmtId="2" fontId="9" fillId="0" borderId="12" xfId="0" applyNumberFormat="1" applyFont="1" applyFill="1" applyBorder="1" applyAlignment="1">
      <alignment vertical="top" wrapText="1"/>
    </xf>
    <xf numFmtId="0" fontId="10" fillId="0" borderId="12" xfId="0" applyFont="1" applyFill="1" applyBorder="1" applyAlignment="1">
      <alignment vertical="center" wrapText="1"/>
    </xf>
    <xf numFmtId="0" fontId="10" fillId="0" borderId="12" xfId="0" applyFont="1" applyFill="1" applyBorder="1" applyAlignment="1">
      <alignment horizontal="left" vertical="top" wrapText="1"/>
    </xf>
    <xf numFmtId="0" fontId="25" fillId="0" borderId="0" xfId="0" applyFont="1" applyAlignment="1">
      <alignment/>
    </xf>
    <xf numFmtId="0" fontId="27" fillId="0" borderId="0" xfId="0" applyFont="1" applyAlignment="1">
      <alignment/>
    </xf>
    <xf numFmtId="0" fontId="88" fillId="32" borderId="0" xfId="0" applyFont="1" applyFill="1" applyAlignment="1">
      <alignment/>
    </xf>
    <xf numFmtId="192" fontId="85" fillId="32" borderId="12" xfId="0" applyNumberFormat="1" applyFont="1" applyFill="1" applyBorder="1" applyAlignment="1">
      <alignment horizontal="center" vertical="center" wrapText="1"/>
    </xf>
    <xf numFmtId="192" fontId="10" fillId="0" borderId="12" xfId="0" applyNumberFormat="1" applyFont="1" applyFill="1" applyBorder="1" applyAlignment="1">
      <alignment horizontal="left" vertical="center" wrapText="1"/>
    </xf>
    <xf numFmtId="49" fontId="10" fillId="0" borderId="12" xfId="0" applyNumberFormat="1" applyFont="1" applyFill="1" applyBorder="1" applyAlignment="1">
      <alignment horizontal="center" vertical="center"/>
    </xf>
    <xf numFmtId="0" fontId="83" fillId="32" borderId="12" xfId="0" applyFont="1" applyFill="1" applyBorder="1" applyAlignment="1">
      <alignment horizontal="left" vertical="center" wrapText="1"/>
    </xf>
    <xf numFmtId="2" fontId="83" fillId="32" borderId="12" xfId="0" applyNumberFormat="1" applyFont="1" applyFill="1" applyBorder="1" applyAlignment="1">
      <alignment horizontal="center" vertical="center" wrapText="1"/>
    </xf>
    <xf numFmtId="0" fontId="83" fillId="32" borderId="12" xfId="0" applyFont="1" applyFill="1" applyBorder="1" applyAlignment="1">
      <alignment vertical="center" wrapText="1"/>
    </xf>
    <xf numFmtId="0" fontId="85" fillId="32" borderId="12" xfId="0" applyFont="1" applyFill="1" applyBorder="1" applyAlignment="1">
      <alignment horizontal="left" vertical="center" wrapText="1"/>
    </xf>
    <xf numFmtId="2" fontId="85" fillId="32" borderId="12" xfId="0" applyNumberFormat="1" applyFont="1" applyFill="1" applyBorder="1" applyAlignment="1">
      <alignment horizontal="center" vertical="center" wrapText="1"/>
    </xf>
    <xf numFmtId="0" fontId="85" fillId="32" borderId="12" xfId="0" applyFont="1" applyFill="1" applyBorder="1" applyAlignment="1">
      <alignment vertical="center" wrapText="1"/>
    </xf>
    <xf numFmtId="0" fontId="23" fillId="0" borderId="12" xfId="0" applyFont="1" applyBorder="1" applyAlignment="1">
      <alignment horizontal="center" wrapText="1"/>
    </xf>
    <xf numFmtId="0" fontId="23" fillId="32" borderId="12" xfId="0" applyFont="1" applyFill="1" applyBorder="1" applyAlignment="1">
      <alignment horizontal="center" vertical="center" wrapText="1"/>
    </xf>
    <xf numFmtId="49" fontId="9" fillId="0" borderId="12" xfId="0" applyNumberFormat="1" applyFont="1" applyFill="1" applyBorder="1" applyAlignment="1">
      <alignment horizontal="center" vertical="center"/>
    </xf>
    <xf numFmtId="2" fontId="9" fillId="0" borderId="12" xfId="0" applyNumberFormat="1" applyFont="1" applyFill="1" applyBorder="1" applyAlignment="1">
      <alignment horizontal="center" vertical="center"/>
    </xf>
    <xf numFmtId="2" fontId="10" fillId="0" borderId="12" xfId="0" applyNumberFormat="1" applyFont="1" applyFill="1" applyBorder="1" applyAlignment="1">
      <alignment horizontal="right" vertical="center"/>
    </xf>
    <xf numFmtId="0" fontId="83" fillId="0" borderId="12" xfId="68" applyFont="1" applyFill="1" applyBorder="1" applyAlignment="1">
      <alignment horizontal="left" vertical="center" wrapText="1"/>
      <protection/>
    </xf>
    <xf numFmtId="2" fontId="83" fillId="0" borderId="12" xfId="0" applyNumberFormat="1" applyFont="1" applyFill="1" applyBorder="1" applyAlignment="1">
      <alignment horizontal="right" vertical="center" wrapText="1"/>
    </xf>
    <xf numFmtId="0" fontId="89" fillId="0" borderId="12" xfId="0" applyFont="1" applyFill="1" applyBorder="1" applyAlignment="1">
      <alignment horizontal="right"/>
    </xf>
    <xf numFmtId="192" fontId="83" fillId="0" borderId="12" xfId="0" applyNumberFormat="1" applyFont="1" applyFill="1" applyBorder="1" applyAlignment="1">
      <alignment horizontal="right" vertical="center" wrapText="1"/>
    </xf>
    <xf numFmtId="192" fontId="83" fillId="0" borderId="12" xfId="0" applyNumberFormat="1" applyFont="1" applyFill="1" applyBorder="1" applyAlignment="1">
      <alignment horizontal="center" vertical="center" wrapText="1"/>
    </xf>
    <xf numFmtId="0" fontId="83" fillId="0" borderId="12" xfId="0" applyFont="1" applyFill="1" applyBorder="1" applyAlignment="1">
      <alignment horizontal="left" vertical="center" wrapText="1"/>
    </xf>
    <xf numFmtId="2" fontId="9" fillId="0" borderId="12" xfId="0" applyNumberFormat="1" applyFont="1" applyFill="1" applyBorder="1" applyAlignment="1">
      <alignment horizontal="justify" vertical="center" wrapText="1"/>
    </xf>
    <xf numFmtId="0" fontId="85" fillId="0" borderId="12" xfId="68" applyFont="1" applyFill="1" applyBorder="1" applyAlignment="1">
      <alignment horizontal="left" vertical="center" wrapText="1"/>
      <protection/>
    </xf>
    <xf numFmtId="2" fontId="85" fillId="0" borderId="12" xfId="0" applyNumberFormat="1" applyFont="1" applyFill="1" applyBorder="1" applyAlignment="1">
      <alignment horizontal="right" vertical="center" wrapText="1"/>
    </xf>
    <xf numFmtId="192" fontId="85" fillId="0" borderId="12" xfId="0" applyNumberFormat="1" applyFont="1" applyFill="1" applyBorder="1" applyAlignment="1">
      <alignment horizontal="center" vertical="center" wrapText="1"/>
    </xf>
    <xf numFmtId="0" fontId="85" fillId="0" borderId="12" xfId="0" applyFont="1" applyFill="1" applyBorder="1" applyAlignment="1">
      <alignment horizontal="left" vertical="center" wrapText="1"/>
    </xf>
    <xf numFmtId="2" fontId="10" fillId="0" borderId="12" xfId="0" applyNumberFormat="1" applyFont="1" applyFill="1" applyBorder="1" applyAlignment="1">
      <alignment horizontal="justify" vertical="center" wrapText="1"/>
    </xf>
    <xf numFmtId="2" fontId="83" fillId="0" borderId="12" xfId="0" applyNumberFormat="1" applyFont="1" applyFill="1" applyBorder="1" applyAlignment="1">
      <alignment horizontal="right" vertical="center"/>
    </xf>
    <xf numFmtId="2" fontId="83" fillId="0" borderId="12" xfId="0" applyNumberFormat="1" applyFont="1" applyBorder="1" applyAlignment="1">
      <alignment horizontal="right" vertical="center"/>
    </xf>
    <xf numFmtId="0" fontId="83" fillId="0" borderId="12" xfId="0" applyFont="1" applyFill="1" applyBorder="1" applyAlignment="1">
      <alignment horizontal="center" vertical="center" wrapText="1"/>
    </xf>
    <xf numFmtId="0" fontId="83" fillId="0" borderId="12" xfId="0" applyFont="1" applyFill="1" applyBorder="1" applyAlignment="1">
      <alignment vertical="center" wrapText="1"/>
    </xf>
    <xf numFmtId="0" fontId="85" fillId="0" borderId="12" xfId="0" applyFont="1" applyFill="1" applyBorder="1" applyAlignment="1">
      <alignment vertical="center" wrapText="1"/>
    </xf>
    <xf numFmtId="0" fontId="83" fillId="0" borderId="12" xfId="0" applyFont="1" applyFill="1" applyBorder="1" applyAlignment="1">
      <alignment horizontal="right" vertical="center" wrapText="1"/>
    </xf>
    <xf numFmtId="0" fontId="26" fillId="32" borderId="0" xfId="0" applyFont="1" applyFill="1" applyAlignment="1">
      <alignment/>
    </xf>
    <xf numFmtId="192" fontId="83" fillId="0" borderId="12" xfId="0" applyNumberFormat="1" applyFont="1" applyBorder="1" applyAlignment="1">
      <alignment horizontal="center" vertical="center" wrapText="1"/>
    </xf>
    <xf numFmtId="2" fontId="83" fillId="0" borderId="12" xfId="0" applyNumberFormat="1" applyFont="1" applyBorder="1" applyAlignment="1">
      <alignment horizontal="center" vertical="center" wrapText="1"/>
    </xf>
    <xf numFmtId="0" fontId="24" fillId="32" borderId="12" xfId="0" applyFont="1" applyFill="1" applyBorder="1" applyAlignment="1">
      <alignment horizontal="left" vertical="center" wrapText="1"/>
    </xf>
    <xf numFmtId="0" fontId="10" fillId="32" borderId="12" xfId="0" applyFont="1" applyFill="1" applyBorder="1" applyAlignment="1">
      <alignment vertical="center" wrapText="1"/>
    </xf>
    <xf numFmtId="0" fontId="24" fillId="32" borderId="12" xfId="0" applyFont="1" applyFill="1" applyBorder="1" applyAlignment="1">
      <alignment horizontal="center" vertical="center" wrapText="1"/>
    </xf>
    <xf numFmtId="192" fontId="10" fillId="32" borderId="12" xfId="0" applyNumberFormat="1" applyFont="1" applyFill="1" applyBorder="1" applyAlignment="1">
      <alignment horizontal="left" vertical="center" wrapText="1"/>
    </xf>
    <xf numFmtId="2" fontId="9" fillId="32" borderId="12" xfId="0" applyNumberFormat="1" applyFont="1" applyFill="1" applyBorder="1" applyAlignment="1">
      <alignment horizontal="center" vertical="center" wrapText="1"/>
    </xf>
    <xf numFmtId="0" fontId="9" fillId="32" borderId="12" xfId="0" applyFont="1" applyFill="1" applyBorder="1" applyAlignment="1">
      <alignment vertical="center" wrapText="1"/>
    </xf>
    <xf numFmtId="192" fontId="9" fillId="32" borderId="12" xfId="0" applyNumberFormat="1" applyFont="1" applyFill="1" applyBorder="1" applyAlignment="1">
      <alignment horizontal="left" vertical="center" wrapText="1"/>
    </xf>
    <xf numFmtId="192" fontId="85" fillId="0" borderId="12" xfId="0" applyNumberFormat="1" applyFont="1" applyBorder="1" applyAlignment="1">
      <alignment horizontal="center" vertical="center" wrapText="1"/>
    </xf>
    <xf numFmtId="2" fontId="85" fillId="0" borderId="12" xfId="0" applyNumberFormat="1" applyFont="1" applyBorder="1" applyAlignment="1">
      <alignment horizontal="center" vertical="center" wrapText="1"/>
    </xf>
    <xf numFmtId="2" fontId="9" fillId="0" borderId="12" xfId="0" applyNumberFormat="1" applyFont="1" applyBorder="1" applyAlignment="1">
      <alignment horizontal="center" vertical="center" wrapText="1"/>
    </xf>
    <xf numFmtId="192" fontId="10" fillId="0" borderId="12" xfId="0" applyNumberFormat="1" applyFont="1" applyFill="1" applyBorder="1" applyAlignment="1">
      <alignment vertical="center" wrapText="1"/>
    </xf>
    <xf numFmtId="192" fontId="85" fillId="0" borderId="12" xfId="0" applyNumberFormat="1" applyFont="1" applyBorder="1" applyAlignment="1">
      <alignment horizontal="left" vertical="center" wrapText="1"/>
    </xf>
    <xf numFmtId="0" fontId="10" fillId="0" borderId="12" xfId="0" applyFont="1" applyFill="1" applyBorder="1" applyAlignment="1">
      <alignment/>
    </xf>
    <xf numFmtId="0" fontId="10" fillId="0" borderId="12" xfId="0" applyFont="1" applyFill="1" applyBorder="1" applyAlignment="1">
      <alignment horizontal="center" vertical="center"/>
    </xf>
    <xf numFmtId="192" fontId="10" fillId="0" borderId="13" xfId="0" applyNumberFormat="1" applyFont="1" applyFill="1" applyBorder="1" applyAlignment="1">
      <alignment vertical="center" wrapText="1"/>
    </xf>
    <xf numFmtId="0" fontId="10" fillId="0" borderId="12" xfId="67" applyFont="1" applyFill="1" applyBorder="1" applyAlignment="1">
      <alignment horizontal="center" vertical="center" wrapText="1"/>
      <protection/>
    </xf>
    <xf numFmtId="0" fontId="10" fillId="0" borderId="12" xfId="67" applyFont="1" applyFill="1" applyBorder="1" applyAlignment="1">
      <alignment horizontal="center" vertical="center"/>
      <protection/>
    </xf>
    <xf numFmtId="0" fontId="10" fillId="32" borderId="12" xfId="69" applyFont="1" applyFill="1" applyBorder="1" applyAlignment="1">
      <alignment horizontal="center"/>
      <protection/>
    </xf>
    <xf numFmtId="194" fontId="10" fillId="32" borderId="12" xfId="69" applyNumberFormat="1" applyFont="1" applyFill="1" applyBorder="1" applyAlignment="1">
      <alignment horizontal="center" vertical="center"/>
      <protection/>
    </xf>
    <xf numFmtId="0" fontId="10" fillId="32" borderId="12" xfId="65" applyFont="1" applyFill="1" applyBorder="1" applyAlignment="1">
      <alignment horizontal="center" vertical="center" wrapText="1"/>
      <protection/>
    </xf>
    <xf numFmtId="0" fontId="10" fillId="32" borderId="12" xfId="69" applyFont="1" applyFill="1" applyBorder="1" applyAlignment="1">
      <alignment horizontal="left" wrapText="1"/>
      <protection/>
    </xf>
    <xf numFmtId="0" fontId="10" fillId="32" borderId="12" xfId="69" applyFont="1" applyFill="1" applyBorder="1">
      <alignment/>
      <protection/>
    </xf>
    <xf numFmtId="0" fontId="10" fillId="32" borderId="12" xfId="69" applyFont="1" applyFill="1" applyBorder="1" applyAlignment="1">
      <alignment horizontal="left" vertical="center" wrapText="1"/>
      <protection/>
    </xf>
    <xf numFmtId="2" fontId="10" fillId="0" borderId="12" xfId="81" applyNumberFormat="1" applyFont="1" applyFill="1" applyBorder="1" applyAlignment="1">
      <alignment horizontal="left" vertical="center" wrapText="1"/>
      <protection/>
    </xf>
    <xf numFmtId="0" fontId="85" fillId="0" borderId="12" xfId="60" applyFont="1" applyFill="1" applyBorder="1" applyAlignment="1">
      <alignment horizontal="center" vertical="center"/>
      <protection/>
    </xf>
    <xf numFmtId="0" fontId="83" fillId="0" borderId="12" xfId="60" applyFont="1" applyFill="1" applyBorder="1" applyAlignment="1">
      <alignment horizontal="center" wrapText="1"/>
      <protection/>
    </xf>
    <xf numFmtId="0" fontId="83" fillId="0" borderId="12" xfId="60" applyFont="1" applyFill="1" applyBorder="1" applyAlignment="1">
      <alignment horizontal="left" vertical="center" wrapText="1"/>
      <protection/>
    </xf>
    <xf numFmtId="191" fontId="85" fillId="0" borderId="12" xfId="74" applyNumberFormat="1" applyFont="1" applyFill="1" applyBorder="1" applyAlignment="1">
      <alignment horizontal="center"/>
      <protection/>
    </xf>
    <xf numFmtId="0" fontId="83" fillId="0" borderId="12" xfId="60" applyFont="1" applyFill="1" applyBorder="1" applyAlignment="1">
      <alignment horizontal="center" vertical="center"/>
      <protection/>
    </xf>
    <xf numFmtId="2" fontId="85" fillId="0" borderId="12" xfId="74" applyNumberFormat="1" applyFont="1" applyFill="1" applyBorder="1" applyAlignment="1">
      <alignment horizontal="center" vertical="center"/>
      <protection/>
    </xf>
    <xf numFmtId="0" fontId="83" fillId="0" borderId="12" xfId="0" applyFont="1" applyFill="1" applyBorder="1" applyAlignment="1">
      <alignment wrapText="1"/>
    </xf>
    <xf numFmtId="0" fontId="83" fillId="0" borderId="12" xfId="0" applyFont="1" applyFill="1" applyBorder="1" applyAlignment="1">
      <alignment horizontal="left" wrapText="1"/>
    </xf>
    <xf numFmtId="0" fontId="83" fillId="0" borderId="12" xfId="60" applyFont="1" applyFill="1" applyBorder="1" applyAlignment="1">
      <alignment wrapText="1"/>
      <protection/>
    </xf>
    <xf numFmtId="0" fontId="85" fillId="0" borderId="12" xfId="67" applyFont="1" applyFill="1" applyBorder="1" applyAlignment="1">
      <alignment horizontal="center" vertical="center"/>
      <protection/>
    </xf>
    <xf numFmtId="192" fontId="85" fillId="0" borderId="12" xfId="67" applyNumberFormat="1" applyFont="1" applyFill="1" applyBorder="1" applyAlignment="1">
      <alignment horizontal="left" vertical="center" wrapText="1"/>
      <protection/>
    </xf>
    <xf numFmtId="192" fontId="83" fillId="0" borderId="12" xfId="60" applyNumberFormat="1" applyFont="1" applyFill="1" applyBorder="1" applyAlignment="1">
      <alignment horizontal="center" vertical="center" wrapText="1"/>
      <protection/>
    </xf>
    <xf numFmtId="0" fontId="83" fillId="0" borderId="12" xfId="60" applyFont="1" applyFill="1" applyBorder="1" applyAlignment="1">
      <alignment horizontal="center" vertical="center" wrapText="1"/>
      <protection/>
    </xf>
    <xf numFmtId="2" fontId="83" fillId="0" borderId="12" xfId="60" applyNumberFormat="1" applyFont="1" applyFill="1" applyBorder="1" applyAlignment="1">
      <alignment horizontal="center" vertical="center" wrapText="1"/>
      <protection/>
    </xf>
    <xf numFmtId="0" fontId="85" fillId="0" borderId="12" xfId="60" applyFont="1" applyFill="1" applyBorder="1" applyAlignment="1">
      <alignment horizontal="center" vertical="center" wrapText="1"/>
      <protection/>
    </xf>
    <xf numFmtId="0" fontId="85" fillId="0" borderId="12" xfId="69" applyFont="1" applyFill="1" applyBorder="1" applyAlignment="1">
      <alignment horizontal="left" vertical="center" wrapText="1"/>
      <protection/>
    </xf>
    <xf numFmtId="2" fontId="85" fillId="0" borderId="12" xfId="82" applyNumberFormat="1" applyFont="1" applyFill="1" applyBorder="1" applyAlignment="1">
      <alignment horizontal="left" vertical="center" wrapText="1"/>
      <protection/>
    </xf>
    <xf numFmtId="0" fontId="85" fillId="0" borderId="12" xfId="60" applyFont="1" applyFill="1" applyBorder="1" applyAlignment="1">
      <alignment horizontal="left" vertical="center" wrapText="1"/>
      <protection/>
    </xf>
    <xf numFmtId="0" fontId="85" fillId="0" borderId="12" xfId="60" applyFont="1" applyFill="1" applyBorder="1" applyAlignment="1">
      <alignment horizontal="left" vertical="center"/>
      <protection/>
    </xf>
    <xf numFmtId="0" fontId="85" fillId="0" borderId="12" xfId="67" applyFont="1" applyFill="1" applyBorder="1" applyAlignment="1">
      <alignment horizontal="left" vertical="center" wrapText="1"/>
      <protection/>
    </xf>
    <xf numFmtId="2" fontId="85" fillId="0" borderId="12" xfId="67" applyNumberFormat="1" applyFont="1" applyFill="1" applyBorder="1" applyAlignment="1">
      <alignment horizontal="center" vertical="center"/>
      <protection/>
    </xf>
    <xf numFmtId="0" fontId="85" fillId="0" borderId="12" xfId="67" applyFont="1" applyFill="1" applyBorder="1" applyAlignment="1">
      <alignment wrapText="1"/>
      <protection/>
    </xf>
    <xf numFmtId="0" fontId="85" fillId="0" borderId="12" xfId="67" applyFont="1" applyFill="1" applyBorder="1">
      <alignment/>
      <protection/>
    </xf>
    <xf numFmtId="0" fontId="83" fillId="0" borderId="12" xfId="67" applyFont="1" applyFill="1" applyBorder="1" applyAlignment="1">
      <alignment horizontal="center" vertical="center"/>
      <protection/>
    </xf>
    <xf numFmtId="2" fontId="10" fillId="0" borderId="12" xfId="74" applyNumberFormat="1" applyFont="1" applyFill="1" applyBorder="1" applyAlignment="1">
      <alignment horizontal="left" vertical="center"/>
      <protection/>
    </xf>
    <xf numFmtId="2" fontId="10" fillId="0" borderId="12" xfId="74" applyNumberFormat="1" applyFont="1" applyFill="1" applyBorder="1" applyAlignment="1">
      <alignment horizontal="center" vertical="center"/>
      <protection/>
    </xf>
    <xf numFmtId="2" fontId="10" fillId="0" borderId="12" xfId="74" applyNumberFormat="1" applyFont="1" applyFill="1" applyBorder="1" applyAlignment="1">
      <alignment horizontal="center" vertical="center" wrapText="1"/>
      <protection/>
    </xf>
    <xf numFmtId="2" fontId="83" fillId="0" borderId="12" xfId="0" applyNumberFormat="1" applyFont="1" applyFill="1" applyBorder="1" applyAlignment="1">
      <alignment horizontal="center" vertical="center"/>
    </xf>
    <xf numFmtId="192" fontId="10" fillId="0" borderId="12" xfId="0" applyNumberFormat="1" applyFont="1" applyFill="1" applyBorder="1" applyAlignment="1">
      <alignment vertical="center" wrapText="1"/>
    </xf>
    <xf numFmtId="2" fontId="10" fillId="0" borderId="12" xfId="0" applyNumberFormat="1" applyFont="1" applyFill="1" applyBorder="1" applyAlignment="1">
      <alignment horizontal="right" vertical="center" wrapText="1"/>
    </xf>
    <xf numFmtId="0" fontId="10" fillId="0" borderId="12" xfId="0" applyNumberFormat="1" applyFont="1" applyFill="1" applyBorder="1" applyAlignment="1">
      <alignment horizontal="left" vertical="center" wrapText="1"/>
    </xf>
    <xf numFmtId="1" fontId="10" fillId="0" borderId="12" xfId="85" applyNumberFormat="1" applyFont="1" applyFill="1" applyBorder="1" applyAlignment="1">
      <alignment horizontal="center" vertical="center"/>
      <protection/>
    </xf>
    <xf numFmtId="0" fontId="10"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192" fontId="9" fillId="0" borderId="12" xfId="0" applyNumberFormat="1" applyFont="1" applyBorder="1" applyAlignment="1">
      <alignment horizontal="center" vertical="center" wrapText="1"/>
    </xf>
    <xf numFmtId="1" fontId="10" fillId="0" borderId="12" xfId="0" applyNumberFormat="1" applyFont="1" applyFill="1" applyBorder="1" applyAlignment="1">
      <alignment horizontal="center" vertical="center" wrapText="1"/>
    </xf>
    <xf numFmtId="2" fontId="10" fillId="0" borderId="12" xfId="0" applyNumberFormat="1" applyFont="1" applyFill="1" applyBorder="1" applyAlignment="1">
      <alignment horizontal="justify" vertical="center" wrapText="1"/>
    </xf>
    <xf numFmtId="0" fontId="10" fillId="0" borderId="12" xfId="0" applyFont="1" applyFill="1" applyBorder="1" applyAlignment="1">
      <alignment horizontal="left"/>
    </xf>
    <xf numFmtId="1"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2" fontId="9" fillId="0" borderId="12" xfId="0" applyNumberFormat="1" applyFont="1" applyFill="1" applyBorder="1" applyAlignment="1">
      <alignment horizontal="right" vertical="center" wrapText="1"/>
    </xf>
    <xf numFmtId="194" fontId="9" fillId="0" borderId="12" xfId="0" applyNumberFormat="1" applyFont="1" applyFill="1" applyBorder="1" applyAlignment="1">
      <alignment horizontal="right" vertical="center"/>
    </xf>
    <xf numFmtId="2" fontId="9" fillId="0" borderId="12" xfId="81" applyNumberFormat="1" applyFont="1" applyFill="1" applyBorder="1" applyAlignment="1">
      <alignment horizontal="right" vertical="center"/>
      <protection/>
    </xf>
    <xf numFmtId="2" fontId="9" fillId="0" borderId="12" xfId="0" applyNumberFormat="1" applyFont="1" applyFill="1" applyBorder="1" applyAlignment="1">
      <alignment horizontal="left" vertical="center" wrapText="1"/>
    </xf>
    <xf numFmtId="4" fontId="9" fillId="0" borderId="12" xfId="84" applyNumberFormat="1" applyFont="1" applyFill="1" applyBorder="1" applyAlignment="1">
      <alignment vertical="center" wrapText="1"/>
      <protection/>
    </xf>
    <xf numFmtId="192" fontId="9" fillId="0" borderId="12" xfId="0" applyNumberFormat="1" applyFont="1" applyFill="1" applyBorder="1" applyAlignment="1">
      <alignment vertical="center" wrapText="1"/>
    </xf>
    <xf numFmtId="0" fontId="9" fillId="0" borderId="12" xfId="0" applyNumberFormat="1" applyFont="1" applyFill="1" applyBorder="1" applyAlignment="1">
      <alignment horizontal="left" vertical="center" wrapText="1"/>
    </xf>
    <xf numFmtId="194" fontId="9" fillId="0" borderId="12" xfId="0" applyNumberFormat="1" applyFont="1" applyFill="1" applyBorder="1" applyAlignment="1">
      <alignment horizontal="right" vertical="center" wrapText="1"/>
    </xf>
    <xf numFmtId="0" fontId="9" fillId="0" borderId="12" xfId="0" applyFont="1" applyFill="1" applyBorder="1" applyAlignment="1">
      <alignment/>
    </xf>
    <xf numFmtId="0" fontId="9" fillId="0" borderId="12" xfId="0" applyFont="1" applyFill="1" applyBorder="1" applyAlignment="1">
      <alignment horizontal="left"/>
    </xf>
    <xf numFmtId="192" fontId="9" fillId="0" borderId="12" xfId="61" applyNumberFormat="1" applyFont="1" applyFill="1" applyBorder="1" applyAlignment="1">
      <alignment vertical="center" wrapText="1"/>
      <protection/>
    </xf>
    <xf numFmtId="194" fontId="9" fillId="0" borderId="12" xfId="61" applyNumberFormat="1" applyFont="1" applyFill="1" applyBorder="1" applyAlignment="1">
      <alignment horizontal="right" vertical="center" wrapText="1"/>
      <protection/>
    </xf>
    <xf numFmtId="0" fontId="9" fillId="0" borderId="12" xfId="0" applyFont="1" applyFill="1" applyBorder="1" applyAlignment="1">
      <alignment horizontal="right" vertical="center" wrapText="1"/>
    </xf>
    <xf numFmtId="0" fontId="9" fillId="0" borderId="12" xfId="0" applyFont="1" applyFill="1" applyBorder="1" applyAlignment="1">
      <alignment/>
    </xf>
    <xf numFmtId="2" fontId="10" fillId="0" borderId="12" xfId="81" applyNumberFormat="1" applyFont="1" applyFill="1" applyBorder="1" applyAlignment="1">
      <alignment horizontal="left" vertical="center"/>
      <protection/>
    </xf>
    <xf numFmtId="4" fontId="9" fillId="0" borderId="12" xfId="84" applyNumberFormat="1" applyFont="1" applyFill="1" applyBorder="1" applyAlignment="1">
      <alignment vertical="center"/>
      <protection/>
    </xf>
    <xf numFmtId="194" fontId="9" fillId="0" borderId="12" xfId="85" applyNumberFormat="1" applyFont="1" applyFill="1" applyBorder="1" applyAlignment="1">
      <alignment horizontal="right" vertical="center" wrapText="1"/>
      <protection/>
    </xf>
    <xf numFmtId="192" fontId="9" fillId="0" borderId="12" xfId="0" applyNumberFormat="1" applyFont="1" applyFill="1" applyBorder="1" applyAlignment="1">
      <alignment horizontal="left" vertical="center" wrapText="1"/>
    </xf>
    <xf numFmtId="0" fontId="9" fillId="0" borderId="12" xfId="0" applyNumberFormat="1" applyFont="1" applyFill="1" applyBorder="1" applyAlignment="1">
      <alignment vertical="center"/>
    </xf>
    <xf numFmtId="0" fontId="9" fillId="0" borderId="12" xfId="61" applyFont="1" applyFill="1" applyBorder="1" applyAlignment="1">
      <alignment horizontal="left"/>
      <protection/>
    </xf>
    <xf numFmtId="2" fontId="9" fillId="0" borderId="12" xfId="0" applyNumberFormat="1" applyFont="1" applyFill="1" applyBorder="1" applyAlignment="1">
      <alignment vertical="center" wrapText="1"/>
    </xf>
    <xf numFmtId="0" fontId="9" fillId="0" borderId="12" xfId="61" applyFont="1" applyFill="1" applyBorder="1" applyAlignment="1">
      <alignment vertical="center" wrapText="1"/>
      <protection/>
    </xf>
    <xf numFmtId="2" fontId="10" fillId="0" borderId="12" xfId="85" applyNumberFormat="1" applyFont="1" applyFill="1" applyBorder="1" applyAlignment="1">
      <alignment horizontal="left" vertical="center"/>
      <protection/>
    </xf>
    <xf numFmtId="1" fontId="9" fillId="0" borderId="12" xfId="85" applyNumberFormat="1" applyFont="1" applyFill="1" applyBorder="1" applyAlignment="1">
      <alignment horizontal="center" vertical="center"/>
      <protection/>
    </xf>
    <xf numFmtId="1" fontId="9" fillId="0" borderId="12" xfId="0" applyNumberFormat="1" applyFont="1" applyFill="1" applyBorder="1" applyAlignment="1">
      <alignment vertical="center" wrapText="1"/>
    </xf>
    <xf numFmtId="194" fontId="10" fillId="0" borderId="12" xfId="61" applyNumberFormat="1" applyFont="1" applyFill="1" applyBorder="1" applyAlignment="1">
      <alignment horizontal="right" vertical="center" wrapText="1"/>
      <protection/>
    </xf>
    <xf numFmtId="2" fontId="9" fillId="0" borderId="12" xfId="84" applyNumberFormat="1" applyFont="1" applyFill="1" applyBorder="1" applyAlignment="1">
      <alignment horizontal="right" vertical="center" wrapText="1"/>
      <protection/>
    </xf>
    <xf numFmtId="0" fontId="10" fillId="0" borderId="12" xfId="61" applyFont="1" applyFill="1" applyBorder="1" applyAlignment="1">
      <alignment horizontal="left"/>
      <protection/>
    </xf>
    <xf numFmtId="4" fontId="9" fillId="0" borderId="12" xfId="85" applyNumberFormat="1" applyFont="1" applyFill="1" applyBorder="1" applyAlignment="1">
      <alignment vertical="center" wrapText="1"/>
      <protection/>
    </xf>
    <xf numFmtId="192" fontId="9" fillId="0" borderId="12" xfId="61" applyNumberFormat="1" applyFont="1" applyFill="1" applyBorder="1" applyAlignment="1">
      <alignment horizontal="left" vertical="center" wrapText="1"/>
      <protection/>
    </xf>
    <xf numFmtId="0" fontId="9" fillId="0" borderId="12" xfId="0" applyFont="1" applyFill="1" applyBorder="1" applyAlignment="1">
      <alignment horizontal="center" vertical="center"/>
    </xf>
    <xf numFmtId="194" fontId="9" fillId="0" borderId="12" xfId="61" applyNumberFormat="1" applyFont="1" applyFill="1" applyBorder="1" applyAlignment="1">
      <alignment vertical="center"/>
      <protection/>
    </xf>
    <xf numFmtId="194" fontId="9" fillId="0" borderId="12" xfId="0" applyNumberFormat="1" applyFont="1" applyFill="1" applyBorder="1" applyAlignment="1">
      <alignment vertical="center" wrapText="1"/>
    </xf>
    <xf numFmtId="0" fontId="10" fillId="0" borderId="12" xfId="0" applyFont="1" applyFill="1" applyBorder="1" applyAlignment="1">
      <alignment/>
    </xf>
    <xf numFmtId="0" fontId="10" fillId="0" borderId="12" xfId="0" applyFont="1" applyFill="1" applyBorder="1" applyAlignment="1">
      <alignment vertical="center" wrapText="1"/>
    </xf>
    <xf numFmtId="0" fontId="9" fillId="0" borderId="12" xfId="67" applyFont="1" applyFill="1" applyBorder="1" applyAlignment="1">
      <alignment vertical="center" wrapText="1"/>
      <protection/>
    </xf>
    <xf numFmtId="4" fontId="9" fillId="0" borderId="12" xfId="67" applyNumberFormat="1" applyFont="1" applyFill="1" applyBorder="1" applyAlignment="1">
      <alignment horizontal="center" vertical="center" wrapText="1"/>
      <protection/>
    </xf>
    <xf numFmtId="194" fontId="9" fillId="0" borderId="12" xfId="0" applyNumberFormat="1" applyFont="1" applyBorder="1" applyAlignment="1">
      <alignment horizontal="center" vertical="center" wrapText="1"/>
    </xf>
    <xf numFmtId="0" fontId="9" fillId="0" borderId="12" xfId="67" applyFont="1" applyFill="1" applyBorder="1" applyAlignment="1">
      <alignment horizontal="center" vertical="center" wrapText="1"/>
      <protection/>
    </xf>
    <xf numFmtId="0" fontId="10" fillId="0" borderId="12" xfId="67" applyFont="1" applyFill="1" applyBorder="1" applyAlignment="1">
      <alignment vertical="center" wrapText="1"/>
      <protection/>
    </xf>
    <xf numFmtId="4" fontId="10" fillId="0" borderId="12" xfId="67" applyNumberFormat="1" applyFont="1" applyFill="1" applyBorder="1" applyAlignment="1">
      <alignment horizontal="center" vertical="center" wrapText="1"/>
      <protection/>
    </xf>
    <xf numFmtId="192" fontId="10" fillId="0" borderId="12" xfId="0" applyNumberFormat="1" applyFont="1" applyBorder="1" applyAlignment="1">
      <alignment horizontal="center" vertical="center" wrapText="1"/>
    </xf>
    <xf numFmtId="2" fontId="10" fillId="0" borderId="12" xfId="0" applyNumberFormat="1" applyFont="1" applyBorder="1" applyAlignment="1">
      <alignment horizontal="center" vertical="center" wrapText="1"/>
    </xf>
    <xf numFmtId="0" fontId="9" fillId="0" borderId="12" xfId="67" applyFont="1" applyFill="1" applyBorder="1" applyAlignment="1">
      <alignment horizontal="left" vertical="center" wrapText="1"/>
      <protection/>
    </xf>
    <xf numFmtId="2" fontId="9" fillId="0" borderId="12" xfId="0" applyNumberFormat="1" applyFont="1" applyFill="1" applyBorder="1" applyAlignment="1">
      <alignment horizontal="center" vertical="center" wrapText="1"/>
    </xf>
    <xf numFmtId="192" fontId="9"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left" vertical="center" wrapText="1"/>
    </xf>
    <xf numFmtId="2" fontId="9" fillId="0" borderId="12" xfId="0" applyNumberFormat="1" applyFont="1" applyFill="1" applyBorder="1" applyAlignment="1">
      <alignment horizontal="justify" vertical="center" wrapText="1"/>
    </xf>
    <xf numFmtId="0" fontId="25" fillId="0" borderId="0" xfId="0" applyFont="1" applyFill="1" applyAlignment="1">
      <alignment vertical="center" wrapText="1"/>
    </xf>
    <xf numFmtId="0" fontId="10" fillId="0" borderId="12" xfId="65" applyFont="1" applyFill="1" applyBorder="1" applyAlignment="1">
      <alignment horizontal="left" vertical="center" wrapText="1"/>
      <protection/>
    </xf>
    <xf numFmtId="2" fontId="10" fillId="0" borderId="12" xfId="67" applyNumberFormat="1" applyFont="1" applyFill="1" applyBorder="1" applyAlignment="1">
      <alignment horizontal="center" vertical="center"/>
      <protection/>
    </xf>
    <xf numFmtId="49" fontId="9" fillId="0" borderId="12" xfId="0" applyNumberFormat="1" applyFont="1" applyFill="1" applyBorder="1" applyAlignment="1">
      <alignment vertical="center" wrapText="1"/>
    </xf>
    <xf numFmtId="49" fontId="10" fillId="0" borderId="12" xfId="0" applyNumberFormat="1" applyFont="1" applyFill="1" applyBorder="1" applyAlignment="1">
      <alignment vertical="center" wrapText="1"/>
    </xf>
    <xf numFmtId="2" fontId="9" fillId="0" borderId="12" xfId="0" applyNumberFormat="1" applyFont="1" applyFill="1" applyBorder="1" applyAlignment="1" applyProtection="1">
      <alignment horizontal="center" vertical="center"/>
      <protection hidden="1"/>
    </xf>
    <xf numFmtId="0" fontId="10" fillId="0" borderId="12" xfId="60" applyFont="1" applyFill="1" applyBorder="1" applyAlignment="1">
      <alignment horizontal="center" vertical="center"/>
      <protection/>
    </xf>
    <xf numFmtId="2" fontId="10" fillId="0" borderId="12" xfId="60" applyNumberFormat="1" applyFont="1" applyFill="1" applyBorder="1" applyAlignment="1">
      <alignment horizontal="center"/>
      <protection/>
    </xf>
    <xf numFmtId="0" fontId="9" fillId="0" borderId="12" xfId="60" applyFont="1" applyFill="1" applyBorder="1" applyAlignment="1">
      <alignment horizontal="center" wrapText="1"/>
      <protection/>
    </xf>
    <xf numFmtId="0" fontId="9" fillId="0" borderId="12" xfId="60" applyFont="1" applyFill="1" applyBorder="1" applyAlignment="1">
      <alignment wrapText="1"/>
      <protection/>
    </xf>
    <xf numFmtId="191" fontId="10" fillId="0" borderId="12" xfId="74" applyNumberFormat="1" applyFont="1" applyFill="1" applyBorder="1" applyAlignment="1">
      <alignment horizontal="center"/>
      <protection/>
    </xf>
    <xf numFmtId="0" fontId="10" fillId="0" borderId="12" xfId="74" applyFont="1" applyFill="1" applyBorder="1" applyAlignment="1">
      <alignment horizontal="justify" vertical="center" wrapText="1"/>
      <protection/>
    </xf>
    <xf numFmtId="0" fontId="90" fillId="0" borderId="0" xfId="0" applyFont="1" applyFill="1" applyAlignment="1">
      <alignment/>
    </xf>
    <xf numFmtId="2" fontId="85" fillId="0" borderId="12" xfId="0" applyNumberFormat="1" applyFont="1" applyFill="1" applyBorder="1" applyAlignment="1">
      <alignment horizontal="center" vertical="center" wrapText="1"/>
    </xf>
    <xf numFmtId="0" fontId="85" fillId="0" borderId="12" xfId="0" applyFont="1" applyFill="1" applyBorder="1" applyAlignment="1">
      <alignment horizontal="center" vertical="center" wrapText="1"/>
    </xf>
    <xf numFmtId="0" fontId="9" fillId="0" borderId="0" xfId="0" applyFont="1" applyFill="1" applyAlignment="1">
      <alignment horizontal="center"/>
    </xf>
    <xf numFmtId="0" fontId="9" fillId="0" borderId="0" xfId="0" applyFont="1" applyFill="1" applyAlignment="1">
      <alignment/>
    </xf>
    <xf numFmtId="0" fontId="9" fillId="0" borderId="0" xfId="0" applyFont="1" applyFill="1" applyAlignment="1">
      <alignment horizontal="right"/>
    </xf>
    <xf numFmtId="192" fontId="5" fillId="0" borderId="12" xfId="0" applyNumberFormat="1" applyFont="1" applyBorder="1" applyAlignment="1">
      <alignment horizontal="center" vertical="center" wrapText="1"/>
    </xf>
    <xf numFmtId="192" fontId="5" fillId="0" borderId="12" xfId="0" applyNumberFormat="1" applyFont="1" applyBorder="1" applyAlignment="1">
      <alignment horizontal="left" vertical="center" wrapText="1"/>
    </xf>
    <xf numFmtId="194" fontId="5" fillId="0" borderId="12" xfId="0" applyNumberFormat="1" applyFont="1" applyBorder="1" applyAlignment="1">
      <alignment horizontal="center" vertical="center" wrapText="1"/>
    </xf>
    <xf numFmtId="194" fontId="9" fillId="0" borderId="12" xfId="0" applyNumberFormat="1" applyFont="1" applyBorder="1" applyAlignment="1">
      <alignment horizontal="right" vertical="center" wrapText="1"/>
    </xf>
    <xf numFmtId="0" fontId="9" fillId="0" borderId="12" xfId="0" applyFont="1" applyBorder="1" applyAlignment="1">
      <alignment/>
    </xf>
    <xf numFmtId="0" fontId="6" fillId="0" borderId="12" xfId="0" applyFont="1" applyFill="1" applyBorder="1" applyAlignment="1">
      <alignment horizontal="center"/>
    </xf>
    <xf numFmtId="0" fontId="10" fillId="0" borderId="12" xfId="0" applyFont="1" applyFill="1" applyBorder="1" applyAlignment="1">
      <alignment horizontal="center"/>
    </xf>
    <xf numFmtId="0" fontId="83" fillId="0" borderId="12" xfId="0" applyFont="1" applyFill="1" applyBorder="1" applyAlignment="1">
      <alignment vertical="center"/>
    </xf>
    <xf numFmtId="0" fontId="17" fillId="0" borderId="0" xfId="0" applyFont="1" applyBorder="1" applyAlignment="1">
      <alignment horizontal="center" vertical="center"/>
    </xf>
    <xf numFmtId="0" fontId="16" fillId="0" borderId="0" xfId="0" applyFont="1" applyFill="1" applyAlignment="1">
      <alignment vertical="center"/>
    </xf>
    <xf numFmtId="2" fontId="85" fillId="0" borderId="12" xfId="60" applyNumberFormat="1" applyFont="1" applyFill="1" applyBorder="1" applyAlignment="1">
      <alignment horizontal="center" vertical="center"/>
      <protection/>
    </xf>
    <xf numFmtId="2" fontId="83" fillId="0" borderId="12" xfId="60" applyNumberFormat="1" applyFont="1" applyFill="1" applyBorder="1" applyAlignment="1">
      <alignment horizontal="center" vertical="center"/>
      <protection/>
    </xf>
    <xf numFmtId="0" fontId="16" fillId="0" borderId="0" xfId="0" applyFont="1" applyFill="1" applyAlignment="1">
      <alignment horizontal="center" vertical="center"/>
    </xf>
    <xf numFmtId="49" fontId="5" fillId="0" borderId="0" xfId="0" applyNumberFormat="1" applyFont="1" applyFill="1" applyBorder="1" applyAlignment="1">
      <alignment horizontal="center" vertical="center" wrapText="1"/>
    </xf>
    <xf numFmtId="194" fontId="9" fillId="0" borderId="12" xfId="61" applyNumberFormat="1" applyFont="1" applyFill="1" applyBorder="1" applyAlignment="1">
      <alignment horizontal="center" vertical="center"/>
      <protection/>
    </xf>
    <xf numFmtId="0" fontId="10" fillId="0" borderId="12" xfId="0" applyFont="1" applyFill="1" applyBorder="1" applyAlignment="1">
      <alignment horizontal="right" vertical="center"/>
    </xf>
    <xf numFmtId="0" fontId="9" fillId="0" borderId="12" xfId="0" applyFont="1" applyFill="1" applyBorder="1" applyAlignment="1">
      <alignment horizontal="right" vertical="center"/>
    </xf>
    <xf numFmtId="2" fontId="10" fillId="0" borderId="12" xfId="0" applyNumberFormat="1" applyFont="1" applyFill="1" applyBorder="1" applyAlignment="1">
      <alignment horizontal="right" vertical="center"/>
    </xf>
    <xf numFmtId="0" fontId="27" fillId="32" borderId="0" xfId="0" applyFont="1" applyFill="1" applyAlignment="1">
      <alignment/>
    </xf>
    <xf numFmtId="2" fontId="23" fillId="32" borderId="12" xfId="0" applyNumberFormat="1" applyFont="1" applyFill="1" applyBorder="1" applyAlignment="1">
      <alignment horizontal="center" vertical="center" wrapText="1"/>
    </xf>
    <xf numFmtId="192" fontId="15" fillId="0" borderId="12" xfId="67" applyNumberFormat="1" applyFont="1" applyFill="1" applyBorder="1" applyAlignment="1">
      <alignment horizontal="center" vertical="center" wrapText="1"/>
      <protection/>
    </xf>
    <xf numFmtId="192" fontId="10" fillId="32" borderId="12" xfId="0" applyNumberFormat="1" applyFont="1" applyFill="1" applyBorder="1" applyAlignment="1">
      <alignment horizontal="left" vertical="center" wrapText="1"/>
    </xf>
    <xf numFmtId="0" fontId="9" fillId="32" borderId="12" xfId="69" applyFont="1" applyFill="1" applyBorder="1" applyAlignment="1">
      <alignment horizontal="center" vertical="center"/>
      <protection/>
    </xf>
    <xf numFmtId="0" fontId="9" fillId="32" borderId="12" xfId="65" applyFont="1" applyFill="1" applyBorder="1" applyAlignment="1">
      <alignment horizontal="left" vertical="center" wrapText="1"/>
      <protection/>
    </xf>
    <xf numFmtId="194" fontId="9" fillId="32" borderId="12" xfId="69" applyNumberFormat="1" applyFont="1" applyFill="1" applyBorder="1" applyAlignment="1">
      <alignment horizontal="center" vertical="center"/>
      <protection/>
    </xf>
    <xf numFmtId="2" fontId="9" fillId="32" borderId="12" xfId="69" applyNumberFormat="1" applyFont="1" applyFill="1" applyBorder="1" applyAlignment="1">
      <alignment horizontal="center" vertical="center"/>
      <protection/>
    </xf>
    <xf numFmtId="0" fontId="9" fillId="32" borderId="12" xfId="65" applyFont="1" applyFill="1" applyBorder="1" applyAlignment="1">
      <alignment horizontal="center" vertical="center" wrapText="1"/>
      <protection/>
    </xf>
    <xf numFmtId="0" fontId="9" fillId="32" borderId="12" xfId="69" applyFont="1" applyFill="1" applyBorder="1" applyAlignment="1">
      <alignment horizontal="left" vertical="center" wrapText="1"/>
      <protection/>
    </xf>
    <xf numFmtId="0" fontId="9" fillId="32" borderId="12" xfId="69" applyFont="1" applyFill="1" applyBorder="1" applyAlignment="1">
      <alignment vertical="center"/>
      <protection/>
    </xf>
    <xf numFmtId="0" fontId="9" fillId="32" borderId="0" xfId="69" applyFont="1" applyFill="1" applyBorder="1" applyAlignment="1">
      <alignment horizontal="center" vertical="center"/>
      <protection/>
    </xf>
    <xf numFmtId="0" fontId="10" fillId="32" borderId="0" xfId="69" applyFont="1" applyFill="1" applyBorder="1" applyAlignment="1">
      <alignment horizontal="center" vertical="center"/>
      <protection/>
    </xf>
    <xf numFmtId="0" fontId="9" fillId="32" borderId="12" xfId="69" applyFont="1" applyFill="1" applyBorder="1" applyAlignment="1">
      <alignment horizontal="center"/>
      <protection/>
    </xf>
    <xf numFmtId="194" fontId="9" fillId="32" borderId="12" xfId="0" applyNumberFormat="1" applyFont="1" applyFill="1" applyBorder="1" applyAlignment="1">
      <alignment horizontal="left" vertical="center" wrapText="1"/>
    </xf>
    <xf numFmtId="194" fontId="9" fillId="32" borderId="12" xfId="0" applyNumberFormat="1" applyFont="1" applyFill="1" applyBorder="1" applyAlignment="1">
      <alignment horizontal="center" vertical="center" wrapText="1"/>
    </xf>
    <xf numFmtId="0" fontId="9" fillId="32" borderId="12" xfId="69" applyFont="1" applyFill="1" applyBorder="1" applyAlignment="1">
      <alignment horizontal="left" wrapText="1"/>
      <protection/>
    </xf>
    <xf numFmtId="0" fontId="9" fillId="32" borderId="12" xfId="69" applyFont="1" applyFill="1" applyBorder="1">
      <alignment/>
      <protection/>
    </xf>
    <xf numFmtId="0" fontId="10" fillId="32" borderId="12" xfId="65" applyFont="1" applyFill="1" applyBorder="1" applyAlignment="1">
      <alignment horizontal="left" vertical="center" wrapText="1"/>
      <protection/>
    </xf>
    <xf numFmtId="0" fontId="10" fillId="32" borderId="0" xfId="69" applyFont="1" applyFill="1" applyBorder="1">
      <alignment/>
      <protection/>
    </xf>
    <xf numFmtId="0" fontId="9" fillId="32" borderId="0" xfId="69" applyFont="1" applyFill="1" applyBorder="1">
      <alignment/>
      <protection/>
    </xf>
    <xf numFmtId="49" fontId="9" fillId="0" borderId="12" xfId="0" applyNumberFormat="1" applyFont="1" applyFill="1" applyBorder="1" applyAlignment="1">
      <alignment horizontal="center" vertical="center"/>
    </xf>
    <xf numFmtId="192" fontId="9" fillId="0" borderId="12" xfId="0" applyNumberFormat="1" applyFont="1" applyBorder="1" applyAlignment="1">
      <alignment horizontal="left" vertical="center" wrapText="1"/>
    </xf>
    <xf numFmtId="194" fontId="9" fillId="0" borderId="12" xfId="0" applyNumberFormat="1" applyFont="1" applyBorder="1" applyAlignment="1">
      <alignment horizontal="center" vertical="center" wrapText="1"/>
    </xf>
    <xf numFmtId="0" fontId="9" fillId="0" borderId="12" xfId="0" applyFont="1" applyBorder="1" applyAlignment="1">
      <alignment/>
    </xf>
    <xf numFmtId="0" fontId="9" fillId="0" borderId="0" xfId="0" applyFont="1" applyAlignment="1">
      <alignment/>
    </xf>
    <xf numFmtId="0" fontId="9" fillId="32" borderId="12" xfId="0" applyFont="1" applyFill="1" applyBorder="1" applyAlignment="1">
      <alignment horizontal="left" vertical="center" wrapText="1"/>
    </xf>
    <xf numFmtId="194" fontId="9" fillId="32" borderId="12" xfId="69" applyNumberFormat="1" applyFont="1" applyFill="1" applyBorder="1" applyAlignment="1">
      <alignment horizontal="center" vertical="center" wrapText="1"/>
      <protection/>
    </xf>
    <xf numFmtId="0" fontId="9" fillId="32" borderId="12" xfId="69" applyFont="1" applyFill="1" applyBorder="1" applyAlignment="1">
      <alignment horizontal="center" wrapText="1"/>
      <protection/>
    </xf>
    <xf numFmtId="2" fontId="9" fillId="32" borderId="12" xfId="65" applyNumberFormat="1" applyFont="1" applyFill="1" applyBorder="1" applyAlignment="1">
      <alignment horizontal="left" vertical="center"/>
      <protection/>
    </xf>
    <xf numFmtId="0" fontId="9" fillId="32" borderId="12" xfId="69" applyFont="1" applyFill="1" applyBorder="1" applyAlignment="1">
      <alignment wrapText="1"/>
      <protection/>
    </xf>
    <xf numFmtId="0" fontId="9" fillId="0" borderId="12" xfId="69" applyFont="1" applyFill="1" applyBorder="1" applyAlignment="1">
      <alignment horizontal="center"/>
      <protection/>
    </xf>
    <xf numFmtId="0" fontId="9" fillId="0" borderId="12" xfId="70" applyFont="1" applyFill="1" applyBorder="1" applyAlignment="1">
      <alignment horizontal="left" vertical="center" wrapText="1"/>
      <protection/>
    </xf>
    <xf numFmtId="2" fontId="9" fillId="0" borderId="12" xfId="70" applyNumberFormat="1" applyFont="1" applyFill="1" applyBorder="1" applyAlignment="1">
      <alignment horizontal="center" vertical="center" wrapText="1"/>
      <protection/>
    </xf>
    <xf numFmtId="194" fontId="9" fillId="0" borderId="12" xfId="69" applyNumberFormat="1" applyFont="1" applyFill="1" applyBorder="1" applyAlignment="1">
      <alignment horizontal="center" vertical="center"/>
      <protection/>
    </xf>
    <xf numFmtId="2" fontId="9" fillId="0" borderId="12" xfId="69" applyNumberFormat="1" applyFont="1" applyFill="1" applyBorder="1" applyAlignment="1">
      <alignment horizontal="center" vertical="center"/>
      <protection/>
    </xf>
    <xf numFmtId="0" fontId="9" fillId="0" borderId="12" xfId="70" applyFont="1" applyFill="1" applyBorder="1" applyAlignment="1">
      <alignment horizontal="center" vertical="center" wrapText="1"/>
      <protection/>
    </xf>
    <xf numFmtId="0" fontId="9" fillId="0" borderId="12" xfId="69" applyFont="1" applyFill="1" applyBorder="1">
      <alignment/>
      <protection/>
    </xf>
    <xf numFmtId="0" fontId="9" fillId="0" borderId="0" xfId="69" applyFont="1" applyFill="1" applyBorder="1">
      <alignment/>
      <protection/>
    </xf>
    <xf numFmtId="0" fontId="10" fillId="32" borderId="12" xfId="0" applyFont="1" applyFill="1" applyBorder="1" applyAlignment="1">
      <alignment horizontal="left" vertical="center" wrapText="1"/>
    </xf>
    <xf numFmtId="0" fontId="9" fillId="32" borderId="12" xfId="69" applyFont="1" applyFill="1" applyBorder="1" applyAlignment="1">
      <alignment vertical="center" wrapText="1"/>
      <protection/>
    </xf>
    <xf numFmtId="0" fontId="10" fillId="32" borderId="12" xfId="69" applyFont="1" applyFill="1" applyBorder="1" applyAlignment="1">
      <alignment horizontal="center" vertical="center" wrapText="1"/>
      <protection/>
    </xf>
    <xf numFmtId="0" fontId="10" fillId="32" borderId="12" xfId="0" applyFont="1" applyFill="1" applyBorder="1" applyAlignment="1">
      <alignment horizontal="left" wrapText="1"/>
    </xf>
    <xf numFmtId="0" fontId="9" fillId="32" borderId="12" xfId="69" applyFont="1" applyFill="1" applyBorder="1" applyAlignment="1">
      <alignment horizontal="center" vertical="center" wrapText="1"/>
      <protection/>
    </xf>
    <xf numFmtId="0" fontId="9" fillId="32" borderId="12" xfId="0" applyFont="1" applyFill="1" applyBorder="1" applyAlignment="1">
      <alignment horizontal="left" wrapText="1"/>
    </xf>
    <xf numFmtId="0" fontId="10" fillId="32" borderId="12" xfId="69" applyFont="1" applyFill="1" applyBorder="1" applyAlignment="1">
      <alignment horizontal="center" vertical="center"/>
      <protection/>
    </xf>
    <xf numFmtId="194" fontId="10" fillId="32" borderId="12" xfId="69" applyNumberFormat="1" applyFont="1" applyFill="1" applyBorder="1" applyAlignment="1">
      <alignment horizontal="center" vertical="center" wrapText="1"/>
      <protection/>
    </xf>
    <xf numFmtId="192" fontId="15" fillId="0" borderId="12" xfId="74" applyNumberFormat="1" applyFont="1" applyFill="1" applyBorder="1" applyAlignment="1">
      <alignment horizontal="center" vertical="center" wrapText="1"/>
      <protection/>
    </xf>
    <xf numFmtId="0" fontId="9" fillId="0" borderId="12" xfId="60" applyFont="1" applyFill="1" applyBorder="1" applyAlignment="1">
      <alignment horizontal="center" vertical="center"/>
      <protection/>
    </xf>
    <xf numFmtId="2" fontId="10" fillId="0" borderId="12" xfId="60" applyNumberFormat="1" applyFont="1" applyFill="1" applyBorder="1" applyAlignment="1">
      <alignment horizontal="center" vertical="center"/>
      <protection/>
    </xf>
    <xf numFmtId="0" fontId="9" fillId="0" borderId="12" xfId="0" applyFont="1" applyFill="1" applyBorder="1" applyAlignment="1">
      <alignment wrapText="1"/>
    </xf>
    <xf numFmtId="0" fontId="9" fillId="0" borderId="12" xfId="0" applyFont="1" applyFill="1" applyBorder="1" applyAlignment="1">
      <alignment horizontal="left" wrapText="1"/>
    </xf>
    <xf numFmtId="192" fontId="9" fillId="0" borderId="14" xfId="0" applyNumberFormat="1" applyFont="1" applyBorder="1" applyAlignment="1">
      <alignment horizontal="left" vertical="center" wrapText="1"/>
    </xf>
    <xf numFmtId="192" fontId="10" fillId="0" borderId="14" xfId="0" applyNumberFormat="1" applyFont="1" applyBorder="1" applyAlignment="1">
      <alignment horizontal="left" vertical="center" wrapText="1"/>
    </xf>
    <xf numFmtId="0" fontId="10" fillId="0" borderId="12" xfId="0" applyFont="1" applyFill="1" applyBorder="1" applyAlignment="1">
      <alignment horizontal="center"/>
    </xf>
    <xf numFmtId="192" fontId="9" fillId="0" borderId="14" xfId="0" applyNumberFormat="1" applyFont="1" applyBorder="1" applyAlignment="1">
      <alignment horizontal="center" vertical="center" wrapText="1"/>
    </xf>
    <xf numFmtId="192" fontId="15" fillId="0" borderId="12" xfId="0" applyNumberFormat="1" applyFont="1" applyBorder="1" applyAlignment="1">
      <alignment horizontal="center" vertical="center" wrapText="1"/>
    </xf>
    <xf numFmtId="2" fontId="15" fillId="0" borderId="12" xfId="0" applyNumberFormat="1" applyFont="1" applyBorder="1" applyAlignment="1">
      <alignment horizontal="center" vertical="center" wrapText="1"/>
    </xf>
    <xf numFmtId="0" fontId="0" fillId="0" borderId="0" xfId="0" applyFont="1" applyFill="1" applyAlignment="1">
      <alignment horizontal="center" vertical="center"/>
    </xf>
    <xf numFmtId="0" fontId="0" fillId="0" borderId="0" xfId="0" applyAlignment="1">
      <alignment horizontal="center" vertical="center"/>
    </xf>
    <xf numFmtId="0" fontId="7" fillId="0" borderId="12"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192" fontId="6" fillId="0" borderId="12" xfId="0" applyNumberFormat="1" applyFont="1" applyFill="1" applyBorder="1" applyAlignment="1">
      <alignment horizontal="center" vertical="center" wrapText="1"/>
    </xf>
    <xf numFmtId="192" fontId="30" fillId="0" borderId="12" xfId="0" applyNumberFormat="1" applyFont="1" applyFill="1" applyBorder="1" applyAlignment="1">
      <alignment horizontal="center" vertical="center" wrapText="1"/>
    </xf>
    <xf numFmtId="0" fontId="31" fillId="0" borderId="0" xfId="0" applyFont="1" applyFill="1" applyAlignment="1">
      <alignment horizontal="center" vertical="center"/>
    </xf>
    <xf numFmtId="192" fontId="5" fillId="0" borderId="12" xfId="0" applyNumberFormat="1" applyFont="1" applyFill="1" applyBorder="1" applyAlignment="1">
      <alignment horizontal="center" vertical="center" wrapText="1"/>
    </xf>
    <xf numFmtId="192" fontId="5" fillId="0" borderId="14" xfId="0" applyNumberFormat="1" applyFont="1" applyBorder="1" applyAlignment="1">
      <alignment horizontal="left" vertical="center" wrapText="1"/>
    </xf>
    <xf numFmtId="194" fontId="5" fillId="0" borderId="14" xfId="0" applyNumberFormat="1" applyFont="1" applyBorder="1" applyAlignment="1">
      <alignment horizontal="right" vertical="center" wrapText="1"/>
    </xf>
    <xf numFmtId="194" fontId="5" fillId="0" borderId="15" xfId="0" applyNumberFormat="1" applyFont="1" applyBorder="1" applyAlignment="1">
      <alignment horizontal="right" vertical="center" wrapText="1"/>
    </xf>
    <xf numFmtId="0" fontId="5" fillId="0" borderId="12" xfId="0" applyFont="1" applyFill="1" applyBorder="1" applyAlignment="1">
      <alignment vertical="center" wrapText="1"/>
    </xf>
    <xf numFmtId="194" fontId="5" fillId="0" borderId="12"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xf>
    <xf numFmtId="2" fontId="6" fillId="0" borderId="12" xfId="0" applyNumberFormat="1" applyFont="1" applyFill="1" applyBorder="1" applyAlignment="1">
      <alignment horizontal="center"/>
    </xf>
    <xf numFmtId="1" fontId="0" fillId="0" borderId="0" xfId="0" applyNumberFormat="1" applyAlignment="1">
      <alignment horizontal="center" vertical="center"/>
    </xf>
    <xf numFmtId="2" fontId="0" fillId="0" borderId="0" xfId="0" applyNumberFormat="1" applyAlignment="1">
      <alignment horizontal="center" vertical="center"/>
    </xf>
    <xf numFmtId="0" fontId="16" fillId="0" borderId="0" xfId="0" applyFont="1" applyAlignment="1">
      <alignment horizontal="center"/>
    </xf>
    <xf numFmtId="2" fontId="16" fillId="0" borderId="0" xfId="0" applyNumberFormat="1" applyFont="1" applyAlignment="1">
      <alignment horizontal="center"/>
    </xf>
    <xf numFmtId="0" fontId="21" fillId="0" borderId="0" xfId="0" applyFont="1" applyFill="1" applyAlignment="1">
      <alignment horizontal="center" vertical="center"/>
    </xf>
    <xf numFmtId="192" fontId="30" fillId="0" borderId="14" xfId="0" applyNumberFormat="1" applyFont="1" applyFill="1" applyBorder="1" applyAlignment="1">
      <alignment horizontal="center" vertical="center" wrapText="1"/>
    </xf>
    <xf numFmtId="194" fontId="5" fillId="0" borderId="12" xfId="0" applyNumberFormat="1" applyFont="1" applyBorder="1" applyAlignment="1">
      <alignment horizontal="right" vertical="center" wrapText="1"/>
    </xf>
    <xf numFmtId="0" fontId="11" fillId="0" borderId="0" xfId="0" applyFont="1" applyFill="1" applyAlignment="1">
      <alignment horizontal="center" vertical="center"/>
    </xf>
    <xf numFmtId="0" fontId="91" fillId="0" borderId="12" xfId="0" applyFont="1" applyFill="1" applyBorder="1" applyAlignment="1">
      <alignment horizontal="center" vertical="center" wrapText="1"/>
    </xf>
    <xf numFmtId="192" fontId="91" fillId="0" borderId="12" xfId="0" applyNumberFormat="1" applyFont="1" applyBorder="1" applyAlignment="1">
      <alignment horizontal="center" vertical="center" wrapText="1"/>
    </xf>
    <xf numFmtId="194" fontId="91" fillId="0" borderId="12" xfId="0" applyNumberFormat="1" applyFont="1" applyBorder="1" applyAlignment="1">
      <alignment horizontal="center" vertical="center" wrapText="1"/>
    </xf>
    <xf numFmtId="0" fontId="6" fillId="0" borderId="0" xfId="0" applyFont="1" applyFill="1" applyAlignment="1">
      <alignment/>
    </xf>
    <xf numFmtId="0" fontId="82" fillId="0" borderId="12" xfId="0" applyFont="1" applyFill="1" applyBorder="1" applyAlignment="1">
      <alignment horizontal="center" vertical="center" wrapText="1"/>
    </xf>
    <xf numFmtId="0" fontId="82" fillId="0" borderId="12" xfId="0" applyFont="1" applyFill="1" applyBorder="1" applyAlignment="1">
      <alignment horizontal="left" vertical="center" wrapText="1"/>
    </xf>
    <xf numFmtId="1" fontId="82" fillId="0" borderId="12" xfId="0" applyNumberFormat="1" applyFont="1" applyFill="1" applyBorder="1" applyAlignment="1">
      <alignment horizontal="center" vertical="center" wrapText="1"/>
    </xf>
    <xf numFmtId="2" fontId="82" fillId="0" borderId="12" xfId="0" applyNumberFormat="1" applyFont="1" applyFill="1" applyBorder="1" applyAlignment="1">
      <alignment horizontal="center" vertical="center" wrapText="1"/>
    </xf>
    <xf numFmtId="2" fontId="6" fillId="0" borderId="0" xfId="0" applyNumberFormat="1" applyFont="1" applyFill="1" applyAlignment="1">
      <alignment/>
    </xf>
    <xf numFmtId="0" fontId="5" fillId="0" borderId="12" xfId="0" applyFont="1" applyFill="1" applyBorder="1" applyAlignment="1">
      <alignment horizontal="left" vertical="center" wrapText="1"/>
    </xf>
    <xf numFmtId="1" fontId="5" fillId="0" borderId="12"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92" fillId="0" borderId="0" xfId="0" applyNumberFormat="1" applyFont="1" applyFill="1" applyAlignment="1">
      <alignment/>
    </xf>
    <xf numFmtId="0" fontId="91" fillId="0" borderId="12" xfId="0" applyFont="1" applyFill="1" applyBorder="1" applyAlignment="1">
      <alignment horizontal="left" vertical="center" wrapText="1"/>
    </xf>
    <xf numFmtId="1" fontId="91" fillId="0" borderId="12" xfId="0" applyNumberFormat="1" applyFont="1" applyFill="1" applyBorder="1" applyAlignment="1">
      <alignment horizontal="center" vertical="center" wrapText="1"/>
    </xf>
    <xf numFmtId="2" fontId="91" fillId="0" borderId="12" xfId="0" applyNumberFormat="1" applyFont="1" applyFill="1" applyBorder="1" applyAlignment="1">
      <alignment horizontal="center" vertical="center" wrapText="1"/>
    </xf>
    <xf numFmtId="0" fontId="92" fillId="0" borderId="0" xfId="0" applyFont="1" applyFill="1" applyAlignment="1">
      <alignment/>
    </xf>
    <xf numFmtId="1" fontId="91" fillId="0" borderId="12" xfId="0" applyNumberFormat="1" applyFont="1" applyFill="1" applyBorder="1" applyAlignment="1">
      <alignment horizontal="center" vertical="center"/>
    </xf>
    <xf numFmtId="0" fontId="91" fillId="0" borderId="12" xfId="0" applyFont="1" applyFill="1" applyBorder="1" applyAlignment="1">
      <alignment horizontal="center"/>
    </xf>
    <xf numFmtId="0" fontId="91" fillId="0" borderId="12" xfId="0" applyFont="1" applyFill="1" applyBorder="1" applyAlignment="1">
      <alignment horizontal="center" vertical="center" wrapText="1"/>
    </xf>
    <xf numFmtId="0" fontId="7" fillId="0" borderId="12" xfId="0" applyFont="1" applyFill="1" applyBorder="1" applyAlignment="1">
      <alignment vertical="center" wrapText="1"/>
    </xf>
    <xf numFmtId="194" fontId="7" fillId="0" borderId="12" xfId="0" applyNumberFormat="1" applyFont="1" applyFill="1" applyBorder="1" applyAlignment="1">
      <alignment horizontal="center" vertical="center" wrapText="1"/>
    </xf>
    <xf numFmtId="192" fontId="83" fillId="0" borderId="12" xfId="0" applyNumberFormat="1" applyFont="1" applyBorder="1" applyAlignment="1">
      <alignment horizontal="left" vertical="center" wrapText="1"/>
    </xf>
    <xf numFmtId="194" fontId="10" fillId="0" borderId="12" xfId="0" applyNumberFormat="1" applyFont="1" applyBorder="1" applyAlignment="1">
      <alignment horizontal="center" vertical="center" wrapText="1"/>
    </xf>
    <xf numFmtId="192" fontId="91" fillId="0" borderId="12" xfId="0" applyNumberFormat="1" applyFont="1" applyBorder="1" applyAlignment="1">
      <alignment horizontal="left" vertical="center" wrapText="1"/>
    </xf>
    <xf numFmtId="0" fontId="8" fillId="0" borderId="12" xfId="0" applyFont="1" applyFill="1" applyBorder="1" applyAlignment="1">
      <alignment vertical="center" wrapText="1"/>
    </xf>
    <xf numFmtId="194"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6" xfId="0" applyFont="1" applyBorder="1" applyAlignment="1">
      <alignment/>
    </xf>
    <xf numFmtId="2" fontId="9" fillId="32" borderId="12" xfId="0" applyNumberFormat="1" applyFont="1" applyFill="1" applyBorder="1" applyAlignment="1">
      <alignment horizontal="center" vertical="center"/>
    </xf>
    <xf numFmtId="192" fontId="15" fillId="0" borderId="12" xfId="0" applyNumberFormat="1" applyFont="1" applyFill="1" applyBorder="1" applyAlignment="1">
      <alignment horizontal="center" vertical="center" wrapText="1"/>
    </xf>
    <xf numFmtId="2" fontId="15"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192" fontId="80" fillId="0" borderId="12" xfId="0" applyNumberFormat="1" applyFont="1" applyFill="1" applyBorder="1" applyAlignment="1">
      <alignment horizontal="center" vertical="center" wrapText="1"/>
    </xf>
    <xf numFmtId="2" fontId="80" fillId="0" borderId="12" xfId="0" applyNumberFormat="1" applyFont="1" applyFill="1" applyBorder="1" applyAlignment="1">
      <alignment horizontal="center" vertical="center" wrapText="1"/>
    </xf>
    <xf numFmtId="194" fontId="10" fillId="0" borderId="12" xfId="0" applyNumberFormat="1" applyFont="1" applyFill="1" applyBorder="1" applyAlignment="1">
      <alignment horizontal="center" vertical="center" wrapText="1"/>
    </xf>
    <xf numFmtId="194" fontId="9" fillId="0" borderId="12" xfId="0" applyNumberFormat="1" applyFont="1" applyFill="1" applyBorder="1" applyAlignment="1">
      <alignment horizontal="center" vertical="center" wrapText="1"/>
    </xf>
    <xf numFmtId="194" fontId="5" fillId="0" borderId="17" xfId="0" applyNumberFormat="1" applyFont="1" applyBorder="1" applyAlignment="1">
      <alignment horizontal="right" vertical="center" wrapText="1"/>
    </xf>
    <xf numFmtId="194" fontId="5" fillId="0" borderId="18" xfId="0" applyNumberFormat="1" applyFont="1" applyBorder="1" applyAlignment="1">
      <alignment horizontal="right" vertical="center" wrapText="1"/>
    </xf>
    <xf numFmtId="194" fontId="5" fillId="0" borderId="19" xfId="0" applyNumberFormat="1" applyFont="1" applyBorder="1" applyAlignment="1">
      <alignment horizontal="right" vertical="center" wrapText="1"/>
    </xf>
    <xf numFmtId="192" fontId="5" fillId="0" borderId="20" xfId="0" applyNumberFormat="1" applyFont="1" applyBorder="1" applyAlignment="1">
      <alignment horizontal="left" vertical="center" wrapText="1"/>
    </xf>
    <xf numFmtId="192" fontId="5" fillId="0" borderId="21" xfId="0" applyNumberFormat="1" applyFont="1" applyBorder="1" applyAlignment="1">
      <alignment horizontal="left" vertical="center" wrapText="1"/>
    </xf>
    <xf numFmtId="0" fontId="4" fillId="0" borderId="0" xfId="0" applyFont="1" applyFill="1" applyAlignment="1">
      <alignment horizontal="center" vertical="center"/>
    </xf>
    <xf numFmtId="49" fontId="9" fillId="0" borderId="14" xfId="0" applyNumberFormat="1" applyFont="1" applyFill="1" applyBorder="1" applyAlignment="1">
      <alignment horizontal="left" vertical="center" wrapText="1"/>
    </xf>
    <xf numFmtId="2" fontId="9" fillId="0" borderId="14" xfId="0" applyNumberFormat="1" applyFont="1" applyFill="1" applyBorder="1" applyAlignment="1">
      <alignment horizontal="right" vertical="center"/>
    </xf>
    <xf numFmtId="49" fontId="9" fillId="0" borderId="14" xfId="0" applyNumberFormat="1" applyFont="1" applyFill="1" applyBorder="1" applyAlignment="1">
      <alignment horizontal="center" vertical="center"/>
    </xf>
    <xf numFmtId="2" fontId="9" fillId="0" borderId="12" xfId="0" applyNumberFormat="1" applyFont="1" applyBorder="1" applyAlignment="1">
      <alignment horizontal="right" vertical="center"/>
    </xf>
    <xf numFmtId="49" fontId="15" fillId="0" borderId="12" xfId="0" applyNumberFormat="1" applyFont="1" applyFill="1" applyBorder="1" applyAlignment="1">
      <alignment horizontal="center" vertical="center"/>
    </xf>
    <xf numFmtId="2" fontId="15" fillId="0" borderId="12" xfId="0" applyNumberFormat="1" applyFont="1" applyFill="1" applyBorder="1" applyAlignment="1">
      <alignment horizontal="center" vertical="center"/>
    </xf>
    <xf numFmtId="2" fontId="80" fillId="0" borderId="12" xfId="0" applyNumberFormat="1" applyFont="1" applyBorder="1" applyAlignment="1">
      <alignment horizontal="center" vertical="center" wrapText="1"/>
    </xf>
    <xf numFmtId="0" fontId="4" fillId="32" borderId="0" xfId="0" applyFont="1" applyFill="1" applyAlignment="1">
      <alignment/>
    </xf>
    <xf numFmtId="2" fontId="24" fillId="32" borderId="12" xfId="0" applyNumberFormat="1" applyFont="1" applyFill="1" applyBorder="1" applyAlignment="1">
      <alignment horizontal="center" vertical="center" wrapText="1"/>
    </xf>
    <xf numFmtId="0" fontId="24" fillId="32" borderId="14" xfId="0" applyFont="1" applyFill="1" applyBorder="1" applyAlignment="1">
      <alignment horizontal="left" vertical="center" wrapText="1"/>
    </xf>
    <xf numFmtId="0" fontId="10" fillId="32" borderId="12" xfId="69" applyFont="1" applyFill="1" applyBorder="1" applyAlignment="1">
      <alignment vertical="center"/>
      <protection/>
    </xf>
    <xf numFmtId="0" fontId="9" fillId="0" borderId="12" xfId="0" applyFont="1" applyFill="1" applyBorder="1" applyAlignment="1">
      <alignment horizontal="left" vertical="center" wrapText="1"/>
    </xf>
    <xf numFmtId="194" fontId="9" fillId="0" borderId="12" xfId="0" applyNumberFormat="1" applyFont="1" applyBorder="1" applyAlignment="1">
      <alignment horizontal="right" vertical="center" wrapText="1"/>
    </xf>
    <xf numFmtId="192" fontId="15" fillId="0" borderId="12" xfId="0" applyNumberFormat="1" applyFont="1" applyBorder="1" applyAlignment="1">
      <alignment horizontal="center" vertical="center" wrapText="1"/>
    </xf>
    <xf numFmtId="0" fontId="15" fillId="0" borderId="0" xfId="0" applyNumberFormat="1" applyFont="1" applyFill="1" applyBorder="1" applyAlignment="1">
      <alignment/>
    </xf>
    <xf numFmtId="0" fontId="15" fillId="0" borderId="0" xfId="0" applyFont="1" applyFill="1" applyBorder="1" applyAlignment="1">
      <alignment/>
    </xf>
    <xf numFmtId="192" fontId="15" fillId="0" borderId="12" xfId="0" applyNumberFormat="1" applyFont="1" applyFill="1" applyBorder="1" applyAlignment="1">
      <alignment horizontal="center" vertical="center" wrapText="1"/>
    </xf>
    <xf numFmtId="2" fontId="15"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right" vertical="center" wrapText="1"/>
    </xf>
    <xf numFmtId="1" fontId="9" fillId="0" borderId="12" xfId="0" applyNumberFormat="1" applyFont="1" applyFill="1" applyBorder="1" applyAlignment="1">
      <alignment horizontal="center" vertical="center" wrapText="1"/>
    </xf>
    <xf numFmtId="0" fontId="18" fillId="0" borderId="0" xfId="0" applyFont="1" applyFill="1" applyAlignment="1">
      <alignment/>
    </xf>
    <xf numFmtId="2" fontId="85" fillId="0" borderId="12" xfId="0" applyNumberFormat="1" applyFont="1" applyFill="1" applyBorder="1" applyAlignment="1">
      <alignment horizontal="center" vertical="center"/>
    </xf>
    <xf numFmtId="0" fontId="85" fillId="0" borderId="12" xfId="0" applyFont="1" applyFill="1" applyBorder="1" applyAlignment="1">
      <alignment wrapText="1"/>
    </xf>
    <xf numFmtId="0" fontId="85" fillId="0" borderId="12" xfId="60" applyFont="1" applyFill="1" applyBorder="1" applyAlignment="1">
      <alignment wrapText="1"/>
      <protection/>
    </xf>
    <xf numFmtId="0" fontId="91" fillId="0" borderId="0" xfId="0" applyFont="1" applyFill="1" applyBorder="1" applyAlignment="1">
      <alignment/>
    </xf>
    <xf numFmtId="0" fontId="6" fillId="0" borderId="0" xfId="0" applyFont="1" applyFill="1" applyBorder="1" applyAlignment="1">
      <alignment/>
    </xf>
    <xf numFmtId="0" fontId="8" fillId="0" borderId="12" xfId="67" applyFont="1" applyFill="1" applyBorder="1" applyAlignment="1">
      <alignment horizontal="left" vertical="center" wrapText="1"/>
      <protection/>
    </xf>
    <xf numFmtId="0" fontId="8" fillId="0" borderId="12" xfId="67" applyFont="1" applyFill="1" applyBorder="1" applyAlignment="1">
      <alignment horizontal="center" vertical="center" wrapText="1"/>
      <protection/>
    </xf>
    <xf numFmtId="0" fontId="9" fillId="33" borderId="12" xfId="70" applyFont="1" applyFill="1" applyBorder="1" applyAlignment="1">
      <alignment horizontal="left" vertical="center" wrapText="1"/>
      <protection/>
    </xf>
    <xf numFmtId="194" fontId="9"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23" fillId="32" borderId="12" xfId="0" applyFont="1" applyFill="1" applyBorder="1" applyAlignment="1">
      <alignment horizontal="left" wrapText="1"/>
    </xf>
    <xf numFmtId="0" fontId="85"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Fill="1" applyBorder="1" applyAlignment="1">
      <alignment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wrapText="1"/>
    </xf>
    <xf numFmtId="0" fontId="10" fillId="0" borderId="12" xfId="74" applyFont="1" applyFill="1" applyBorder="1" applyAlignment="1">
      <alignment horizontal="center" vertical="center"/>
      <protection/>
    </xf>
    <xf numFmtId="0" fontId="21" fillId="0" borderId="0" xfId="0" applyFont="1" applyFill="1" applyAlignment="1">
      <alignment/>
    </xf>
    <xf numFmtId="0" fontId="9" fillId="0" borderId="0" xfId="0" applyFont="1" applyFill="1" applyBorder="1" applyAlignment="1">
      <alignment vertical="top" wrapText="1"/>
    </xf>
    <xf numFmtId="0" fontId="21" fillId="0" borderId="0" xfId="0" applyFont="1" applyFill="1" applyBorder="1" applyAlignment="1">
      <alignment/>
    </xf>
    <xf numFmtId="0" fontId="93" fillId="32" borderId="0" xfId="0" applyFont="1" applyFill="1" applyAlignment="1">
      <alignment/>
    </xf>
    <xf numFmtId="0" fontId="27" fillId="0" borderId="0" xfId="0" applyFont="1" applyFill="1" applyBorder="1" applyAlignment="1">
      <alignment/>
    </xf>
    <xf numFmtId="0" fontId="27" fillId="0" borderId="0" xfId="0" applyFont="1" applyFill="1" applyAlignment="1">
      <alignment/>
    </xf>
    <xf numFmtId="0" fontId="9" fillId="0" borderId="12" xfId="60" applyFont="1" applyFill="1" applyBorder="1" applyAlignment="1">
      <alignment horizontal="center" vertical="center" wrapText="1"/>
      <protection/>
    </xf>
    <xf numFmtId="2" fontId="9" fillId="0" borderId="12" xfId="60" applyNumberFormat="1" applyFont="1" applyFill="1" applyBorder="1" applyAlignment="1">
      <alignment horizontal="center" vertical="center" wrapText="1"/>
      <protection/>
    </xf>
    <xf numFmtId="192" fontId="8" fillId="0" borderId="12"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192" fontId="7"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left" vertical="center" wrapText="1"/>
    </xf>
    <xf numFmtId="192" fontId="8" fillId="0" borderId="12" xfId="61" applyNumberFormat="1" applyFont="1" applyFill="1" applyBorder="1" applyAlignment="1">
      <alignment horizontal="center" vertical="center" wrapText="1"/>
      <protection/>
    </xf>
    <xf numFmtId="2" fontId="8" fillId="0" borderId="12" xfId="0" applyNumberFormat="1" applyFont="1" applyFill="1" applyBorder="1" applyAlignment="1">
      <alignment horizontal="justify" vertical="center" wrapText="1"/>
    </xf>
    <xf numFmtId="0" fontId="7" fillId="0" borderId="12" xfId="0" applyFont="1" applyFill="1" applyBorder="1" applyAlignment="1">
      <alignment horizontal="left" vertical="center" wrapText="1"/>
    </xf>
    <xf numFmtId="2" fontId="7" fillId="0" borderId="12" xfId="0" applyNumberFormat="1" applyFont="1" applyFill="1" applyBorder="1" applyAlignment="1">
      <alignment horizontal="left" vertical="center" wrapText="1"/>
    </xf>
    <xf numFmtId="192" fontId="7" fillId="0" borderId="12" xfId="0" applyNumberFormat="1" applyFont="1" applyFill="1" applyBorder="1" applyAlignment="1">
      <alignment vertical="center" wrapText="1"/>
    </xf>
    <xf numFmtId="0" fontId="6" fillId="0" borderId="16" xfId="0" applyFont="1" applyFill="1" applyBorder="1" applyAlignment="1">
      <alignment horizontal="center"/>
    </xf>
    <xf numFmtId="2" fontId="17" fillId="0" borderId="0" xfId="0" applyNumberFormat="1" applyFont="1" applyBorder="1" applyAlignment="1">
      <alignment horizontal="center"/>
    </xf>
    <xf numFmtId="2" fontId="9" fillId="0" borderId="0" xfId="0" applyNumberFormat="1" applyFont="1" applyAlignment="1">
      <alignment horizontal="center"/>
    </xf>
    <xf numFmtId="2" fontId="9" fillId="0" borderId="14" xfId="0" applyNumberFormat="1" applyFont="1" applyFill="1" applyBorder="1" applyAlignment="1">
      <alignment horizontal="center" vertical="center"/>
    </xf>
    <xf numFmtId="2" fontId="9" fillId="0" borderId="12" xfId="0" applyNumberFormat="1" applyFont="1" applyBorder="1" applyAlignment="1">
      <alignment horizontal="center" vertical="center"/>
    </xf>
    <xf numFmtId="0" fontId="91" fillId="0" borderId="0" xfId="0" applyFont="1" applyFill="1" applyBorder="1" applyAlignment="1">
      <alignment horizontal="center" wrapText="1"/>
    </xf>
    <xf numFmtId="0" fontId="94" fillId="0" borderId="0" xfId="0" applyFont="1" applyAlignment="1">
      <alignment horizontal="center" wrapText="1"/>
    </xf>
    <xf numFmtId="0" fontId="81" fillId="0" borderId="0" xfId="0" applyFont="1" applyFill="1" applyBorder="1" applyAlignment="1">
      <alignment horizontal="center" vertical="center" wrapText="1"/>
    </xf>
    <xf numFmtId="49" fontId="91" fillId="0" borderId="12" xfId="0" applyNumberFormat="1" applyFont="1" applyFill="1" applyBorder="1" applyAlignment="1">
      <alignment horizontal="center" vertical="center"/>
    </xf>
    <xf numFmtId="0" fontId="91" fillId="0" borderId="12" xfId="0" applyFont="1" applyFill="1" applyBorder="1" applyAlignment="1">
      <alignment horizontal="center" vertical="center" wrapText="1"/>
    </xf>
    <xf numFmtId="0" fontId="6" fillId="0" borderId="0" xfId="0" applyFont="1" applyFill="1" applyBorder="1" applyAlignment="1">
      <alignment horizontal="center" wrapText="1"/>
    </xf>
    <xf numFmtId="0" fontId="17" fillId="0" borderId="0" xfId="0" applyFont="1" applyBorder="1" applyAlignment="1">
      <alignment horizontal="center"/>
    </xf>
    <xf numFmtId="2" fontId="6" fillId="0" borderId="0" xfId="0" applyNumberFormat="1" applyFont="1" applyFill="1" applyAlignment="1">
      <alignment horizontal="left"/>
    </xf>
    <xf numFmtId="0" fontId="85" fillId="0" borderId="12" xfId="0" applyNumberFormat="1" applyFont="1" applyFill="1" applyBorder="1" applyAlignment="1">
      <alignment horizontal="center" vertical="center" wrapText="1"/>
    </xf>
    <xf numFmtId="2" fontId="85" fillId="0" borderId="12" xfId="81" applyNumberFormat="1" applyFont="1" applyFill="1" applyBorder="1" applyAlignment="1">
      <alignment horizontal="center" vertical="center" wrapText="1"/>
      <protection/>
    </xf>
    <xf numFmtId="2" fontId="85" fillId="0" borderId="12" xfId="0" applyNumberFormat="1" applyFont="1" applyFill="1" applyBorder="1" applyAlignment="1">
      <alignment horizontal="center" vertical="center" wrapText="1"/>
    </xf>
    <xf numFmtId="0" fontId="85" fillId="0" borderId="12" xfId="0" applyFont="1" applyFill="1" applyBorder="1" applyAlignment="1">
      <alignment horizontal="center" vertical="center" wrapText="1"/>
    </xf>
    <xf numFmtId="2" fontId="85" fillId="0" borderId="14" xfId="81" applyNumberFormat="1" applyFont="1" applyFill="1" applyBorder="1" applyAlignment="1">
      <alignment horizontal="center" vertical="center" wrapText="1"/>
      <protection/>
    </xf>
    <xf numFmtId="2" fontId="85" fillId="0" borderId="18" xfId="81" applyNumberFormat="1" applyFont="1" applyFill="1" applyBorder="1" applyAlignment="1">
      <alignment horizontal="center" vertical="center" wrapText="1"/>
      <protection/>
    </xf>
    <xf numFmtId="0" fontId="85" fillId="0" borderId="12" xfId="0" applyFont="1" applyBorder="1" applyAlignment="1">
      <alignment horizontal="center" vertical="center" wrapText="1"/>
    </xf>
    <xf numFmtId="49" fontId="10"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2" fontId="10" fillId="0" borderId="12" xfId="0" applyNumberFormat="1" applyFont="1" applyBorder="1" applyAlignment="1">
      <alignment horizontal="center" vertical="center" wrapText="1"/>
    </xf>
    <xf numFmtId="0" fontId="6" fillId="0" borderId="16" xfId="0" applyFont="1" applyBorder="1" applyAlignment="1">
      <alignment horizontal="center"/>
    </xf>
    <xf numFmtId="0" fontId="10" fillId="0" borderId="16" xfId="0" applyFont="1" applyBorder="1" applyAlignment="1">
      <alignment horizontal="center"/>
    </xf>
    <xf numFmtId="49" fontId="10" fillId="0" borderId="12" xfId="67" applyNumberFormat="1" applyFont="1" applyFill="1" applyBorder="1" applyAlignment="1">
      <alignment horizontal="center" vertical="center"/>
      <protection/>
    </xf>
    <xf numFmtId="0" fontId="10" fillId="0" borderId="12" xfId="67" applyFont="1" applyFill="1" applyBorder="1" applyAlignment="1">
      <alignment horizontal="center" vertical="center" wrapText="1"/>
      <protection/>
    </xf>
    <xf numFmtId="0" fontId="10" fillId="0" borderId="12" xfId="67" applyFont="1" applyFill="1" applyBorder="1" applyAlignment="1">
      <alignment horizontal="center" vertical="center"/>
      <protection/>
    </xf>
    <xf numFmtId="0" fontId="6" fillId="0" borderId="16" xfId="0" applyFont="1" applyFill="1" applyBorder="1" applyAlignment="1">
      <alignment horizontal="center"/>
    </xf>
    <xf numFmtId="0" fontId="10" fillId="0" borderId="12" xfId="74" applyFont="1" applyFill="1" applyBorder="1" applyAlignment="1">
      <alignment horizontal="center" vertical="center" wrapText="1"/>
      <protection/>
    </xf>
    <xf numFmtId="0" fontId="10" fillId="0" borderId="12" xfId="74" applyNumberFormat="1" applyFont="1" applyFill="1" applyBorder="1" applyAlignment="1">
      <alignment horizontal="center" vertical="center"/>
      <protection/>
    </xf>
    <xf numFmtId="2" fontId="10" fillId="0" borderId="12" xfId="81" applyNumberFormat="1" applyFont="1" applyFill="1" applyBorder="1" applyAlignment="1">
      <alignment horizontal="left" vertical="center" wrapText="1"/>
      <protection/>
    </xf>
    <xf numFmtId="2" fontId="10" fillId="0" borderId="12" xfId="81" applyNumberFormat="1" applyFont="1" applyFill="1" applyBorder="1" applyAlignment="1">
      <alignment horizontal="center" vertical="center" wrapText="1"/>
      <protection/>
    </xf>
    <xf numFmtId="0" fontId="7" fillId="0" borderId="16" xfId="0" applyFont="1" applyBorder="1" applyAlignment="1">
      <alignment horizontal="center"/>
    </xf>
    <xf numFmtId="2" fontId="10" fillId="0" borderId="12" xfId="0" applyNumberFormat="1" applyFont="1" applyFill="1" applyBorder="1" applyAlignment="1">
      <alignment horizontal="center" vertical="center" wrapText="1"/>
    </xf>
    <xf numFmtId="0" fontId="10" fillId="0" borderId="16" xfId="0" applyNumberFormat="1" applyFont="1" applyFill="1" applyBorder="1" applyAlignment="1">
      <alignment horizontal="center"/>
    </xf>
    <xf numFmtId="0" fontId="10" fillId="0" borderId="12" xfId="0"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0" fontId="17" fillId="0" borderId="0" xfId="0" applyFont="1" applyFill="1" applyBorder="1" applyAlignment="1">
      <alignment horizontal="center"/>
    </xf>
    <xf numFmtId="49" fontId="10" fillId="0" borderId="12" xfId="0" applyNumberFormat="1" applyFont="1" applyFill="1" applyBorder="1" applyAlignment="1">
      <alignment horizontal="center" vertical="center" wrapText="1"/>
    </xf>
    <xf numFmtId="0" fontId="7" fillId="0" borderId="16" xfId="0" applyFont="1" applyFill="1" applyBorder="1" applyAlignment="1">
      <alignment horizontal="center"/>
    </xf>
    <xf numFmtId="49" fontId="10" fillId="0" borderId="12" xfId="0" applyNumberFormat="1" applyFont="1" applyFill="1" applyBorder="1" applyAlignment="1">
      <alignment horizontal="center" vertical="center" wrapText="1"/>
    </xf>
    <xf numFmtId="49" fontId="85" fillId="0" borderId="12" xfId="0" applyNumberFormat="1" applyFont="1" applyFill="1" applyBorder="1" applyAlignment="1">
      <alignment horizontal="center" vertical="center"/>
    </xf>
    <xf numFmtId="0" fontId="2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2" xfId="0" applyNumberFormat="1" applyFont="1" applyFill="1" applyBorder="1" applyAlignment="1">
      <alignment horizontal="center" vertical="center"/>
    </xf>
    <xf numFmtId="2" fontId="7" fillId="0" borderId="12" xfId="83"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192" fontId="5" fillId="0" borderId="14" xfId="0" applyNumberFormat="1" applyFont="1" applyFill="1" applyBorder="1" applyAlignment="1">
      <alignment horizontal="center" vertical="center" wrapText="1"/>
    </xf>
    <xf numFmtId="192" fontId="5" fillId="0" borderId="17" xfId="0" applyNumberFormat="1" applyFont="1" applyFill="1" applyBorder="1" applyAlignment="1">
      <alignment horizontal="center" vertical="center" wrapText="1"/>
    </xf>
    <xf numFmtId="192" fontId="5" fillId="0" borderId="18" xfId="0" applyNumberFormat="1" applyFont="1" applyFill="1" applyBorder="1" applyAlignment="1">
      <alignment horizontal="center" vertical="center" wrapText="1"/>
    </xf>
    <xf numFmtId="192" fontId="6" fillId="0" borderId="13" xfId="0" applyNumberFormat="1" applyFont="1" applyFill="1" applyBorder="1" applyAlignment="1">
      <alignment horizontal="center" vertical="center" wrapText="1"/>
    </xf>
    <xf numFmtId="192" fontId="6" fillId="0" borderId="4" xfId="0" applyNumberFormat="1" applyFont="1" applyFill="1" applyBorder="1" applyAlignment="1">
      <alignment horizontal="center" vertical="center" wrapText="1"/>
    </xf>
    <xf numFmtId="192" fontId="6" fillId="0" borderId="22"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192" fontId="5" fillId="0" borderId="14" xfId="0" applyNumberFormat="1" applyFont="1" applyBorder="1" applyAlignment="1">
      <alignment horizontal="center" vertical="center" wrapText="1"/>
    </xf>
    <xf numFmtId="192" fontId="5" fillId="0" borderId="23" xfId="0" applyNumberFormat="1" applyFont="1" applyBorder="1" applyAlignment="1">
      <alignment horizontal="center" vertical="center" wrapText="1"/>
    </xf>
    <xf numFmtId="192" fontId="5" fillId="0" borderId="18" xfId="0" applyNumberFormat="1" applyFont="1" applyBorder="1" applyAlignment="1">
      <alignment horizontal="center" vertical="center" wrapText="1"/>
    </xf>
    <xf numFmtId="192" fontId="5" fillId="0" borderId="17" xfId="0" applyNumberFormat="1" applyFont="1" applyBorder="1" applyAlignment="1">
      <alignment horizontal="center" vertical="center" wrapText="1"/>
    </xf>
    <xf numFmtId="2" fontId="6" fillId="0" borderId="0" xfId="0" applyNumberFormat="1" applyFont="1" applyFill="1" applyBorder="1" applyAlignment="1">
      <alignment horizontal="center"/>
    </xf>
    <xf numFmtId="2" fontId="6" fillId="0" borderId="0" xfId="0" applyNumberFormat="1" applyFont="1" applyBorder="1" applyAlignment="1">
      <alignment horizontal="center" vertical="center"/>
    </xf>
    <xf numFmtId="0" fontId="16" fillId="0" borderId="0" xfId="0" applyFont="1" applyBorder="1" applyAlignment="1">
      <alignment horizontal="center"/>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192" fontId="10" fillId="0" borderId="0" xfId="0" applyNumberFormat="1" applyFont="1" applyFill="1" applyBorder="1" applyAlignment="1">
      <alignment horizontal="center" vertical="center" wrapText="1"/>
    </xf>
    <xf numFmtId="0" fontId="10" fillId="0" borderId="16" xfId="74" applyFont="1" applyFill="1" applyBorder="1" applyAlignment="1">
      <alignment horizontal="justify" vertical="center" wrapText="1"/>
      <protection/>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192" fontId="10" fillId="0" borderId="0" xfId="0" applyNumberFormat="1" applyFont="1" applyFill="1" applyBorder="1" applyAlignment="1">
      <alignment vertical="center" wrapText="1"/>
    </xf>
    <xf numFmtId="2" fontId="10" fillId="0" borderId="0" xfId="0" applyNumberFormat="1"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0" fontId="10" fillId="0" borderId="16" xfId="0" applyFont="1" applyFill="1" applyBorder="1" applyAlignment="1">
      <alignment vertical="center" wrapText="1"/>
    </xf>
    <xf numFmtId="192" fontId="10" fillId="0" borderId="16" xfId="0" applyNumberFormat="1" applyFont="1" applyBorder="1" applyAlignment="1">
      <alignment horizontal="center" vertical="center" wrapText="1"/>
    </xf>
    <xf numFmtId="0" fontId="6" fillId="0" borderId="0" xfId="0" applyFont="1" applyFill="1" applyBorder="1" applyAlignment="1">
      <alignment horizontal="center"/>
    </xf>
    <xf numFmtId="2" fontId="62" fillId="0" borderId="12" xfId="0" applyNumberFormat="1" applyFont="1" applyBorder="1" applyAlignment="1">
      <alignment horizontal="center" vertical="center" wrapText="1"/>
    </xf>
    <xf numFmtId="0" fontId="10" fillId="0" borderId="0" xfId="74" applyFont="1" applyFill="1" applyBorder="1" applyAlignment="1">
      <alignment horizontal="center" vertical="center"/>
      <protection/>
    </xf>
    <xf numFmtId="2" fontId="10" fillId="0" borderId="0" xfId="74" applyNumberFormat="1" applyFont="1" applyFill="1" applyBorder="1" applyAlignment="1">
      <alignment horizontal="left" vertical="center"/>
      <protection/>
    </xf>
    <xf numFmtId="2" fontId="10" fillId="0" borderId="0" xfId="74" applyNumberFormat="1" applyFont="1" applyFill="1" applyBorder="1" applyAlignment="1">
      <alignment horizontal="center" vertical="center"/>
      <protection/>
    </xf>
    <xf numFmtId="2" fontId="10" fillId="0" borderId="16" xfId="74" applyNumberFormat="1" applyFont="1" applyFill="1" applyBorder="1" applyAlignment="1">
      <alignment horizontal="center" vertical="center" wrapText="1"/>
      <protection/>
    </xf>
    <xf numFmtId="2" fontId="10" fillId="0" borderId="16" xfId="74" applyNumberFormat="1" applyFont="1" applyFill="1" applyBorder="1" applyAlignment="1">
      <alignment horizontal="center" vertical="center"/>
      <protection/>
    </xf>
    <xf numFmtId="2" fontId="6" fillId="0" borderId="16" xfId="0" applyNumberFormat="1" applyFont="1" applyFill="1" applyBorder="1" applyAlignment="1">
      <alignment horizontal="center"/>
    </xf>
    <xf numFmtId="2" fontId="0" fillId="0" borderId="0" xfId="0" applyNumberFormat="1" applyFill="1" applyAlignment="1">
      <alignment/>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12 2" xfId="63"/>
    <cellStyle name="Normal 13" xfId="64"/>
    <cellStyle name="Normal 14" xfId="65"/>
    <cellStyle name="Normal 15" xfId="66"/>
    <cellStyle name="Normal 2" xfId="67"/>
    <cellStyle name="Normal 2 10" xfId="68"/>
    <cellStyle name="Normal 2 2" xfId="69"/>
    <cellStyle name="Normal 2 2 2" xfId="70"/>
    <cellStyle name="Normal 2 3" xfId="71"/>
    <cellStyle name="Normal 2_thu hoi DM_CX" xfId="72"/>
    <cellStyle name="Normal 260" xfId="73"/>
    <cellStyle name="Normal 3" xfId="74"/>
    <cellStyle name="Normal 31" xfId="75"/>
    <cellStyle name="Normal 4" xfId="76"/>
    <cellStyle name="Normal 5" xfId="77"/>
    <cellStyle name="Normal 6" xfId="78"/>
    <cellStyle name="Normal 7" xfId="79"/>
    <cellStyle name="Normal 8" xfId="80"/>
    <cellStyle name="Normal_Sheet1" xfId="81"/>
    <cellStyle name="Normal_Sheet1 2" xfId="82"/>
    <cellStyle name="Normal_Sheet1 3" xfId="83"/>
    <cellStyle name="Normal_Sheet1_1" xfId="84"/>
    <cellStyle name="Normal_Sheet1_2"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xdr:row>
      <xdr:rowOff>438150</xdr:rowOff>
    </xdr:from>
    <xdr:to>
      <xdr:col>3</xdr:col>
      <xdr:colOff>1076325</xdr:colOff>
      <xdr:row>1</xdr:row>
      <xdr:rowOff>438150</xdr:rowOff>
    </xdr:to>
    <xdr:sp>
      <xdr:nvSpPr>
        <xdr:cNvPr id="1" name="Line 1"/>
        <xdr:cNvSpPr>
          <a:spLocks/>
        </xdr:cNvSpPr>
      </xdr:nvSpPr>
      <xdr:spPr>
        <a:xfrm flipV="1">
          <a:off x="3600450" y="9239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xdr:row>
      <xdr:rowOff>38100</xdr:rowOff>
    </xdr:from>
    <xdr:to>
      <xdr:col>6</xdr:col>
      <xdr:colOff>704850</xdr:colOff>
      <xdr:row>2</xdr:row>
      <xdr:rowOff>38100</xdr:rowOff>
    </xdr:to>
    <xdr:sp>
      <xdr:nvSpPr>
        <xdr:cNvPr id="1" name="Line 1"/>
        <xdr:cNvSpPr>
          <a:spLocks/>
        </xdr:cNvSpPr>
      </xdr:nvSpPr>
      <xdr:spPr>
        <a:xfrm flipV="1">
          <a:off x="3562350" y="7239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2</xdr:row>
      <xdr:rowOff>47625</xdr:rowOff>
    </xdr:from>
    <xdr:to>
      <xdr:col>7</xdr:col>
      <xdr:colOff>57150</xdr:colOff>
      <xdr:row>2</xdr:row>
      <xdr:rowOff>47625</xdr:rowOff>
    </xdr:to>
    <xdr:sp>
      <xdr:nvSpPr>
        <xdr:cNvPr id="1" name="Line 1"/>
        <xdr:cNvSpPr>
          <a:spLocks/>
        </xdr:cNvSpPr>
      </xdr:nvSpPr>
      <xdr:spPr>
        <a:xfrm flipV="1">
          <a:off x="4133850" y="657225"/>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76200</xdr:rowOff>
    </xdr:from>
    <xdr:to>
      <xdr:col>5</xdr:col>
      <xdr:colOff>609600</xdr:colOff>
      <xdr:row>2</xdr:row>
      <xdr:rowOff>76200</xdr:rowOff>
    </xdr:to>
    <xdr:sp>
      <xdr:nvSpPr>
        <xdr:cNvPr id="1" name="Line 1"/>
        <xdr:cNvSpPr>
          <a:spLocks/>
        </xdr:cNvSpPr>
      </xdr:nvSpPr>
      <xdr:spPr>
        <a:xfrm flipV="1">
          <a:off x="3486150" y="9144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xdr:row>
      <xdr:rowOff>47625</xdr:rowOff>
    </xdr:from>
    <xdr:to>
      <xdr:col>7</xdr:col>
      <xdr:colOff>209550</xdr:colOff>
      <xdr:row>2</xdr:row>
      <xdr:rowOff>47625</xdr:rowOff>
    </xdr:to>
    <xdr:sp>
      <xdr:nvSpPr>
        <xdr:cNvPr id="1" name="Line 1"/>
        <xdr:cNvSpPr>
          <a:spLocks/>
        </xdr:cNvSpPr>
      </xdr:nvSpPr>
      <xdr:spPr>
        <a:xfrm flipV="1">
          <a:off x="4038600" y="7429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3</xdr:row>
      <xdr:rowOff>66675</xdr:rowOff>
    </xdr:from>
    <xdr:to>
      <xdr:col>7</xdr:col>
      <xdr:colOff>190500</xdr:colOff>
      <xdr:row>3</xdr:row>
      <xdr:rowOff>66675</xdr:rowOff>
    </xdr:to>
    <xdr:sp>
      <xdr:nvSpPr>
        <xdr:cNvPr id="1" name="Line 1"/>
        <xdr:cNvSpPr>
          <a:spLocks/>
        </xdr:cNvSpPr>
      </xdr:nvSpPr>
      <xdr:spPr>
        <a:xfrm flipV="1">
          <a:off x="3895725" y="666750"/>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xdr:row>
      <xdr:rowOff>304800</xdr:rowOff>
    </xdr:from>
    <xdr:to>
      <xdr:col>7</xdr:col>
      <xdr:colOff>0</xdr:colOff>
      <xdr:row>2</xdr:row>
      <xdr:rowOff>304800</xdr:rowOff>
    </xdr:to>
    <xdr:sp>
      <xdr:nvSpPr>
        <xdr:cNvPr id="1" name="Line 1"/>
        <xdr:cNvSpPr>
          <a:spLocks/>
        </xdr:cNvSpPr>
      </xdr:nvSpPr>
      <xdr:spPr>
        <a:xfrm>
          <a:off x="4257675" y="1000125"/>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xdr:row>
      <xdr:rowOff>304800</xdr:rowOff>
    </xdr:from>
    <xdr:to>
      <xdr:col>7</xdr:col>
      <xdr:colOff>0</xdr:colOff>
      <xdr:row>2</xdr:row>
      <xdr:rowOff>304800</xdr:rowOff>
    </xdr:to>
    <xdr:sp>
      <xdr:nvSpPr>
        <xdr:cNvPr id="2" name="Line 1"/>
        <xdr:cNvSpPr>
          <a:spLocks/>
        </xdr:cNvSpPr>
      </xdr:nvSpPr>
      <xdr:spPr>
        <a:xfrm>
          <a:off x="4257675" y="1000125"/>
          <a:ext cx="1371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xdr:row>
      <xdr:rowOff>28575</xdr:rowOff>
    </xdr:from>
    <xdr:to>
      <xdr:col>6</xdr:col>
      <xdr:colOff>619125</xdr:colOff>
      <xdr:row>2</xdr:row>
      <xdr:rowOff>28575</xdr:rowOff>
    </xdr:to>
    <xdr:sp>
      <xdr:nvSpPr>
        <xdr:cNvPr id="1" name="Line 1"/>
        <xdr:cNvSpPr>
          <a:spLocks/>
        </xdr:cNvSpPr>
      </xdr:nvSpPr>
      <xdr:spPr>
        <a:xfrm flipV="1">
          <a:off x="3800475" y="78105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xdr:row>
      <xdr:rowOff>47625</xdr:rowOff>
    </xdr:from>
    <xdr:to>
      <xdr:col>6</xdr:col>
      <xdr:colOff>390525</xdr:colOff>
      <xdr:row>2</xdr:row>
      <xdr:rowOff>47625</xdr:rowOff>
    </xdr:to>
    <xdr:sp>
      <xdr:nvSpPr>
        <xdr:cNvPr id="1" name="Line 1"/>
        <xdr:cNvSpPr>
          <a:spLocks/>
        </xdr:cNvSpPr>
      </xdr:nvSpPr>
      <xdr:spPr>
        <a:xfrm flipV="1">
          <a:off x="3876675" y="80010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57150</xdr:rowOff>
    </xdr:from>
    <xdr:to>
      <xdr:col>6</xdr:col>
      <xdr:colOff>171450</xdr:colOff>
      <xdr:row>2</xdr:row>
      <xdr:rowOff>57150</xdr:rowOff>
    </xdr:to>
    <xdr:sp>
      <xdr:nvSpPr>
        <xdr:cNvPr id="1" name="Line 1"/>
        <xdr:cNvSpPr>
          <a:spLocks/>
        </xdr:cNvSpPr>
      </xdr:nvSpPr>
      <xdr:spPr>
        <a:xfrm flipV="1">
          <a:off x="3857625" y="75247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28575</xdr:rowOff>
    </xdr:from>
    <xdr:to>
      <xdr:col>6</xdr:col>
      <xdr:colOff>552450</xdr:colOff>
      <xdr:row>2</xdr:row>
      <xdr:rowOff>28575</xdr:rowOff>
    </xdr:to>
    <xdr:sp>
      <xdr:nvSpPr>
        <xdr:cNvPr id="1" name="Line 1"/>
        <xdr:cNvSpPr>
          <a:spLocks/>
        </xdr:cNvSpPr>
      </xdr:nvSpPr>
      <xdr:spPr>
        <a:xfrm flipV="1">
          <a:off x="3952875" y="657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47625</xdr:rowOff>
    </xdr:from>
    <xdr:to>
      <xdr:col>6</xdr:col>
      <xdr:colOff>238125</xdr:colOff>
      <xdr:row>2</xdr:row>
      <xdr:rowOff>47625</xdr:rowOff>
    </xdr:to>
    <xdr:sp>
      <xdr:nvSpPr>
        <xdr:cNvPr id="1" name="Line 1"/>
        <xdr:cNvSpPr>
          <a:spLocks/>
        </xdr:cNvSpPr>
      </xdr:nvSpPr>
      <xdr:spPr>
        <a:xfrm flipV="1">
          <a:off x="3724275" y="657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38100</xdr:rowOff>
    </xdr:from>
    <xdr:to>
      <xdr:col>6</xdr:col>
      <xdr:colOff>1181100</xdr:colOff>
      <xdr:row>2</xdr:row>
      <xdr:rowOff>38100</xdr:rowOff>
    </xdr:to>
    <xdr:sp>
      <xdr:nvSpPr>
        <xdr:cNvPr id="1" name="Line 1"/>
        <xdr:cNvSpPr>
          <a:spLocks/>
        </xdr:cNvSpPr>
      </xdr:nvSpPr>
      <xdr:spPr>
        <a:xfrm flipV="1">
          <a:off x="4124325" y="6667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xdr:row>
      <xdr:rowOff>28575</xdr:rowOff>
    </xdr:from>
    <xdr:to>
      <xdr:col>6</xdr:col>
      <xdr:colOff>714375</xdr:colOff>
      <xdr:row>2</xdr:row>
      <xdr:rowOff>28575</xdr:rowOff>
    </xdr:to>
    <xdr:sp>
      <xdr:nvSpPr>
        <xdr:cNvPr id="1" name="Line 1"/>
        <xdr:cNvSpPr>
          <a:spLocks/>
        </xdr:cNvSpPr>
      </xdr:nvSpPr>
      <xdr:spPr>
        <a:xfrm flipV="1">
          <a:off x="3895725" y="6381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2</xdr:row>
      <xdr:rowOff>57150</xdr:rowOff>
    </xdr:from>
    <xdr:to>
      <xdr:col>6</xdr:col>
      <xdr:colOff>581025</xdr:colOff>
      <xdr:row>2</xdr:row>
      <xdr:rowOff>57150</xdr:rowOff>
    </xdr:to>
    <xdr:sp>
      <xdr:nvSpPr>
        <xdr:cNvPr id="1" name="Line 1"/>
        <xdr:cNvSpPr>
          <a:spLocks/>
        </xdr:cNvSpPr>
      </xdr:nvSpPr>
      <xdr:spPr>
        <a:xfrm flipV="1">
          <a:off x="3619500" y="7620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C25" sqref="C25:H25"/>
    </sheetView>
  </sheetViews>
  <sheetFormatPr defaultColWidth="7.8515625" defaultRowHeight="12.75"/>
  <cols>
    <col min="1" max="1" width="6.57421875" style="5" customWidth="1"/>
    <col min="2" max="2" width="35.57421875" style="2" customWidth="1"/>
    <col min="3" max="3" width="19.00390625" style="2" customWidth="1"/>
    <col min="4" max="4" width="22.8515625" style="6" customWidth="1"/>
    <col min="5" max="5" width="13.7109375" style="2" customWidth="1"/>
    <col min="6" max="6" width="11.421875" style="2" customWidth="1"/>
    <col min="7" max="7" width="10.7109375" style="2" customWidth="1"/>
    <col min="8" max="8" width="11.8515625" style="2" customWidth="1"/>
    <col min="9" max="9" width="8.28125" style="2" bestFit="1" customWidth="1"/>
    <col min="10" max="16384" width="7.8515625" style="2" customWidth="1"/>
  </cols>
  <sheetData>
    <row r="1" spans="1:8" s="49" customFormat="1" ht="38.25" customHeight="1">
      <c r="A1" s="503" t="s">
        <v>424</v>
      </c>
      <c r="B1" s="504"/>
      <c r="C1" s="504"/>
      <c r="D1" s="504"/>
      <c r="E1" s="504"/>
      <c r="F1" s="504"/>
      <c r="G1" s="504"/>
      <c r="H1" s="504"/>
    </row>
    <row r="2" spans="1:10" ht="41.25" customHeight="1">
      <c r="A2" s="505" t="s">
        <v>531</v>
      </c>
      <c r="B2" s="505"/>
      <c r="C2" s="505"/>
      <c r="D2" s="505"/>
      <c r="E2" s="505"/>
      <c r="F2" s="505"/>
      <c r="G2" s="505"/>
      <c r="H2" s="505"/>
      <c r="I2" s="3"/>
      <c r="J2" s="3"/>
    </row>
    <row r="3" spans="1:10" ht="21" customHeight="1">
      <c r="A3" s="58"/>
      <c r="B3" s="58"/>
      <c r="C3" s="58"/>
      <c r="D3" s="58"/>
      <c r="E3" s="58"/>
      <c r="F3" s="58"/>
      <c r="G3" s="58"/>
      <c r="H3" s="58"/>
      <c r="I3" s="3"/>
      <c r="J3" s="3"/>
    </row>
    <row r="4" spans="1:8" s="67" customFormat="1" ht="32.25" customHeight="1">
      <c r="A4" s="506" t="s">
        <v>0</v>
      </c>
      <c r="B4" s="507" t="s">
        <v>12</v>
      </c>
      <c r="C4" s="507" t="s">
        <v>21</v>
      </c>
      <c r="D4" s="507" t="s">
        <v>6</v>
      </c>
      <c r="E4" s="507" t="s">
        <v>65</v>
      </c>
      <c r="F4" s="507"/>
      <c r="G4" s="507"/>
      <c r="H4" s="507" t="s">
        <v>4</v>
      </c>
    </row>
    <row r="5" spans="1:8" s="67" customFormat="1" ht="15.75">
      <c r="A5" s="506"/>
      <c r="B5" s="507"/>
      <c r="C5" s="507"/>
      <c r="D5" s="507"/>
      <c r="E5" s="399" t="s">
        <v>3</v>
      </c>
      <c r="F5" s="399" t="s">
        <v>1</v>
      </c>
      <c r="G5" s="399" t="s">
        <v>9</v>
      </c>
      <c r="H5" s="507"/>
    </row>
    <row r="6" spans="1:8" s="65" customFormat="1" ht="23.25" customHeight="1">
      <c r="A6" s="54">
        <v>-1</v>
      </c>
      <c r="B6" s="54">
        <v>-2</v>
      </c>
      <c r="C6" s="54">
        <v>-3</v>
      </c>
      <c r="D6" s="54" t="s">
        <v>22</v>
      </c>
      <c r="E6" s="54">
        <v>-5</v>
      </c>
      <c r="F6" s="54">
        <v>-6</v>
      </c>
      <c r="G6" s="54">
        <v>-7</v>
      </c>
      <c r="H6" s="54">
        <v>-8</v>
      </c>
    </row>
    <row r="7" spans="1:8" s="402" customFormat="1" ht="23.25" customHeight="1">
      <c r="A7" s="400" t="s">
        <v>36</v>
      </c>
      <c r="B7" s="423" t="s">
        <v>438</v>
      </c>
      <c r="C7" s="400">
        <f>SUM(C8:C20)</f>
        <v>177</v>
      </c>
      <c r="D7" s="401">
        <f>SUM(D8:D20)</f>
        <v>163.075</v>
      </c>
      <c r="E7" s="401">
        <f>SUM(E8:E20)</f>
        <v>140.815</v>
      </c>
      <c r="F7" s="401">
        <f>SUM(F8:F20)</f>
        <v>22.259999999999998</v>
      </c>
      <c r="G7" s="401">
        <f>SUM(G8:G20)</f>
        <v>0</v>
      </c>
      <c r="H7" s="400"/>
    </row>
    <row r="8" spans="1:10" s="402" customFormat="1" ht="18.75" customHeight="1">
      <c r="A8" s="403">
        <v>1</v>
      </c>
      <c r="B8" s="404" t="s">
        <v>13</v>
      </c>
      <c r="C8" s="405">
        <f>'TP Ha Tinh'!A34</f>
        <v>17</v>
      </c>
      <c r="D8" s="406">
        <f>'TP Ha Tinh'!C34</f>
        <v>17.680000000000003</v>
      </c>
      <c r="E8" s="406">
        <f>'TP Ha Tinh'!D34</f>
        <v>17.680000000000003</v>
      </c>
      <c r="F8" s="406"/>
      <c r="G8" s="406"/>
      <c r="H8" s="405"/>
      <c r="I8" s="407"/>
      <c r="J8" s="407"/>
    </row>
    <row r="9" spans="1:10" s="67" customFormat="1" ht="18.75" customHeight="1">
      <c r="A9" s="403">
        <v>2</v>
      </c>
      <c r="B9" s="404" t="s">
        <v>14</v>
      </c>
      <c r="C9" s="405">
        <f>'TX Hong Linh'!A11</f>
        <v>2</v>
      </c>
      <c r="D9" s="406">
        <f>'TX Hong Linh'!C11</f>
        <v>2.34</v>
      </c>
      <c r="E9" s="406">
        <f>'TX Hong Linh'!D11</f>
        <v>2.34</v>
      </c>
      <c r="F9" s="406"/>
      <c r="G9" s="406"/>
      <c r="H9" s="405"/>
      <c r="I9" s="407">
        <f>D9-E9-F9</f>
        <v>0</v>
      </c>
      <c r="J9" s="407"/>
    </row>
    <row r="10" spans="1:10" s="67" customFormat="1" ht="18.75" customHeight="1">
      <c r="A10" s="403">
        <v>3</v>
      </c>
      <c r="B10" s="404" t="s">
        <v>23</v>
      </c>
      <c r="C10" s="405">
        <f>'TX Kỳ Anh'!A13</f>
        <v>3</v>
      </c>
      <c r="D10" s="406">
        <f>'TX Kỳ Anh'!C13</f>
        <v>10.26</v>
      </c>
      <c r="E10" s="406">
        <f>'TX Kỳ Anh'!D13</f>
        <v>3.41</v>
      </c>
      <c r="F10" s="406">
        <f>'TX Kỳ Anh'!E13</f>
        <v>6.85</v>
      </c>
      <c r="G10" s="406"/>
      <c r="H10" s="405"/>
      <c r="I10" s="407">
        <f aca="true" t="shared" si="0" ref="I10:I20">D10-E10-F10</f>
        <v>0</v>
      </c>
      <c r="J10" s="407"/>
    </row>
    <row r="11" spans="1:10" s="67" customFormat="1" ht="18.75" customHeight="1">
      <c r="A11" s="403">
        <v>4</v>
      </c>
      <c r="B11" s="404" t="s">
        <v>52</v>
      </c>
      <c r="C11" s="405">
        <f>'Nghi Xuân'!A15</f>
        <v>4</v>
      </c>
      <c r="D11" s="406">
        <f>'Nghi Xuân'!C15</f>
        <v>1.0099999999999998</v>
      </c>
      <c r="E11" s="406">
        <f>'Nghi Xuân'!D15</f>
        <v>0.9099999999999999</v>
      </c>
      <c r="F11" s="406">
        <f>'Nghi Xuân'!E15</f>
        <v>0.1</v>
      </c>
      <c r="G11" s="406"/>
      <c r="H11" s="405"/>
      <c r="I11" s="407">
        <f t="shared" si="0"/>
        <v>-1.3877787807814457E-16</v>
      </c>
      <c r="J11" s="407"/>
    </row>
    <row r="12" spans="1:10" s="67" customFormat="1" ht="18.75" customHeight="1">
      <c r="A12" s="388">
        <v>5</v>
      </c>
      <c r="B12" s="408" t="s">
        <v>15</v>
      </c>
      <c r="C12" s="409">
        <f>'THACH HÂ'!A77</f>
        <v>56</v>
      </c>
      <c r="D12" s="410">
        <f>'THACH HÂ'!C77</f>
        <v>60.254999999999995</v>
      </c>
      <c r="E12" s="410">
        <f>'THACH HÂ'!D77</f>
        <v>52.795</v>
      </c>
      <c r="F12" s="410">
        <f>'THACH HÂ'!E77</f>
        <v>7.46</v>
      </c>
      <c r="G12" s="410"/>
      <c r="H12" s="409"/>
      <c r="I12" s="407">
        <f t="shared" si="0"/>
        <v>0</v>
      </c>
      <c r="J12" s="407"/>
    </row>
    <row r="13" spans="1:10" s="67" customFormat="1" ht="18.75" customHeight="1">
      <c r="A13" s="403">
        <v>6</v>
      </c>
      <c r="B13" s="404" t="s">
        <v>55</v>
      </c>
      <c r="C13" s="409">
        <f>'Cẩm Xuyên'!A41</f>
        <v>25</v>
      </c>
      <c r="D13" s="406">
        <f>'Cẩm Xuyên'!C41</f>
        <v>10.860000000000003</v>
      </c>
      <c r="E13" s="406">
        <f>'Cẩm Xuyên'!D41</f>
        <v>10.860000000000003</v>
      </c>
      <c r="F13" s="406"/>
      <c r="G13" s="406"/>
      <c r="H13" s="405"/>
      <c r="I13" s="407">
        <f t="shared" si="0"/>
        <v>0</v>
      </c>
      <c r="J13" s="407"/>
    </row>
    <row r="14" spans="1:10" s="67" customFormat="1" ht="18.75" customHeight="1">
      <c r="A14" s="403">
        <v>7</v>
      </c>
      <c r="B14" s="404" t="s">
        <v>16</v>
      </c>
      <c r="C14" s="409">
        <f>'Hương Sơn'!A18</f>
        <v>8</v>
      </c>
      <c r="D14" s="406">
        <f>'Hương Sơn'!C18</f>
        <v>1.29</v>
      </c>
      <c r="E14" s="406">
        <f>'Hương Sơn'!D18</f>
        <v>1.29</v>
      </c>
      <c r="F14" s="406"/>
      <c r="G14" s="406"/>
      <c r="H14" s="405"/>
      <c r="I14" s="407">
        <f t="shared" si="0"/>
        <v>0</v>
      </c>
      <c r="J14" s="407"/>
    </row>
    <row r="15" spans="1:10" s="67" customFormat="1" ht="18.75" customHeight="1">
      <c r="A15" s="388">
        <v>8</v>
      </c>
      <c r="B15" s="408" t="s">
        <v>17</v>
      </c>
      <c r="C15" s="409">
        <f>'Đức Thọ'!A40</f>
        <v>25</v>
      </c>
      <c r="D15" s="410">
        <f>'Đức Thọ'!C40</f>
        <v>14.25</v>
      </c>
      <c r="E15" s="410">
        <f>'Đức Thọ'!D40</f>
        <v>14.25</v>
      </c>
      <c r="F15" s="410"/>
      <c r="G15" s="410"/>
      <c r="H15" s="409"/>
      <c r="I15" s="407">
        <f t="shared" si="0"/>
        <v>0</v>
      </c>
      <c r="J15" s="407"/>
    </row>
    <row r="16" spans="1:10" s="67" customFormat="1" ht="18.75" customHeight="1">
      <c r="A16" s="403">
        <v>9</v>
      </c>
      <c r="B16" s="404" t="s">
        <v>53</v>
      </c>
      <c r="C16" s="405">
        <f>'Can Lộc'!A16</f>
        <v>5</v>
      </c>
      <c r="D16" s="406">
        <f>'Can Lộc'!C16</f>
        <v>3.5300000000000002</v>
      </c>
      <c r="E16" s="406">
        <f>'Can Lộc'!D16</f>
        <v>3.5300000000000002</v>
      </c>
      <c r="F16" s="406"/>
      <c r="G16" s="406"/>
      <c r="H16" s="405"/>
      <c r="I16" s="407">
        <f t="shared" si="0"/>
        <v>0</v>
      </c>
      <c r="J16" s="407"/>
    </row>
    <row r="17" spans="1:10" s="67" customFormat="1" ht="18.75" customHeight="1">
      <c r="A17" s="388">
        <v>10</v>
      </c>
      <c r="B17" s="408" t="s">
        <v>54</v>
      </c>
      <c r="C17" s="409">
        <f>'Kỳ Anh '!A18</f>
        <v>7</v>
      </c>
      <c r="D17" s="410">
        <f>'Kỳ Anh '!C18</f>
        <v>14.41</v>
      </c>
      <c r="E17" s="410">
        <f>'Kỳ Anh '!D18</f>
        <v>13.71</v>
      </c>
      <c r="F17" s="410">
        <f>'Kỳ Anh '!E18</f>
        <v>0.7</v>
      </c>
      <c r="G17" s="410">
        <f>'Kỳ Anh '!F18</f>
        <v>0</v>
      </c>
      <c r="H17" s="409"/>
      <c r="I17" s="407">
        <f t="shared" si="0"/>
        <v>0</v>
      </c>
      <c r="J17" s="407"/>
    </row>
    <row r="18" spans="1:10" s="67" customFormat="1" ht="18.75" customHeight="1">
      <c r="A18" s="403">
        <v>11</v>
      </c>
      <c r="B18" s="404" t="s">
        <v>18</v>
      </c>
      <c r="C18" s="405">
        <f>'HUONG KHÊ'!A9</f>
        <v>1</v>
      </c>
      <c r="D18" s="406">
        <f>'HUONG KHÊ'!C9</f>
        <v>0.27</v>
      </c>
      <c r="E18" s="406">
        <f>'HUONG KHÊ'!D9</f>
        <v>0.27</v>
      </c>
      <c r="F18" s="406"/>
      <c r="G18" s="406"/>
      <c r="H18" s="405"/>
      <c r="I18" s="407">
        <f t="shared" si="0"/>
        <v>0</v>
      </c>
      <c r="J18" s="407"/>
    </row>
    <row r="19" spans="1:10" s="67" customFormat="1" ht="18.75" customHeight="1">
      <c r="A19" s="403">
        <v>12</v>
      </c>
      <c r="B19" s="404" t="s">
        <v>19</v>
      </c>
      <c r="C19" s="405">
        <f>'VU QUANG '!A9</f>
        <v>1</v>
      </c>
      <c r="D19" s="406">
        <f>'VU QUANG '!C9</f>
        <v>0.1</v>
      </c>
      <c r="E19" s="406">
        <f>'VU QUANG '!D9</f>
        <v>0.1</v>
      </c>
      <c r="F19" s="406"/>
      <c r="G19" s="406"/>
      <c r="H19" s="405"/>
      <c r="I19" s="407">
        <f t="shared" si="0"/>
        <v>0</v>
      </c>
      <c r="J19" s="407"/>
    </row>
    <row r="20" spans="1:10" s="293" customFormat="1" ht="18.75" customHeight="1">
      <c r="A20" s="403">
        <v>13</v>
      </c>
      <c r="B20" s="404" t="s">
        <v>20</v>
      </c>
      <c r="C20" s="405">
        <f>'LOC HA'!A39</f>
        <v>23</v>
      </c>
      <c r="D20" s="406">
        <f>'LOC HA'!C39</f>
        <v>26.82</v>
      </c>
      <c r="E20" s="406">
        <f>'LOC HA'!D39</f>
        <v>19.67</v>
      </c>
      <c r="F20" s="406">
        <f>'LOC HA'!E39</f>
        <v>7.15</v>
      </c>
      <c r="G20" s="406"/>
      <c r="H20" s="405"/>
      <c r="I20" s="407">
        <f t="shared" si="0"/>
        <v>0</v>
      </c>
      <c r="J20" s="411"/>
    </row>
    <row r="21" spans="1:10" s="415" customFormat="1" ht="34.5" customHeight="1">
      <c r="A21" s="418" t="s">
        <v>38</v>
      </c>
      <c r="B21" s="412" t="s">
        <v>439</v>
      </c>
      <c r="C21" s="413">
        <f>'Các VB của TT HĐND tỉnh'!A15</f>
        <v>3</v>
      </c>
      <c r="D21" s="414">
        <f>'Các VB của TT HĐND tỉnh'!C15</f>
        <v>8.33</v>
      </c>
      <c r="E21" s="414">
        <f>'Các VB của TT HĐND tỉnh'!D15</f>
        <v>3.22</v>
      </c>
      <c r="F21" s="414">
        <f>'Các VB của TT HĐND tỉnh'!E15</f>
        <v>5.11</v>
      </c>
      <c r="G21" s="414">
        <f>'Các VB của TT HĐND tỉnh'!F15</f>
        <v>0</v>
      </c>
      <c r="H21" s="414"/>
      <c r="I21" s="411"/>
      <c r="J21" s="411"/>
    </row>
    <row r="22" spans="1:9" s="66" customFormat="1" ht="18.75" customHeight="1">
      <c r="A22" s="416"/>
      <c r="B22" s="417" t="s">
        <v>63</v>
      </c>
      <c r="C22" s="413">
        <f>SUM(C8:C21)</f>
        <v>180</v>
      </c>
      <c r="D22" s="414">
        <f>SUM(D8:D21)</f>
        <v>171.405</v>
      </c>
      <c r="E22" s="414">
        <f>SUM(E8:E21)</f>
        <v>144.035</v>
      </c>
      <c r="F22" s="414">
        <f>SUM(F8:F21)</f>
        <v>27.369999999999997</v>
      </c>
      <c r="G22" s="414">
        <f>SUM(G8:G21)</f>
        <v>0</v>
      </c>
      <c r="H22" s="413"/>
      <c r="I22" s="407"/>
    </row>
    <row r="23" spans="1:9" s="47" customFormat="1" ht="36.75" customHeight="1">
      <c r="A23" s="44"/>
      <c r="B23" s="45"/>
      <c r="C23" s="45"/>
      <c r="D23" s="582" t="s">
        <v>535</v>
      </c>
      <c r="E23" s="582"/>
      <c r="F23" s="582"/>
      <c r="G23" s="582"/>
      <c r="H23" s="582"/>
      <c r="I23" s="46"/>
    </row>
    <row r="24" spans="1:9" s="12" customFormat="1" ht="21.75" customHeight="1">
      <c r="A24" s="9"/>
      <c r="B24" s="14"/>
      <c r="C24" s="14"/>
      <c r="D24" s="28"/>
      <c r="E24" s="14"/>
      <c r="G24" s="1"/>
      <c r="H24" s="1"/>
      <c r="I24" s="4"/>
    </row>
    <row r="25" spans="1:9" s="12" customFormat="1" ht="21.75" customHeight="1">
      <c r="A25" s="9"/>
      <c r="B25" s="14"/>
      <c r="C25" s="583">
        <f>C22-C21</f>
        <v>177</v>
      </c>
      <c r="D25" s="583">
        <f>D22-D21</f>
        <v>163.075</v>
      </c>
      <c r="E25" s="583">
        <f>E22-E21</f>
        <v>140.815</v>
      </c>
      <c r="F25" s="583">
        <f>F22-F21</f>
        <v>22.259999999999998</v>
      </c>
      <c r="G25" s="583">
        <f>G22-G21</f>
        <v>0</v>
      </c>
      <c r="H25" s="583">
        <f>H22-H21</f>
        <v>0</v>
      </c>
      <c r="I25" s="4"/>
    </row>
    <row r="26" spans="1:9" s="12" customFormat="1" ht="21.75" customHeight="1">
      <c r="A26" s="9"/>
      <c r="B26" s="14"/>
      <c r="C26" s="14"/>
      <c r="D26" s="28"/>
      <c r="E26" s="14"/>
      <c r="G26" s="1"/>
      <c r="H26" s="1"/>
      <c r="I26" s="4"/>
    </row>
    <row r="27" spans="1:9" s="12" customFormat="1" ht="21.75" customHeight="1">
      <c r="A27" s="9"/>
      <c r="B27" s="13"/>
      <c r="C27" s="13"/>
      <c r="D27" s="15"/>
      <c r="E27" s="14"/>
      <c r="G27" s="1"/>
      <c r="H27" s="15"/>
      <c r="I27" s="15"/>
    </row>
    <row r="28" spans="1:5" s="12" customFormat="1" ht="21.75" customHeight="1">
      <c r="A28" s="16"/>
      <c r="B28" s="17"/>
      <c r="C28" s="17"/>
      <c r="D28" s="25"/>
      <c r="E28" s="11"/>
    </row>
    <row r="29" spans="1:5" s="12" customFormat="1" ht="21.75" customHeight="1">
      <c r="A29" s="9"/>
      <c r="B29" s="19"/>
      <c r="C29" s="19"/>
      <c r="D29" s="22"/>
      <c r="E29" s="11"/>
    </row>
    <row r="30" spans="1:5" s="12" customFormat="1" ht="21.75" customHeight="1">
      <c r="A30" s="9"/>
      <c r="B30" s="19"/>
      <c r="C30" s="19"/>
      <c r="D30" s="22"/>
      <c r="E30" s="11"/>
    </row>
    <row r="31" spans="1:5" s="12" customFormat="1" ht="21.75" customHeight="1">
      <c r="A31" s="9"/>
      <c r="B31" s="19"/>
      <c r="C31" s="19"/>
      <c r="D31" s="22"/>
      <c r="E31" s="11"/>
    </row>
    <row r="32" spans="1:5" s="12" customFormat="1" ht="21.75" customHeight="1">
      <c r="A32" s="9"/>
      <c r="B32" s="20"/>
      <c r="C32" s="20"/>
      <c r="D32" s="26"/>
      <c r="E32" s="11"/>
    </row>
    <row r="33" spans="1:5" s="12" customFormat="1" ht="21.75" customHeight="1">
      <c r="A33" s="9"/>
      <c r="B33" s="21"/>
      <c r="C33" s="21"/>
      <c r="D33" s="22"/>
      <c r="E33" s="11"/>
    </row>
    <row r="34" spans="1:5" s="12" customFormat="1" ht="21.75" customHeight="1">
      <c r="A34" s="9"/>
      <c r="B34" s="23"/>
      <c r="C34" s="23"/>
      <c r="D34" s="22"/>
      <c r="E34" s="11"/>
    </row>
    <row r="35" spans="1:5" s="12" customFormat="1" ht="21.75" customHeight="1">
      <c r="A35" s="16"/>
      <c r="B35" s="24"/>
      <c r="C35" s="24"/>
      <c r="D35" s="25"/>
      <c r="E35" s="11"/>
    </row>
    <row r="36" spans="1:5" s="12" customFormat="1" ht="21.75" customHeight="1">
      <c r="A36" s="9"/>
      <c r="B36" s="19"/>
      <c r="C36" s="19"/>
      <c r="D36" s="22"/>
      <c r="E36" s="11"/>
    </row>
    <row r="37" spans="1:5" s="12" customFormat="1" ht="21.75" customHeight="1">
      <c r="A37" s="9"/>
      <c r="B37" s="19"/>
      <c r="C37" s="19"/>
      <c r="D37" s="22"/>
      <c r="E37" s="11"/>
    </row>
    <row r="38" spans="1:5" s="12" customFormat="1" ht="21.75" customHeight="1">
      <c r="A38" s="9"/>
      <c r="B38" s="10"/>
      <c r="C38" s="10"/>
      <c r="D38" s="22"/>
      <c r="E38" s="11"/>
    </row>
    <row r="39" spans="1:5" s="12" customFormat="1" ht="21.75" customHeight="1">
      <c r="A39" s="9"/>
      <c r="B39" s="19"/>
      <c r="C39" s="19"/>
      <c r="D39" s="22"/>
      <c r="E39" s="11"/>
    </row>
    <row r="40" spans="1:5" s="12" customFormat="1" ht="21.75" customHeight="1">
      <c r="A40" s="9"/>
      <c r="B40" s="19"/>
      <c r="C40" s="19"/>
      <c r="D40" s="22"/>
      <c r="E40" s="11"/>
    </row>
    <row r="41" spans="1:5" s="12" customFormat="1" ht="21.75" customHeight="1">
      <c r="A41" s="9"/>
      <c r="B41" s="19"/>
      <c r="C41" s="19"/>
      <c r="D41" s="22"/>
      <c r="E41" s="11"/>
    </row>
    <row r="42" spans="1:5" s="12" customFormat="1" ht="21.75" customHeight="1">
      <c r="A42" s="9"/>
      <c r="B42" s="19"/>
      <c r="C42" s="19"/>
      <c r="D42" s="22"/>
      <c r="E42" s="11"/>
    </row>
    <row r="43" spans="1:5" s="12" customFormat="1" ht="21.75" customHeight="1">
      <c r="A43" s="9"/>
      <c r="B43" s="20"/>
      <c r="C43" s="20"/>
      <c r="D43" s="26"/>
      <c r="E43" s="11"/>
    </row>
    <row r="44" spans="1:5" s="12" customFormat="1" ht="21.75" customHeight="1">
      <c r="A44" s="16"/>
      <c r="B44" s="17"/>
      <c r="C44" s="17"/>
      <c r="D44" s="25"/>
      <c r="E44" s="11"/>
    </row>
    <row r="45" spans="1:5" s="12" customFormat="1" ht="21.75" customHeight="1">
      <c r="A45" s="9"/>
      <c r="B45" s="19"/>
      <c r="C45" s="19"/>
      <c r="D45" s="22"/>
      <c r="E45" s="11"/>
    </row>
    <row r="46" spans="1:5" s="12" customFormat="1" ht="21.75" customHeight="1">
      <c r="A46" s="9"/>
      <c r="B46" s="19"/>
      <c r="C46" s="19"/>
      <c r="D46" s="22"/>
      <c r="E46" s="11"/>
    </row>
    <row r="47" spans="1:5" s="12" customFormat="1" ht="21.75" customHeight="1">
      <c r="A47" s="9"/>
      <c r="B47" s="19"/>
      <c r="C47" s="19"/>
      <c r="D47" s="22"/>
      <c r="E47" s="11"/>
    </row>
    <row r="48" spans="1:5" s="12" customFormat="1" ht="21.75" customHeight="1">
      <c r="A48" s="9"/>
      <c r="B48" s="20"/>
      <c r="C48" s="20"/>
      <c r="D48" s="22"/>
      <c r="E48" s="11"/>
    </row>
    <row r="49" spans="1:5" s="12" customFormat="1" ht="21.75" customHeight="1">
      <c r="A49" s="9"/>
      <c r="B49" s="20"/>
      <c r="C49" s="20"/>
      <c r="D49" s="22"/>
      <c r="E49" s="11"/>
    </row>
    <row r="50" spans="1:5" s="12" customFormat="1" ht="21.75" customHeight="1">
      <c r="A50" s="9"/>
      <c r="B50" s="20"/>
      <c r="C50" s="20"/>
      <c r="D50" s="22"/>
      <c r="E50" s="11"/>
    </row>
    <row r="51" spans="1:5" s="12" customFormat="1" ht="21.75" customHeight="1">
      <c r="A51" s="16"/>
      <c r="B51" s="24"/>
      <c r="C51" s="24"/>
      <c r="D51" s="25"/>
      <c r="E51" s="18"/>
    </row>
    <row r="52" spans="1:4" s="12" customFormat="1" ht="12.75">
      <c r="A52" s="27"/>
      <c r="D52" s="29"/>
    </row>
    <row r="53" spans="1:4" s="12" customFormat="1" ht="12.75">
      <c r="A53" s="27"/>
      <c r="D53" s="29"/>
    </row>
    <row r="54" spans="1:4" s="12" customFormat="1" ht="12.75">
      <c r="A54" s="27"/>
      <c r="D54" s="29"/>
    </row>
    <row r="55" spans="1:4" s="12" customFormat="1" ht="12.75">
      <c r="A55" s="27"/>
      <c r="D55" s="29"/>
    </row>
    <row r="56" spans="1:4" s="12" customFormat="1" ht="12.75">
      <c r="A56" s="27"/>
      <c r="D56" s="29"/>
    </row>
    <row r="57" spans="1:4" s="12" customFormat="1" ht="12.75">
      <c r="A57" s="27"/>
      <c r="D57" s="29"/>
    </row>
    <row r="58" spans="1:4" s="12" customFormat="1" ht="12.75">
      <c r="A58" s="27"/>
      <c r="D58" s="29"/>
    </row>
    <row r="59" spans="1:4" s="12" customFormat="1" ht="12.75">
      <c r="A59" s="27"/>
      <c r="D59" s="29"/>
    </row>
    <row r="60" spans="1:4" s="12" customFormat="1" ht="12.75">
      <c r="A60" s="27"/>
      <c r="D60" s="29"/>
    </row>
  </sheetData>
  <sheetProtection/>
  <mergeCells count="9">
    <mergeCell ref="D23:H23"/>
    <mergeCell ref="A1:H1"/>
    <mergeCell ref="A2:H2"/>
    <mergeCell ref="A4:A5"/>
    <mergeCell ref="B4:B5"/>
    <mergeCell ref="C4:C5"/>
    <mergeCell ref="D4:D5"/>
    <mergeCell ref="E4:G4"/>
    <mergeCell ref="H4:H5"/>
  </mergeCells>
  <printOptions horizontalCentered="1"/>
  <pageMargins left="0.7" right="0.7" top="0.6" bottom="0.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I17"/>
  <sheetViews>
    <sheetView zoomScalePageLayoutView="0" workbookViewId="0" topLeftCell="A10">
      <selection activeCell="G20" sqref="G20:G21"/>
    </sheetView>
  </sheetViews>
  <sheetFormatPr defaultColWidth="7.8515625" defaultRowHeight="12.75"/>
  <cols>
    <col min="1" max="1" width="4.7109375" style="7" customWidth="1"/>
    <col min="2" max="2" width="28.8515625" style="1" customWidth="1"/>
    <col min="3" max="3" width="10.7109375" style="8" customWidth="1"/>
    <col min="4" max="4" width="7.57421875" style="8" customWidth="1"/>
    <col min="5" max="6" width="7.57421875" style="1" customWidth="1"/>
    <col min="7" max="7" width="24.00390625" style="1" customWidth="1"/>
    <col min="8" max="8" width="43.28125" style="1" customWidth="1"/>
    <col min="9" max="9" width="6.421875" style="2" customWidth="1"/>
    <col min="10" max="16384" width="7.8515625" style="2" customWidth="1"/>
  </cols>
  <sheetData>
    <row r="1" spans="1:8" ht="36" customHeight="1">
      <c r="A1" s="508" t="s">
        <v>433</v>
      </c>
      <c r="B1" s="508"/>
      <c r="C1" s="508"/>
      <c r="D1" s="508"/>
      <c r="E1" s="508"/>
      <c r="F1" s="508"/>
      <c r="G1" s="508"/>
      <c r="H1" s="508"/>
    </row>
    <row r="2" spans="1:8" ht="18" customHeight="1">
      <c r="A2" s="509" t="str">
        <f>'Tong '!A2:H2</f>
        <v>( Kèm theo Tờ trình số 250/TTr-UBND ngày 11/7/2017 của UBND tỉnh )</v>
      </c>
      <c r="B2" s="509"/>
      <c r="C2" s="509"/>
      <c r="D2" s="509"/>
      <c r="E2" s="509"/>
      <c r="F2" s="509"/>
      <c r="G2" s="509"/>
      <c r="H2" s="509"/>
    </row>
    <row r="3" spans="1:8" ht="9" customHeight="1">
      <c r="A3" s="59"/>
      <c r="B3" s="59"/>
      <c r="C3" s="59"/>
      <c r="D3" s="59"/>
      <c r="E3" s="59"/>
      <c r="F3" s="59"/>
      <c r="G3" s="59"/>
      <c r="H3" s="59"/>
    </row>
    <row r="4" spans="1:9" ht="39.75" customHeight="1">
      <c r="A4" s="518" t="s">
        <v>0</v>
      </c>
      <c r="B4" s="519" t="s">
        <v>7</v>
      </c>
      <c r="C4" s="520" t="s">
        <v>6</v>
      </c>
      <c r="D4" s="519" t="s">
        <v>65</v>
      </c>
      <c r="E4" s="519"/>
      <c r="F4" s="519"/>
      <c r="G4" s="519" t="s">
        <v>57</v>
      </c>
      <c r="H4" s="519" t="s">
        <v>74</v>
      </c>
      <c r="I4" s="519" t="s">
        <v>4</v>
      </c>
    </row>
    <row r="5" spans="1:9" ht="38.25" customHeight="1">
      <c r="A5" s="518"/>
      <c r="B5" s="519"/>
      <c r="C5" s="520"/>
      <c r="D5" s="92" t="s">
        <v>3</v>
      </c>
      <c r="E5" s="93" t="s">
        <v>1</v>
      </c>
      <c r="F5" s="93" t="s">
        <v>2</v>
      </c>
      <c r="G5" s="519"/>
      <c r="H5" s="519"/>
      <c r="I5" s="519"/>
    </row>
    <row r="6" spans="1:9" s="31" customFormat="1" ht="17.25" customHeight="1">
      <c r="A6" s="429">
        <v>-1</v>
      </c>
      <c r="B6" s="429">
        <v>-2</v>
      </c>
      <c r="C6" s="430" t="s">
        <v>8</v>
      </c>
      <c r="D6" s="429">
        <v>-4</v>
      </c>
      <c r="E6" s="429">
        <v>-5</v>
      </c>
      <c r="F6" s="429"/>
      <c r="G6" s="429">
        <v>-7</v>
      </c>
      <c r="H6" s="429">
        <v>-8</v>
      </c>
      <c r="I6" s="429">
        <v>-9</v>
      </c>
    </row>
    <row r="7" spans="1:9" s="69" customFormat="1" ht="14.25">
      <c r="A7" s="111" t="s">
        <v>36</v>
      </c>
      <c r="B7" s="111" t="s">
        <v>41</v>
      </c>
      <c r="C7" s="92">
        <f>C8</f>
        <v>1.72</v>
      </c>
      <c r="D7" s="92">
        <f>D8</f>
        <v>1.72</v>
      </c>
      <c r="E7" s="92">
        <f>E8</f>
        <v>0</v>
      </c>
      <c r="F7" s="92">
        <f>F8</f>
        <v>0</v>
      </c>
      <c r="G7" s="111"/>
      <c r="H7" s="111"/>
      <c r="I7" s="111"/>
    </row>
    <row r="8" spans="1:9" ht="71.25" customHeight="1">
      <c r="A8" s="489">
        <v>1</v>
      </c>
      <c r="B8" s="490" t="s">
        <v>261</v>
      </c>
      <c r="C8" s="490">
        <v>1.72</v>
      </c>
      <c r="D8" s="490">
        <v>1.72</v>
      </c>
      <c r="E8" s="490"/>
      <c r="F8" s="490"/>
      <c r="G8" s="490" t="s">
        <v>262</v>
      </c>
      <c r="H8" s="490" t="s">
        <v>448</v>
      </c>
      <c r="I8" s="424"/>
    </row>
    <row r="9" spans="1:9" s="56" customFormat="1" ht="12.75">
      <c r="A9" s="491" t="s">
        <v>38</v>
      </c>
      <c r="B9" s="491" t="s">
        <v>45</v>
      </c>
      <c r="C9" s="378">
        <f>SUM(C10:C11)</f>
        <v>0.13</v>
      </c>
      <c r="D9" s="378">
        <f>SUM(D10:D11)</f>
        <v>0.13</v>
      </c>
      <c r="E9" s="378">
        <f>SUM(E10:E11)</f>
        <v>0</v>
      </c>
      <c r="F9" s="378">
        <f>SUM(F10:F11)</f>
        <v>0</v>
      </c>
      <c r="G9" s="491"/>
      <c r="H9" s="491"/>
      <c r="I9" s="491"/>
    </row>
    <row r="10" spans="1:9" ht="38.25">
      <c r="A10" s="489">
        <v>1</v>
      </c>
      <c r="B10" s="490" t="s">
        <v>259</v>
      </c>
      <c r="C10" s="492">
        <f>SUM(D10:G10)</f>
        <v>0.08</v>
      </c>
      <c r="D10" s="492">
        <v>0.08</v>
      </c>
      <c r="E10" s="490"/>
      <c r="F10" s="490"/>
      <c r="G10" s="493" t="s">
        <v>419</v>
      </c>
      <c r="H10" s="424" t="s">
        <v>420</v>
      </c>
      <c r="I10" s="494"/>
    </row>
    <row r="11" spans="1:9" ht="51">
      <c r="A11" s="489">
        <v>2</v>
      </c>
      <c r="B11" s="490" t="s">
        <v>260</v>
      </c>
      <c r="C11" s="490">
        <v>0.05</v>
      </c>
      <c r="D11" s="490">
        <v>0.05</v>
      </c>
      <c r="E11" s="490"/>
      <c r="F11" s="490"/>
      <c r="G11" s="490" t="s">
        <v>450</v>
      </c>
      <c r="H11" s="424" t="s">
        <v>449</v>
      </c>
      <c r="I11" s="424"/>
    </row>
    <row r="12" spans="1:9" s="56" customFormat="1" ht="12.75">
      <c r="A12" s="491" t="s">
        <v>39</v>
      </c>
      <c r="B12" s="495" t="s">
        <v>68</v>
      </c>
      <c r="C12" s="496">
        <f>C13</f>
        <v>0.68</v>
      </c>
      <c r="D12" s="496">
        <f>D13</f>
        <v>0.68</v>
      </c>
      <c r="E12" s="496">
        <f>E13</f>
        <v>0</v>
      </c>
      <c r="F12" s="496">
        <f>F13</f>
        <v>0</v>
      </c>
      <c r="G12" s="495"/>
      <c r="H12" s="495"/>
      <c r="I12" s="419"/>
    </row>
    <row r="13" spans="1:9" ht="78" customHeight="1">
      <c r="A13" s="489">
        <v>1</v>
      </c>
      <c r="B13" s="490" t="s">
        <v>263</v>
      </c>
      <c r="C13" s="492">
        <v>0.68</v>
      </c>
      <c r="D13" s="492">
        <v>0.68</v>
      </c>
      <c r="E13" s="490"/>
      <c r="F13" s="490"/>
      <c r="G13" s="490" t="s">
        <v>521</v>
      </c>
      <c r="H13" s="490" t="s">
        <v>264</v>
      </c>
      <c r="I13" s="424"/>
    </row>
    <row r="14" spans="1:9" s="56" customFormat="1" ht="12.75">
      <c r="A14" s="491" t="s">
        <v>40</v>
      </c>
      <c r="B14" s="495" t="s">
        <v>81</v>
      </c>
      <c r="C14" s="496">
        <f>C15</f>
        <v>1</v>
      </c>
      <c r="D14" s="496">
        <f>D15</f>
        <v>1</v>
      </c>
      <c r="E14" s="496">
        <f>E15</f>
        <v>0</v>
      </c>
      <c r="F14" s="496">
        <f>F15</f>
        <v>0</v>
      </c>
      <c r="G14" s="495"/>
      <c r="H14" s="495"/>
      <c r="I14" s="419"/>
    </row>
    <row r="15" spans="1:9" ht="58.5" customHeight="1">
      <c r="A15" s="489">
        <v>1</v>
      </c>
      <c r="B15" s="490" t="s">
        <v>451</v>
      </c>
      <c r="C15" s="492">
        <v>1</v>
      </c>
      <c r="D15" s="492">
        <v>1</v>
      </c>
      <c r="E15" s="490"/>
      <c r="F15" s="490"/>
      <c r="G15" s="490" t="s">
        <v>452</v>
      </c>
      <c r="H15" s="490" t="s">
        <v>453</v>
      </c>
      <c r="I15" s="424"/>
    </row>
    <row r="16" spans="1:9" s="56" customFormat="1" ht="18.75" customHeight="1">
      <c r="A16" s="475">
        <v>5</v>
      </c>
      <c r="B16" s="497" t="s">
        <v>418</v>
      </c>
      <c r="C16" s="378">
        <f>C14+C12+C9+C7</f>
        <v>3.5300000000000002</v>
      </c>
      <c r="D16" s="378">
        <f>D14+D12+D9+D7</f>
        <v>3.5300000000000002</v>
      </c>
      <c r="E16" s="378">
        <f>E14+E12+E9+E7</f>
        <v>0</v>
      </c>
      <c r="F16" s="378">
        <f>F14+F12+F9+F7</f>
        <v>0</v>
      </c>
      <c r="G16" s="378"/>
      <c r="H16" s="419"/>
      <c r="I16" s="491"/>
    </row>
    <row r="17" spans="7:9" ht="26.25" customHeight="1">
      <c r="G17" s="529" t="s">
        <v>535</v>
      </c>
      <c r="H17" s="529"/>
      <c r="I17" s="529"/>
    </row>
  </sheetData>
  <sheetProtection/>
  <mergeCells count="10">
    <mergeCell ref="I4:I5"/>
    <mergeCell ref="H4:H5"/>
    <mergeCell ref="G17:I17"/>
    <mergeCell ref="G4:G5"/>
    <mergeCell ref="D4:F4"/>
    <mergeCell ref="A1:H1"/>
    <mergeCell ref="A2:H2"/>
    <mergeCell ref="C4:C5"/>
    <mergeCell ref="B4:B5"/>
    <mergeCell ref="A4:A5"/>
  </mergeCells>
  <printOptions/>
  <pageMargins left="0.5" right="0.39" top="0.25" bottom="0.24" header="0.2" footer="0.2"/>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I19"/>
  <sheetViews>
    <sheetView zoomScalePageLayoutView="0" workbookViewId="0" topLeftCell="A1">
      <selection activeCell="H25" sqref="H25"/>
    </sheetView>
  </sheetViews>
  <sheetFormatPr defaultColWidth="7.8515625" defaultRowHeight="12.75"/>
  <cols>
    <col min="1" max="1" width="4.421875" style="7" bestFit="1" customWidth="1"/>
    <col min="2" max="2" width="30.8515625" style="1" customWidth="1"/>
    <col min="3" max="3" width="9.28125" style="8" customWidth="1"/>
    <col min="4" max="4" width="7.28125" style="8" customWidth="1"/>
    <col min="5" max="6" width="6.28125" style="1" customWidth="1"/>
    <col min="7" max="7" width="17.8515625" style="7" customWidth="1"/>
    <col min="8" max="8" width="52.28125" style="1" customWidth="1"/>
    <col min="9" max="9" width="8.421875" style="1" customWidth="1"/>
    <col min="10" max="16384" width="7.8515625" style="2" customWidth="1"/>
  </cols>
  <sheetData>
    <row r="1" spans="1:9" ht="31.5" customHeight="1">
      <c r="A1" s="508" t="s">
        <v>434</v>
      </c>
      <c r="B1" s="508"/>
      <c r="C1" s="508"/>
      <c r="D1" s="508"/>
      <c r="E1" s="508"/>
      <c r="F1" s="508"/>
      <c r="G1" s="508"/>
      <c r="H1" s="508"/>
      <c r="I1" s="508"/>
    </row>
    <row r="2" spans="1:9" ht="16.5" customHeight="1">
      <c r="A2" s="509" t="str">
        <f>'Tong '!A2:H2</f>
        <v>( Kèm theo Tờ trình số 250/TTr-UBND ngày 11/7/2017 của UBND tỉnh )</v>
      </c>
      <c r="B2" s="509"/>
      <c r="C2" s="509"/>
      <c r="D2" s="509"/>
      <c r="E2" s="509"/>
      <c r="F2" s="509"/>
      <c r="G2" s="509"/>
      <c r="H2" s="509"/>
      <c r="I2" s="509"/>
    </row>
    <row r="3" spans="1:9" ht="12" customHeight="1">
      <c r="A3" s="59"/>
      <c r="B3" s="59"/>
      <c r="C3" s="59"/>
      <c r="D3" s="59"/>
      <c r="E3" s="59"/>
      <c r="F3" s="59"/>
      <c r="G3" s="59"/>
      <c r="H3" s="59"/>
      <c r="I3" s="59"/>
    </row>
    <row r="4" spans="1:9" ht="33" customHeight="1">
      <c r="A4" s="518" t="s">
        <v>0</v>
      </c>
      <c r="B4" s="519" t="s">
        <v>7</v>
      </c>
      <c r="C4" s="520" t="s">
        <v>106</v>
      </c>
      <c r="D4" s="519" t="s">
        <v>65</v>
      </c>
      <c r="E4" s="519"/>
      <c r="F4" s="519"/>
      <c r="G4" s="519" t="s">
        <v>57</v>
      </c>
      <c r="H4" s="519" t="s">
        <v>98</v>
      </c>
      <c r="I4" s="519" t="s">
        <v>4</v>
      </c>
    </row>
    <row r="5" spans="1:9" ht="48.75" customHeight="1">
      <c r="A5" s="518"/>
      <c r="B5" s="519"/>
      <c r="C5" s="520"/>
      <c r="D5" s="92" t="s">
        <v>3</v>
      </c>
      <c r="E5" s="93" t="s">
        <v>1</v>
      </c>
      <c r="F5" s="93" t="s">
        <v>2</v>
      </c>
      <c r="G5" s="519"/>
      <c r="H5" s="519"/>
      <c r="I5" s="519"/>
    </row>
    <row r="6" spans="1:9" s="31" customFormat="1" ht="22.5">
      <c r="A6" s="373">
        <v>-1</v>
      </c>
      <c r="B6" s="373">
        <v>-2</v>
      </c>
      <c r="C6" s="374" t="s">
        <v>8</v>
      </c>
      <c r="D6" s="373">
        <v>-4</v>
      </c>
      <c r="E6" s="373">
        <v>-5</v>
      </c>
      <c r="F6" s="373">
        <v>-6</v>
      </c>
      <c r="G6" s="373">
        <v>-7</v>
      </c>
      <c r="H6" s="373">
        <v>-8</v>
      </c>
      <c r="I6" s="373">
        <v>-9</v>
      </c>
    </row>
    <row r="7" spans="1:9" s="69" customFormat="1" ht="14.25">
      <c r="A7" s="84" t="s">
        <v>36</v>
      </c>
      <c r="B7" s="84" t="s">
        <v>317</v>
      </c>
      <c r="C7" s="85">
        <f>C8+C9</f>
        <v>0.9099999999999999</v>
      </c>
      <c r="D7" s="85">
        <f>D8+D9</f>
        <v>0.21</v>
      </c>
      <c r="E7" s="85">
        <f>E8+E9</f>
        <v>0.7</v>
      </c>
      <c r="F7" s="85">
        <f>F8</f>
        <v>0</v>
      </c>
      <c r="G7" s="84"/>
      <c r="H7" s="84"/>
      <c r="I7" s="84"/>
    </row>
    <row r="8" spans="1:9" s="76" customFormat="1" ht="30">
      <c r="A8" s="57">
        <v>1</v>
      </c>
      <c r="B8" s="268" t="s">
        <v>304</v>
      </c>
      <c r="C8" s="269">
        <v>0.7</v>
      </c>
      <c r="D8" s="270"/>
      <c r="E8" s="270">
        <v>0.7</v>
      </c>
      <c r="F8" s="270"/>
      <c r="G8" s="271" t="s">
        <v>305</v>
      </c>
      <c r="H8" s="271" t="s">
        <v>306</v>
      </c>
      <c r="I8" s="94"/>
    </row>
    <row r="9" spans="1:9" s="30" customFormat="1" ht="45">
      <c r="A9" s="145" t="s">
        <v>342</v>
      </c>
      <c r="B9" s="95" t="s">
        <v>340</v>
      </c>
      <c r="C9" s="270">
        <v>0.21</v>
      </c>
      <c r="D9" s="270">
        <v>0.21</v>
      </c>
      <c r="E9" s="270"/>
      <c r="F9" s="270"/>
      <c r="G9" s="94" t="s">
        <v>341</v>
      </c>
      <c r="H9" s="94" t="s">
        <v>364</v>
      </c>
      <c r="I9" s="303"/>
    </row>
    <row r="10" spans="1:9" s="77" customFormat="1" ht="14.25">
      <c r="A10" s="111" t="s">
        <v>38</v>
      </c>
      <c r="B10" s="272" t="s">
        <v>308</v>
      </c>
      <c r="C10" s="273">
        <f>C11</f>
        <v>2.5</v>
      </c>
      <c r="D10" s="273">
        <f>D11</f>
        <v>2.5</v>
      </c>
      <c r="E10" s="273">
        <f>E11</f>
        <v>0</v>
      </c>
      <c r="F10" s="273">
        <f>F11</f>
        <v>0</v>
      </c>
      <c r="G10" s="184"/>
      <c r="H10" s="184"/>
      <c r="I10" s="84"/>
    </row>
    <row r="11" spans="1:9" s="76" customFormat="1" ht="30">
      <c r="A11" s="57">
        <v>1</v>
      </c>
      <c r="B11" s="95" t="s">
        <v>267</v>
      </c>
      <c r="C11" s="269">
        <f>SUM(D11:E11)</f>
        <v>2.5</v>
      </c>
      <c r="D11" s="270">
        <v>2.5</v>
      </c>
      <c r="E11" s="270"/>
      <c r="F11" s="270"/>
      <c r="G11" s="271" t="s">
        <v>60</v>
      </c>
      <c r="H11" s="271" t="s">
        <v>268</v>
      </c>
      <c r="I11" s="94"/>
    </row>
    <row r="12" spans="1:9" s="77" customFormat="1" ht="14.25">
      <c r="A12" s="111" t="s">
        <v>39</v>
      </c>
      <c r="B12" s="419" t="s">
        <v>45</v>
      </c>
      <c r="C12" s="420">
        <f>C13</f>
        <v>0.02</v>
      </c>
      <c r="D12" s="420">
        <f>D13</f>
        <v>0.02</v>
      </c>
      <c r="E12" s="422"/>
      <c r="F12" s="422"/>
      <c r="G12" s="184"/>
      <c r="H12" s="184"/>
      <c r="I12" s="84"/>
    </row>
    <row r="13" spans="1:9" s="76" customFormat="1" ht="51">
      <c r="A13" s="57">
        <v>1</v>
      </c>
      <c r="B13" s="424" t="s">
        <v>130</v>
      </c>
      <c r="C13" s="425">
        <f>SUM(D13:G13)</f>
        <v>0.02</v>
      </c>
      <c r="D13" s="425">
        <v>0.02</v>
      </c>
      <c r="E13" s="270"/>
      <c r="F13" s="270"/>
      <c r="G13" s="426" t="s">
        <v>421</v>
      </c>
      <c r="H13" s="426" t="s">
        <v>456</v>
      </c>
      <c r="I13" s="94"/>
    </row>
    <row r="14" spans="1:9" s="77" customFormat="1" ht="14.25">
      <c r="A14" s="111" t="s">
        <v>40</v>
      </c>
      <c r="B14" s="104" t="s">
        <v>81</v>
      </c>
      <c r="C14" s="273">
        <f>C15+C17+C16</f>
        <v>10.98</v>
      </c>
      <c r="D14" s="273">
        <f>D15+D17+D16</f>
        <v>10.98</v>
      </c>
      <c r="E14" s="273">
        <f>E15+E17+E16</f>
        <v>0</v>
      </c>
      <c r="F14" s="273">
        <f>F15+F17+F16</f>
        <v>0</v>
      </c>
      <c r="G14" s="184"/>
      <c r="H14" s="184"/>
      <c r="I14" s="84"/>
    </row>
    <row r="15" spans="1:9" s="76" customFormat="1" ht="30">
      <c r="A15" s="57">
        <v>1</v>
      </c>
      <c r="B15" s="268" t="s">
        <v>265</v>
      </c>
      <c r="C15" s="269">
        <f>SUM(D15:F15)</f>
        <v>0.3</v>
      </c>
      <c r="D15" s="269">
        <v>0.3</v>
      </c>
      <c r="E15" s="269"/>
      <c r="F15" s="94"/>
      <c r="G15" s="271" t="s">
        <v>266</v>
      </c>
      <c r="H15" s="271" t="s">
        <v>457</v>
      </c>
      <c r="I15" s="94"/>
    </row>
    <row r="16" spans="1:9" s="76" customFormat="1" ht="25.5">
      <c r="A16" s="57">
        <v>2</v>
      </c>
      <c r="B16" s="468" t="s">
        <v>522</v>
      </c>
      <c r="C16" s="269">
        <f>SUM(D16:F16)</f>
        <v>1.68</v>
      </c>
      <c r="D16" s="269">
        <v>1.68</v>
      </c>
      <c r="E16" s="269"/>
      <c r="F16" s="94"/>
      <c r="G16" s="469" t="s">
        <v>523</v>
      </c>
      <c r="H16" s="469" t="s">
        <v>524</v>
      </c>
      <c r="I16" s="94"/>
    </row>
    <row r="17" spans="1:9" s="76" customFormat="1" ht="30">
      <c r="A17" s="57">
        <v>3</v>
      </c>
      <c r="B17" s="268" t="s">
        <v>372</v>
      </c>
      <c r="C17" s="269">
        <f>SUM(D17:F17)</f>
        <v>9</v>
      </c>
      <c r="D17" s="269">
        <v>9</v>
      </c>
      <c r="E17" s="269"/>
      <c r="F17" s="94"/>
      <c r="G17" s="271" t="s">
        <v>373</v>
      </c>
      <c r="H17" s="271" t="s">
        <v>397</v>
      </c>
      <c r="I17" s="94"/>
    </row>
    <row r="18" spans="1:9" s="77" customFormat="1" ht="22.5" customHeight="1">
      <c r="A18" s="182">
        <v>7</v>
      </c>
      <c r="B18" s="179" t="s">
        <v>418</v>
      </c>
      <c r="C18" s="92">
        <f>C14+C10+C7+C12</f>
        <v>14.41</v>
      </c>
      <c r="D18" s="92">
        <f>D14+D10+D7+D12</f>
        <v>13.71</v>
      </c>
      <c r="E18" s="92">
        <f>E14+E10+E7+E12</f>
        <v>0.7</v>
      </c>
      <c r="F18" s="92">
        <f>F14+F10+F7+F12</f>
        <v>0</v>
      </c>
      <c r="G18" s="92"/>
      <c r="H18" s="129"/>
      <c r="I18" s="84"/>
    </row>
    <row r="19" spans="1:9" ht="24" customHeight="1">
      <c r="A19" s="66"/>
      <c r="B19" s="67"/>
      <c r="C19" s="68"/>
      <c r="D19" s="68"/>
      <c r="E19" s="67"/>
      <c r="F19" s="67"/>
      <c r="G19" s="66"/>
      <c r="H19" s="529" t="s">
        <v>535</v>
      </c>
      <c r="I19" s="529"/>
    </row>
  </sheetData>
  <sheetProtection/>
  <mergeCells count="10">
    <mergeCell ref="G4:G5"/>
    <mergeCell ref="H4:H5"/>
    <mergeCell ref="A1:I1"/>
    <mergeCell ref="A2:I2"/>
    <mergeCell ref="H19:I19"/>
    <mergeCell ref="I4:I5"/>
    <mergeCell ref="A4:A5"/>
    <mergeCell ref="B4:B5"/>
    <mergeCell ref="C4:C5"/>
    <mergeCell ref="D4:F4"/>
  </mergeCells>
  <printOptions horizontalCentered="1"/>
  <pageMargins left="0.3" right="0.3" top="0.36" bottom="0.42" header="0.16" footer="0.27"/>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I11"/>
  <sheetViews>
    <sheetView zoomScale="115" zoomScaleNormal="115" zoomScalePageLayoutView="0" workbookViewId="0" topLeftCell="A1">
      <selection activeCell="D5" sqref="D5"/>
    </sheetView>
  </sheetViews>
  <sheetFormatPr defaultColWidth="7.8515625" defaultRowHeight="12.75"/>
  <cols>
    <col min="1" max="1" width="5.421875" style="7" bestFit="1" customWidth="1"/>
    <col min="2" max="2" width="36.28125" style="1" customWidth="1"/>
    <col min="3" max="3" width="10.00390625" style="8" customWidth="1"/>
    <col min="4" max="5" width="6.28125" style="1" customWidth="1"/>
    <col min="6" max="6" width="15.57421875" style="7" customWidth="1"/>
    <col min="7" max="7" width="14.28125" style="1" customWidth="1"/>
    <col min="8" max="8" width="40.140625" style="1" customWidth="1"/>
    <col min="9" max="16384" width="7.8515625" style="2" customWidth="1"/>
  </cols>
  <sheetData>
    <row r="1" spans="1:8" ht="45.75" customHeight="1">
      <c r="A1" s="508" t="s">
        <v>435</v>
      </c>
      <c r="B1" s="508"/>
      <c r="C1" s="508"/>
      <c r="D1" s="508"/>
      <c r="E1" s="508"/>
      <c r="F1" s="508"/>
      <c r="G1" s="508"/>
      <c r="H1" s="508"/>
    </row>
    <row r="2" spans="1:8" ht="20.25" customHeight="1">
      <c r="A2" s="539" t="str">
        <f>'Tong '!A2:H2</f>
        <v>( Kèm theo Tờ trình số 250/TTr-UBND ngày 11/7/2017 của UBND tỉnh )</v>
      </c>
      <c r="B2" s="539"/>
      <c r="C2" s="539"/>
      <c r="D2" s="539"/>
      <c r="E2" s="539"/>
      <c r="F2" s="539"/>
      <c r="G2" s="539"/>
      <c r="H2" s="539"/>
    </row>
    <row r="3" ht="28.5" customHeight="1"/>
    <row r="4" spans="1:9" s="51" customFormat="1" ht="27.75" customHeight="1">
      <c r="A4" s="540" t="s">
        <v>0</v>
      </c>
      <c r="B4" s="537" t="s">
        <v>7</v>
      </c>
      <c r="C4" s="535" t="s">
        <v>6</v>
      </c>
      <c r="D4" s="537" t="s">
        <v>65</v>
      </c>
      <c r="E4" s="537"/>
      <c r="F4" s="537"/>
      <c r="G4" s="537" t="s">
        <v>57</v>
      </c>
      <c r="H4" s="537" t="s">
        <v>74</v>
      </c>
      <c r="I4" s="537" t="s">
        <v>4</v>
      </c>
    </row>
    <row r="5" spans="1:9" s="51" customFormat="1" ht="70.5" customHeight="1">
      <c r="A5" s="540"/>
      <c r="B5" s="537"/>
      <c r="C5" s="535"/>
      <c r="D5" s="226" t="s">
        <v>3</v>
      </c>
      <c r="E5" s="225" t="s">
        <v>1</v>
      </c>
      <c r="F5" s="225" t="s">
        <v>2</v>
      </c>
      <c r="G5" s="537"/>
      <c r="H5" s="537"/>
      <c r="I5" s="537"/>
    </row>
    <row r="6" spans="1:9" s="52" customFormat="1" ht="22.5">
      <c r="A6" s="458">
        <v>-1</v>
      </c>
      <c r="B6" s="458">
        <v>-2</v>
      </c>
      <c r="C6" s="459" t="s">
        <v>8</v>
      </c>
      <c r="D6" s="458">
        <v>-4</v>
      </c>
      <c r="E6" s="458">
        <v>-5</v>
      </c>
      <c r="F6" s="458">
        <v>-6</v>
      </c>
      <c r="G6" s="458">
        <v>-7</v>
      </c>
      <c r="H6" s="458">
        <v>-8</v>
      </c>
      <c r="I6" s="458">
        <v>-9</v>
      </c>
    </row>
    <row r="7" spans="1:9" s="69" customFormat="1" ht="13.5" customHeight="1">
      <c r="A7" s="274" t="s">
        <v>36</v>
      </c>
      <c r="B7" s="274" t="s">
        <v>269</v>
      </c>
      <c r="C7" s="275">
        <f>C8</f>
        <v>0.27</v>
      </c>
      <c r="D7" s="275">
        <f>D8</f>
        <v>0.27</v>
      </c>
      <c r="E7" s="275">
        <f>E8</f>
        <v>0</v>
      </c>
      <c r="F7" s="275">
        <f>F8</f>
        <v>0</v>
      </c>
      <c r="G7" s="274"/>
      <c r="H7" s="274"/>
      <c r="I7" s="274"/>
    </row>
    <row r="8" spans="1:9" s="76" customFormat="1" ht="43.5" customHeight="1">
      <c r="A8" s="278">
        <v>1</v>
      </c>
      <c r="B8" s="276" t="s">
        <v>270</v>
      </c>
      <c r="C8" s="277">
        <v>0.27</v>
      </c>
      <c r="D8" s="277">
        <v>0.27</v>
      </c>
      <c r="E8" s="241"/>
      <c r="F8" s="278"/>
      <c r="G8" s="278" t="s">
        <v>271</v>
      </c>
      <c r="H8" s="279" t="s">
        <v>96</v>
      </c>
      <c r="I8" s="280"/>
    </row>
    <row r="9" spans="1:9" s="77" customFormat="1" ht="22.5" customHeight="1">
      <c r="A9" s="182">
        <v>1</v>
      </c>
      <c r="B9" s="221" t="s">
        <v>5</v>
      </c>
      <c r="C9" s="226">
        <f>SUM(C8)</f>
        <v>0.27</v>
      </c>
      <c r="D9" s="226">
        <f>SUM(D8)</f>
        <v>0.27</v>
      </c>
      <c r="E9" s="226">
        <f>SUM(E8)</f>
        <v>0</v>
      </c>
      <c r="F9" s="226">
        <f>SUM(F8)</f>
        <v>0</v>
      </c>
      <c r="G9" s="226"/>
      <c r="H9" s="267"/>
      <c r="I9" s="274"/>
    </row>
    <row r="10" spans="1:9" s="77" customFormat="1" ht="22.5" customHeight="1">
      <c r="A10" s="569"/>
      <c r="B10" s="570"/>
      <c r="C10" s="571"/>
      <c r="D10" s="571"/>
      <c r="E10" s="571"/>
      <c r="F10" s="571"/>
      <c r="G10" s="572"/>
      <c r="H10" s="573"/>
      <c r="I10" s="574"/>
    </row>
    <row r="11" spans="7:9" ht="26.25" customHeight="1">
      <c r="G11" s="575" t="s">
        <v>535</v>
      </c>
      <c r="H11" s="575"/>
      <c r="I11" s="575"/>
    </row>
  </sheetData>
  <sheetProtection/>
  <mergeCells count="10">
    <mergeCell ref="A1:H1"/>
    <mergeCell ref="A2:H2"/>
    <mergeCell ref="G11:I11"/>
    <mergeCell ref="I4:I5"/>
    <mergeCell ref="A4:A5"/>
    <mergeCell ref="B4:B5"/>
    <mergeCell ref="C4:C5"/>
    <mergeCell ref="D4:F4"/>
    <mergeCell ref="G4:G5"/>
    <mergeCell ref="H4:H5"/>
  </mergeCells>
  <printOptions horizontalCentered="1"/>
  <pageMargins left="0.3" right="0.3" top="0.78" bottom="0.8" header="0.16" footer="0.27"/>
  <pageSetup horizontalDpi="600" verticalDpi="600" orientation="landscape" paperSize="9"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I10"/>
  <sheetViews>
    <sheetView zoomScalePageLayoutView="0" workbookViewId="0" topLeftCell="A1">
      <selection activeCell="H10" sqref="H10:I10"/>
    </sheetView>
  </sheetViews>
  <sheetFormatPr defaultColWidth="7.8515625" defaultRowHeight="12.75"/>
  <cols>
    <col min="1" max="1" width="4.421875" style="7" bestFit="1" customWidth="1"/>
    <col min="2" max="2" width="25.140625" style="1" customWidth="1"/>
    <col min="3" max="3" width="11.28125" style="8" customWidth="1"/>
    <col min="4" max="4" width="7.28125" style="8" customWidth="1"/>
    <col min="5" max="6" width="6.28125" style="1" customWidth="1"/>
    <col min="7" max="7" width="15.57421875" style="7" customWidth="1"/>
    <col min="8" max="8" width="52.28125" style="1" customWidth="1"/>
    <col min="9" max="9" width="12.00390625" style="1" customWidth="1"/>
    <col min="10" max="16384" width="7.8515625" style="2" customWidth="1"/>
  </cols>
  <sheetData>
    <row r="1" spans="1:9" ht="34.5" customHeight="1">
      <c r="A1" s="508" t="s">
        <v>436</v>
      </c>
      <c r="B1" s="508"/>
      <c r="C1" s="508"/>
      <c r="D1" s="508"/>
      <c r="E1" s="508"/>
      <c r="F1" s="508"/>
      <c r="G1" s="508"/>
      <c r="H1" s="508"/>
      <c r="I1" s="508"/>
    </row>
    <row r="2" spans="1:9" ht="20.25" customHeight="1">
      <c r="A2" s="509" t="str">
        <f>'Tong '!A2:H2</f>
        <v>( Kèm theo Tờ trình số 250/TTr-UBND ngày 11/7/2017 của UBND tỉnh )</v>
      </c>
      <c r="B2" s="509"/>
      <c r="C2" s="509"/>
      <c r="D2" s="509"/>
      <c r="E2" s="509"/>
      <c r="F2" s="509"/>
      <c r="G2" s="509"/>
      <c r="H2" s="509"/>
      <c r="I2" s="509"/>
    </row>
    <row r="3" spans="1:9" ht="20.25" customHeight="1">
      <c r="A3" s="59"/>
      <c r="B3" s="59"/>
      <c r="C3" s="59"/>
      <c r="D3" s="59"/>
      <c r="E3" s="59"/>
      <c r="F3" s="59"/>
      <c r="G3" s="59"/>
      <c r="H3" s="59"/>
      <c r="I3" s="59"/>
    </row>
    <row r="4" spans="1:9" s="51" customFormat="1" ht="34.5" customHeight="1">
      <c r="A4" s="542" t="s">
        <v>100</v>
      </c>
      <c r="B4" s="519" t="s">
        <v>7</v>
      </c>
      <c r="C4" s="520" t="s">
        <v>6</v>
      </c>
      <c r="D4" s="519" t="s">
        <v>65</v>
      </c>
      <c r="E4" s="519"/>
      <c r="F4" s="519"/>
      <c r="G4" s="519" t="s">
        <v>57</v>
      </c>
      <c r="H4" s="519" t="s">
        <v>74</v>
      </c>
      <c r="I4" s="519" t="s">
        <v>4</v>
      </c>
    </row>
    <row r="5" spans="1:9" s="51" customFormat="1" ht="66" customHeight="1">
      <c r="A5" s="542"/>
      <c r="B5" s="519"/>
      <c r="C5" s="520"/>
      <c r="D5" s="92" t="s">
        <v>3</v>
      </c>
      <c r="E5" s="93" t="s">
        <v>1</v>
      </c>
      <c r="F5" s="93" t="s">
        <v>2</v>
      </c>
      <c r="G5" s="519"/>
      <c r="H5" s="519"/>
      <c r="I5" s="519"/>
    </row>
    <row r="6" spans="1:9" s="52" customFormat="1" ht="22.5">
      <c r="A6" s="373">
        <v>-1</v>
      </c>
      <c r="B6" s="373">
        <v>-2</v>
      </c>
      <c r="C6" s="374" t="s">
        <v>8</v>
      </c>
      <c r="D6" s="373">
        <v>-4</v>
      </c>
      <c r="E6" s="373">
        <v>-5</v>
      </c>
      <c r="F6" s="373">
        <v>-6</v>
      </c>
      <c r="G6" s="373">
        <v>-7</v>
      </c>
      <c r="H6" s="373">
        <v>-8</v>
      </c>
      <c r="I6" s="373">
        <v>-9</v>
      </c>
    </row>
    <row r="7" spans="1:9" s="281" customFormat="1" ht="28.5">
      <c r="A7" s="84" t="s">
        <v>36</v>
      </c>
      <c r="B7" s="84" t="s">
        <v>319</v>
      </c>
      <c r="C7" s="85">
        <f>C8</f>
        <v>0.1</v>
      </c>
      <c r="D7" s="85">
        <f>D8</f>
        <v>0.1</v>
      </c>
      <c r="E7" s="85">
        <f>E8</f>
        <v>0</v>
      </c>
      <c r="F7" s="85">
        <f>F8</f>
        <v>0</v>
      </c>
      <c r="G7" s="84"/>
      <c r="H7" s="84"/>
      <c r="I7" s="84"/>
    </row>
    <row r="8" spans="1:9" s="76" customFormat="1" ht="64.5" customHeight="1">
      <c r="A8" s="57">
        <v>1</v>
      </c>
      <c r="B8" s="95" t="s">
        <v>272</v>
      </c>
      <c r="C8" s="86">
        <v>0.1</v>
      </c>
      <c r="D8" s="86">
        <v>0.1</v>
      </c>
      <c r="E8" s="87"/>
      <c r="F8" s="57"/>
      <c r="G8" s="57" t="s">
        <v>273</v>
      </c>
      <c r="H8" s="125" t="s">
        <v>274</v>
      </c>
      <c r="I8" s="154"/>
    </row>
    <row r="9" spans="1:9" s="77" customFormat="1" ht="22.5" customHeight="1">
      <c r="A9" s="431">
        <v>1</v>
      </c>
      <c r="B9" s="221" t="s">
        <v>5</v>
      </c>
      <c r="C9" s="92">
        <f>C8</f>
        <v>0.1</v>
      </c>
      <c r="D9" s="92">
        <f>D8</f>
        <v>0.1</v>
      </c>
      <c r="E9" s="92">
        <f>E8</f>
        <v>0</v>
      </c>
      <c r="F9" s="92">
        <f>F8</f>
        <v>0</v>
      </c>
      <c r="G9" s="92"/>
      <c r="H9" s="92"/>
      <c r="I9" s="84"/>
    </row>
    <row r="10" spans="8:9" ht="23.25" customHeight="1">
      <c r="H10" s="541" t="s">
        <v>534</v>
      </c>
      <c r="I10" s="541"/>
    </row>
  </sheetData>
  <sheetProtection/>
  <mergeCells count="10">
    <mergeCell ref="A1:I1"/>
    <mergeCell ref="A2:I2"/>
    <mergeCell ref="H10:I10"/>
    <mergeCell ref="I4:I5"/>
    <mergeCell ref="A4:A5"/>
    <mergeCell ref="B4:B5"/>
    <mergeCell ref="C4:C5"/>
    <mergeCell ref="D4:F4"/>
    <mergeCell ref="G4:G5"/>
    <mergeCell ref="H4:H5"/>
  </mergeCells>
  <printOptions horizontalCentered="1"/>
  <pageMargins left="0.3" right="0.3" top="0.78" bottom="0.88" header="0.16" footer="0.27"/>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BG41"/>
  <sheetViews>
    <sheetView zoomScalePageLayoutView="0" workbookViewId="0" topLeftCell="A28">
      <selection activeCell="A39" sqref="A39"/>
    </sheetView>
  </sheetViews>
  <sheetFormatPr defaultColWidth="7.8515625" defaultRowHeight="12.75"/>
  <cols>
    <col min="1" max="1" width="5.421875" style="7" customWidth="1"/>
    <col min="2" max="2" width="26.421875" style="1" customWidth="1"/>
    <col min="3" max="3" width="9.28125" style="8" customWidth="1"/>
    <col min="4" max="4" width="7.28125" style="8" customWidth="1"/>
    <col min="5" max="6" width="6.28125" style="1" customWidth="1"/>
    <col min="7" max="7" width="15.57421875" style="7" customWidth="1"/>
    <col min="8" max="8" width="52.28125" style="1" customWidth="1"/>
    <col min="9" max="9" width="9.8515625" style="1" customWidth="1"/>
    <col min="10" max="16384" width="7.8515625" style="2" customWidth="1"/>
  </cols>
  <sheetData>
    <row r="1" spans="1:9" ht="15.75">
      <c r="A1" s="545" t="s">
        <v>437</v>
      </c>
      <c r="B1" s="545"/>
      <c r="C1" s="545"/>
      <c r="D1" s="545"/>
      <c r="E1" s="545"/>
      <c r="F1" s="545"/>
      <c r="G1" s="545"/>
      <c r="H1" s="545"/>
      <c r="I1" s="545"/>
    </row>
    <row r="2" spans="1:9" ht="15.75">
      <c r="A2" s="545" t="s">
        <v>101</v>
      </c>
      <c r="B2" s="545"/>
      <c r="C2" s="545"/>
      <c r="D2" s="545"/>
      <c r="E2" s="545"/>
      <c r="F2" s="545"/>
      <c r="G2" s="545"/>
      <c r="H2" s="545"/>
      <c r="I2" s="545"/>
    </row>
    <row r="3" spans="1:9" ht="15.75">
      <c r="A3" s="544" t="str">
        <f>'Tong '!A2:H2</f>
        <v>( Kèm theo Tờ trình số 250/TTr-UBND ngày 11/7/2017 của UBND tỉnh )</v>
      </c>
      <c r="B3" s="544"/>
      <c r="C3" s="544"/>
      <c r="D3" s="544"/>
      <c r="E3" s="544"/>
      <c r="F3" s="544"/>
      <c r="G3" s="544"/>
      <c r="H3" s="544"/>
      <c r="I3" s="544"/>
    </row>
    <row r="4" spans="1:9" ht="15.75">
      <c r="A4" s="55"/>
      <c r="B4" s="55"/>
      <c r="C4" s="55"/>
      <c r="D4" s="55"/>
      <c r="E4" s="55"/>
      <c r="F4" s="55"/>
      <c r="G4" s="55"/>
      <c r="H4" s="55"/>
      <c r="I4" s="55"/>
    </row>
    <row r="5" spans="1:9" ht="15.75">
      <c r="A5" s="55"/>
      <c r="B5" s="55"/>
      <c r="C5" s="55"/>
      <c r="D5" s="55"/>
      <c r="E5" s="55"/>
      <c r="F5" s="55"/>
      <c r="G5" s="55"/>
      <c r="H5" s="55"/>
      <c r="I5" s="55"/>
    </row>
    <row r="6" spans="1:9" ht="32.25" customHeight="1">
      <c r="A6" s="543" t="s">
        <v>0</v>
      </c>
      <c r="B6" s="514" t="s">
        <v>7</v>
      </c>
      <c r="C6" s="513" t="s">
        <v>6</v>
      </c>
      <c r="D6" s="514" t="s">
        <v>65</v>
      </c>
      <c r="E6" s="514"/>
      <c r="F6" s="514"/>
      <c r="G6" s="514" t="s">
        <v>57</v>
      </c>
      <c r="H6" s="514" t="s">
        <v>74</v>
      </c>
      <c r="I6" s="514" t="s">
        <v>4</v>
      </c>
    </row>
    <row r="7" spans="1:9" ht="83.25" customHeight="1">
      <c r="A7" s="543"/>
      <c r="B7" s="514"/>
      <c r="C7" s="513"/>
      <c r="D7" s="294" t="s">
        <v>3</v>
      </c>
      <c r="E7" s="295" t="s">
        <v>1</v>
      </c>
      <c r="F7" s="295" t="s">
        <v>2</v>
      </c>
      <c r="G7" s="514"/>
      <c r="H7" s="514"/>
      <c r="I7" s="514"/>
    </row>
    <row r="8" spans="1:9" s="31" customFormat="1" ht="22.5">
      <c r="A8" s="432">
        <v>-1</v>
      </c>
      <c r="B8" s="432">
        <v>-2</v>
      </c>
      <c r="C8" s="433" t="s">
        <v>8</v>
      </c>
      <c r="D8" s="432">
        <v>-4</v>
      </c>
      <c r="E8" s="432">
        <v>-5</v>
      </c>
      <c r="F8" s="432">
        <v>-6</v>
      </c>
      <c r="G8" s="432">
        <v>-7</v>
      </c>
      <c r="H8" s="432">
        <v>-8</v>
      </c>
      <c r="I8" s="432">
        <v>-9</v>
      </c>
    </row>
    <row r="9" spans="1:9" s="35" customFormat="1" ht="15.75">
      <c r="A9" s="185" t="s">
        <v>36</v>
      </c>
      <c r="B9" s="282" t="s">
        <v>49</v>
      </c>
      <c r="C9" s="283">
        <f>C10+C12+C11</f>
        <v>8</v>
      </c>
      <c r="D9" s="283">
        <f>D10+D12+D11</f>
        <v>0.85</v>
      </c>
      <c r="E9" s="283">
        <f>E10+E12+E11</f>
        <v>7.15</v>
      </c>
      <c r="F9" s="283">
        <f>F10+F12+F11</f>
        <v>0</v>
      </c>
      <c r="G9" s="283"/>
      <c r="H9" s="283"/>
      <c r="I9" s="283"/>
    </row>
    <row r="10" spans="1:9" ht="30">
      <c r="A10" s="57">
        <v>1</v>
      </c>
      <c r="B10" s="284" t="s">
        <v>293</v>
      </c>
      <c r="C10" s="86">
        <v>0.5</v>
      </c>
      <c r="D10" s="286">
        <v>0.5</v>
      </c>
      <c r="E10" s="57"/>
      <c r="F10" s="57"/>
      <c r="G10" s="102" t="s">
        <v>447</v>
      </c>
      <c r="H10" s="125" t="s">
        <v>294</v>
      </c>
      <c r="I10" s="57"/>
    </row>
    <row r="11" spans="1:9" ht="60">
      <c r="A11" s="57">
        <v>2</v>
      </c>
      <c r="B11" s="284" t="s">
        <v>474</v>
      </c>
      <c r="C11" s="86">
        <f>SUM(D11:F11)</f>
        <v>7.15</v>
      </c>
      <c r="D11" s="286"/>
      <c r="E11" s="286">
        <v>7.15</v>
      </c>
      <c r="F11" s="57"/>
      <c r="G11" s="102" t="s">
        <v>475</v>
      </c>
      <c r="H11" s="125" t="s">
        <v>476</v>
      </c>
      <c r="I11" s="57"/>
    </row>
    <row r="12" spans="1:9" ht="45">
      <c r="A12" s="57">
        <v>3</v>
      </c>
      <c r="B12" s="284" t="s">
        <v>444</v>
      </c>
      <c r="C12" s="286">
        <v>0.35</v>
      </c>
      <c r="D12" s="286">
        <v>0.35</v>
      </c>
      <c r="E12" s="57"/>
      <c r="F12" s="57"/>
      <c r="G12" s="102" t="s">
        <v>445</v>
      </c>
      <c r="H12" s="125" t="s">
        <v>446</v>
      </c>
      <c r="I12" s="57"/>
    </row>
    <row r="13" spans="1:9" s="35" customFormat="1" ht="15.75">
      <c r="A13" s="185" t="s">
        <v>38</v>
      </c>
      <c r="B13" s="282" t="s">
        <v>78</v>
      </c>
      <c r="C13" s="283">
        <f>C14</f>
        <v>1.3</v>
      </c>
      <c r="D13" s="283">
        <f>D14</f>
        <v>1.3</v>
      </c>
      <c r="E13" s="283">
        <f>E14</f>
        <v>0</v>
      </c>
      <c r="F13" s="283">
        <f>F14</f>
        <v>0</v>
      </c>
      <c r="G13" s="283"/>
      <c r="H13" s="283"/>
      <c r="I13" s="283"/>
    </row>
    <row r="14" spans="1:9" ht="15">
      <c r="A14" s="57">
        <v>1</v>
      </c>
      <c r="B14" s="284" t="s">
        <v>295</v>
      </c>
      <c r="C14" s="86">
        <v>1.3</v>
      </c>
      <c r="D14" s="86">
        <v>1.3</v>
      </c>
      <c r="E14" s="57"/>
      <c r="F14" s="57"/>
      <c r="G14" s="102" t="s">
        <v>296</v>
      </c>
      <c r="H14" s="125"/>
      <c r="I14" s="57"/>
    </row>
    <row r="15" spans="1:9" s="35" customFormat="1" ht="15.75">
      <c r="A15" s="185" t="s">
        <v>39</v>
      </c>
      <c r="B15" s="282" t="s">
        <v>41</v>
      </c>
      <c r="C15" s="283">
        <f>C16+C17+C18+C19</f>
        <v>11.01</v>
      </c>
      <c r="D15" s="283">
        <f>D16+D17+D18+D19</f>
        <v>11.01</v>
      </c>
      <c r="E15" s="283">
        <f>E16+E17+E18+E19</f>
        <v>0</v>
      </c>
      <c r="F15" s="283">
        <f>F16+F17+F18+F19</f>
        <v>0</v>
      </c>
      <c r="G15" s="283"/>
      <c r="H15" s="283"/>
      <c r="I15" s="283"/>
    </row>
    <row r="16" spans="1:9" ht="30">
      <c r="A16" s="57">
        <v>1</v>
      </c>
      <c r="B16" s="284" t="s">
        <v>297</v>
      </c>
      <c r="C16" s="86">
        <f>D16</f>
        <v>0.25</v>
      </c>
      <c r="D16" s="86">
        <v>0.25</v>
      </c>
      <c r="E16" s="57"/>
      <c r="F16" s="57"/>
      <c r="G16" s="102" t="s">
        <v>298</v>
      </c>
      <c r="H16" s="125"/>
      <c r="I16" s="57"/>
    </row>
    <row r="17" spans="1:9" ht="30">
      <c r="A17" s="57">
        <v>2</v>
      </c>
      <c r="B17" s="284" t="s">
        <v>299</v>
      </c>
      <c r="C17" s="86">
        <v>0.8</v>
      </c>
      <c r="D17" s="86">
        <v>0.8</v>
      </c>
      <c r="E17" s="57"/>
      <c r="F17" s="57"/>
      <c r="G17" s="102" t="s">
        <v>300</v>
      </c>
      <c r="H17" s="125" t="s">
        <v>301</v>
      </c>
      <c r="I17" s="57"/>
    </row>
    <row r="18" spans="1:12" ht="30">
      <c r="A18" s="57">
        <v>3</v>
      </c>
      <c r="B18" s="284" t="s">
        <v>327</v>
      </c>
      <c r="C18" s="86">
        <v>1.2</v>
      </c>
      <c r="D18" s="86">
        <v>1.2</v>
      </c>
      <c r="E18" s="57"/>
      <c r="F18" s="57"/>
      <c r="G18" s="102" t="s">
        <v>103</v>
      </c>
      <c r="H18" s="125" t="s">
        <v>328</v>
      </c>
      <c r="I18" s="57"/>
      <c r="K18" s="312"/>
      <c r="L18" s="23"/>
    </row>
    <row r="19" spans="1:12" ht="90">
      <c r="A19" s="57">
        <v>4</v>
      </c>
      <c r="B19" s="284" t="s">
        <v>329</v>
      </c>
      <c r="C19" s="86">
        <v>8.76</v>
      </c>
      <c r="D19" s="86">
        <v>8.76</v>
      </c>
      <c r="E19" s="57"/>
      <c r="F19" s="57"/>
      <c r="G19" s="284" t="s">
        <v>330</v>
      </c>
      <c r="H19" s="102" t="s">
        <v>530</v>
      </c>
      <c r="I19" s="57"/>
      <c r="K19" s="312"/>
      <c r="L19" s="23"/>
    </row>
    <row r="20" spans="1:9" s="56" customFormat="1" ht="28.5">
      <c r="A20" s="111" t="s">
        <v>40</v>
      </c>
      <c r="B20" s="285" t="s">
        <v>321</v>
      </c>
      <c r="C20" s="92">
        <f>C21</f>
        <v>0.2</v>
      </c>
      <c r="D20" s="92">
        <f>D21</f>
        <v>0.2</v>
      </c>
      <c r="E20" s="92">
        <f>E21</f>
        <v>0</v>
      </c>
      <c r="F20" s="92">
        <f>F21</f>
        <v>0</v>
      </c>
      <c r="G20" s="93"/>
      <c r="H20" s="129"/>
      <c r="I20" s="111"/>
    </row>
    <row r="21" spans="1:9" ht="30">
      <c r="A21" s="57">
        <v>1</v>
      </c>
      <c r="B21" s="284" t="s">
        <v>320</v>
      </c>
      <c r="C21" s="86">
        <v>0.2</v>
      </c>
      <c r="D21" s="86">
        <v>0.2</v>
      </c>
      <c r="E21" s="57"/>
      <c r="F21" s="57"/>
      <c r="G21" s="102" t="s">
        <v>326</v>
      </c>
      <c r="H21" s="125" t="s">
        <v>322</v>
      </c>
      <c r="I21" s="57"/>
    </row>
    <row r="22" spans="1:9" s="35" customFormat="1" ht="15.75">
      <c r="A22" s="185" t="s">
        <v>42</v>
      </c>
      <c r="B22" s="282" t="s">
        <v>81</v>
      </c>
      <c r="C22" s="283">
        <f>SUM(C23:C34)</f>
        <v>4.78</v>
      </c>
      <c r="D22" s="283">
        <f>SUM(D23:D34)</f>
        <v>4.78</v>
      </c>
      <c r="E22" s="283">
        <f>SUM(E23:E34)</f>
        <v>0</v>
      </c>
      <c r="F22" s="283">
        <f>SUM(F23:F34)</f>
        <v>0</v>
      </c>
      <c r="G22" s="283"/>
      <c r="H22" s="283"/>
      <c r="I22" s="283"/>
    </row>
    <row r="23" spans="1:9" ht="45">
      <c r="A23" s="57">
        <v>1</v>
      </c>
      <c r="B23" s="284" t="s">
        <v>275</v>
      </c>
      <c r="C23" s="86">
        <f>D23</f>
        <v>0.35</v>
      </c>
      <c r="D23" s="86">
        <v>0.35</v>
      </c>
      <c r="E23" s="57"/>
      <c r="F23" s="57"/>
      <c r="G23" s="102" t="s">
        <v>93</v>
      </c>
      <c r="H23" s="125" t="s">
        <v>276</v>
      </c>
      <c r="I23" s="57"/>
    </row>
    <row r="24" spans="1:9" ht="45">
      <c r="A24" s="57">
        <v>2</v>
      </c>
      <c r="B24" s="284" t="s">
        <v>51</v>
      </c>
      <c r="C24" s="86">
        <f aca="true" t="shared" si="0" ref="C24:C34">D24</f>
        <v>0.6</v>
      </c>
      <c r="D24" s="86">
        <v>0.6</v>
      </c>
      <c r="E24" s="57"/>
      <c r="F24" s="57"/>
      <c r="G24" s="102" t="s">
        <v>93</v>
      </c>
      <c r="H24" s="125" t="s">
        <v>276</v>
      </c>
      <c r="I24" s="57"/>
    </row>
    <row r="25" spans="1:9" ht="30">
      <c r="A25" s="57">
        <v>3</v>
      </c>
      <c r="B25" s="284" t="s">
        <v>51</v>
      </c>
      <c r="C25" s="86">
        <f t="shared" si="0"/>
        <v>0.36</v>
      </c>
      <c r="D25" s="86">
        <v>0.36</v>
      </c>
      <c r="E25" s="57"/>
      <c r="F25" s="57"/>
      <c r="G25" s="102" t="s">
        <v>277</v>
      </c>
      <c r="H25" s="125" t="s">
        <v>278</v>
      </c>
      <c r="I25" s="57"/>
    </row>
    <row r="26" spans="1:9" ht="30">
      <c r="A26" s="57">
        <v>4</v>
      </c>
      <c r="B26" s="284" t="s">
        <v>51</v>
      </c>
      <c r="C26" s="86">
        <f t="shared" si="0"/>
        <v>0.6</v>
      </c>
      <c r="D26" s="86">
        <v>0.6</v>
      </c>
      <c r="E26" s="57"/>
      <c r="F26" s="57"/>
      <c r="G26" s="102" t="s">
        <v>279</v>
      </c>
      <c r="H26" s="125" t="s">
        <v>278</v>
      </c>
      <c r="I26" s="57"/>
    </row>
    <row r="27" spans="1:9" ht="30">
      <c r="A27" s="57">
        <v>5</v>
      </c>
      <c r="B27" s="284" t="s">
        <v>51</v>
      </c>
      <c r="C27" s="86">
        <f t="shared" si="0"/>
        <v>0.08</v>
      </c>
      <c r="D27" s="86">
        <v>0.08</v>
      </c>
      <c r="E27" s="57"/>
      <c r="F27" s="57"/>
      <c r="G27" s="102" t="s">
        <v>280</v>
      </c>
      <c r="H27" s="426" t="s">
        <v>477</v>
      </c>
      <c r="I27" s="57"/>
    </row>
    <row r="28" spans="1:9" ht="30">
      <c r="A28" s="57">
        <v>6</v>
      </c>
      <c r="B28" s="284" t="s">
        <v>51</v>
      </c>
      <c r="C28" s="86">
        <f t="shared" si="0"/>
        <v>0.8</v>
      </c>
      <c r="D28" s="86">
        <v>0.8</v>
      </c>
      <c r="E28" s="57"/>
      <c r="F28" s="57"/>
      <c r="G28" s="102" t="s">
        <v>281</v>
      </c>
      <c r="H28" s="125" t="s">
        <v>278</v>
      </c>
      <c r="I28" s="57"/>
    </row>
    <row r="29" spans="1:9" ht="30">
      <c r="A29" s="57">
        <v>7</v>
      </c>
      <c r="B29" s="284" t="s">
        <v>51</v>
      </c>
      <c r="C29" s="86">
        <f t="shared" si="0"/>
        <v>0.24</v>
      </c>
      <c r="D29" s="86">
        <v>0.24</v>
      </c>
      <c r="E29" s="57"/>
      <c r="F29" s="57"/>
      <c r="G29" s="102" t="s">
        <v>282</v>
      </c>
      <c r="H29" s="125" t="s">
        <v>283</v>
      </c>
      <c r="I29" s="57"/>
    </row>
    <row r="30" spans="1:9" ht="45">
      <c r="A30" s="57">
        <v>8</v>
      </c>
      <c r="B30" s="284" t="s">
        <v>284</v>
      </c>
      <c r="C30" s="86">
        <f t="shared" si="0"/>
        <v>0.2</v>
      </c>
      <c r="D30" s="86">
        <v>0.2</v>
      </c>
      <c r="E30" s="57"/>
      <c r="F30" s="57"/>
      <c r="G30" s="102" t="s">
        <v>285</v>
      </c>
      <c r="H30" s="125" t="s">
        <v>286</v>
      </c>
      <c r="I30" s="57"/>
    </row>
    <row r="31" spans="1:9" ht="54" customHeight="1">
      <c r="A31" s="57">
        <v>9</v>
      </c>
      <c r="B31" s="284" t="s">
        <v>287</v>
      </c>
      <c r="C31" s="86">
        <f t="shared" si="0"/>
        <v>0.5</v>
      </c>
      <c r="D31" s="286">
        <v>0.5</v>
      </c>
      <c r="E31" s="57"/>
      <c r="F31" s="57"/>
      <c r="G31" s="102" t="s">
        <v>95</v>
      </c>
      <c r="H31" s="125" t="s">
        <v>286</v>
      </c>
      <c r="I31" s="57"/>
    </row>
    <row r="32" spans="1:9" ht="30">
      <c r="A32" s="57">
        <v>10</v>
      </c>
      <c r="B32" s="284" t="s">
        <v>288</v>
      </c>
      <c r="C32" s="86">
        <f t="shared" si="0"/>
        <v>0.05</v>
      </c>
      <c r="D32" s="286">
        <v>0.05</v>
      </c>
      <c r="E32" s="57"/>
      <c r="F32" s="57"/>
      <c r="G32" s="102" t="s">
        <v>94</v>
      </c>
      <c r="H32" s="125" t="s">
        <v>289</v>
      </c>
      <c r="I32" s="57"/>
    </row>
    <row r="33" spans="1:9" ht="30">
      <c r="A33" s="57">
        <v>11</v>
      </c>
      <c r="B33" s="284" t="s">
        <v>290</v>
      </c>
      <c r="C33" s="86">
        <f t="shared" si="0"/>
        <v>0.5</v>
      </c>
      <c r="D33" s="86">
        <v>0.5</v>
      </c>
      <c r="E33" s="57"/>
      <c r="F33" s="57"/>
      <c r="G33" s="102" t="s">
        <v>291</v>
      </c>
      <c r="H33" s="125"/>
      <c r="I33" s="57"/>
    </row>
    <row r="34" spans="1:9" ht="30.75" customHeight="1">
      <c r="A34" s="57">
        <v>12</v>
      </c>
      <c r="B34" s="284" t="s">
        <v>51</v>
      </c>
      <c r="C34" s="86">
        <f t="shared" si="0"/>
        <v>0.5</v>
      </c>
      <c r="D34" s="86">
        <v>0.5</v>
      </c>
      <c r="E34" s="57"/>
      <c r="F34" s="57"/>
      <c r="G34" s="102" t="s">
        <v>292</v>
      </c>
      <c r="H34" s="125"/>
      <c r="I34" s="57"/>
    </row>
    <row r="35" spans="1:59" s="36" customFormat="1" ht="18.75">
      <c r="A35" s="287" t="s">
        <v>43</v>
      </c>
      <c r="B35" s="192" t="s">
        <v>76</v>
      </c>
      <c r="C35" s="288">
        <f>C36</f>
        <v>1.5</v>
      </c>
      <c r="D35" s="288">
        <f>D36</f>
        <v>1.5</v>
      </c>
      <c r="E35" s="288">
        <f>E36</f>
        <v>0</v>
      </c>
      <c r="F35" s="288">
        <f>F36</f>
        <v>0</v>
      </c>
      <c r="G35" s="289"/>
      <c r="H35" s="290"/>
      <c r="I35" s="29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row>
    <row r="36" spans="1:9" ht="30.75" customHeight="1">
      <c r="A36" s="57">
        <v>1</v>
      </c>
      <c r="B36" s="284" t="s">
        <v>302</v>
      </c>
      <c r="C36" s="86">
        <v>1.5</v>
      </c>
      <c r="D36" s="86">
        <v>1.5</v>
      </c>
      <c r="E36" s="57"/>
      <c r="F36" s="57"/>
      <c r="G36" s="102" t="s">
        <v>303</v>
      </c>
      <c r="H36" s="125" t="s">
        <v>478</v>
      </c>
      <c r="I36" s="57"/>
    </row>
    <row r="37" spans="1:9" ht="30.75" customHeight="1">
      <c r="A37" s="111" t="s">
        <v>44</v>
      </c>
      <c r="B37" s="129" t="s">
        <v>45</v>
      </c>
      <c r="C37" s="434">
        <f>C38</f>
        <v>0.03</v>
      </c>
      <c r="D37" s="434">
        <f>D38</f>
        <v>0.03</v>
      </c>
      <c r="E37" s="57"/>
      <c r="F37" s="57"/>
      <c r="G37" s="102"/>
      <c r="H37" s="125"/>
      <c r="I37" s="57"/>
    </row>
    <row r="38" spans="1:9" ht="45" customHeight="1">
      <c r="A38" s="57">
        <v>1</v>
      </c>
      <c r="B38" s="125" t="s">
        <v>130</v>
      </c>
      <c r="C38" s="435">
        <f>SUM(D38:G38)</f>
        <v>0.03</v>
      </c>
      <c r="D38" s="435">
        <v>0.03</v>
      </c>
      <c r="E38" s="57"/>
      <c r="F38" s="57"/>
      <c r="G38" s="102" t="s">
        <v>422</v>
      </c>
      <c r="H38" s="102" t="s">
        <v>479</v>
      </c>
      <c r="I38" s="57"/>
    </row>
    <row r="39" spans="1:9" ht="14.25">
      <c r="A39" s="93">
        <v>23</v>
      </c>
      <c r="B39" s="93" t="s">
        <v>423</v>
      </c>
      <c r="C39" s="92">
        <f>C37+C35+C22+C20+C15+C13+C9</f>
        <v>26.82</v>
      </c>
      <c r="D39" s="92">
        <f>D37+D35+D22+D20+D15+D13+D9</f>
        <v>19.67</v>
      </c>
      <c r="E39" s="92">
        <f>E37+E35+E22+E20+E15+E13+E9</f>
        <v>7.15</v>
      </c>
      <c r="F39" s="92">
        <f>F37+F35+F22+F20+F15+F13+F9</f>
        <v>0</v>
      </c>
      <c r="G39" s="111"/>
      <c r="H39" s="292"/>
      <c r="I39" s="93"/>
    </row>
    <row r="40" spans="1:9" ht="14.25">
      <c r="A40" s="563"/>
      <c r="B40" s="563"/>
      <c r="C40" s="564"/>
      <c r="D40" s="564"/>
      <c r="E40" s="564"/>
      <c r="F40" s="564"/>
      <c r="G40" s="565"/>
      <c r="H40" s="566"/>
      <c r="I40" s="567"/>
    </row>
    <row r="41" spans="1:9" ht="24" customHeight="1">
      <c r="A41" s="296"/>
      <c r="B41" s="297"/>
      <c r="C41" s="298"/>
      <c r="D41" s="298"/>
      <c r="E41" s="297"/>
      <c r="F41" s="297"/>
      <c r="G41" s="296"/>
      <c r="H41" s="568" t="s">
        <v>533</v>
      </c>
      <c r="I41" s="568"/>
    </row>
  </sheetData>
  <sheetProtection/>
  <mergeCells count="11">
    <mergeCell ref="A3:I3"/>
    <mergeCell ref="A1:I1"/>
    <mergeCell ref="A2:I2"/>
    <mergeCell ref="I6:I7"/>
    <mergeCell ref="H41:I41"/>
    <mergeCell ref="A6:A7"/>
    <mergeCell ref="B6:B7"/>
    <mergeCell ref="C6:C7"/>
    <mergeCell ref="D6:F6"/>
    <mergeCell ref="G6:G7"/>
    <mergeCell ref="H6:H7"/>
  </mergeCells>
  <printOptions horizontalCentered="1"/>
  <pageMargins left="0.31496062992125984" right="0.31496062992125984" top="0.2755905511811024" bottom="0.3937007874015748" header="0.15748031496062992" footer="0.275590551181102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7">
      <selection activeCell="H17" sqref="H17:I18"/>
    </sheetView>
  </sheetViews>
  <sheetFormatPr defaultColWidth="7.8515625" defaultRowHeight="12.75"/>
  <cols>
    <col min="1" max="1" width="5.140625" style="393" customWidth="1"/>
    <col min="2" max="2" width="33.140625" style="33" customWidth="1"/>
    <col min="3" max="3" width="8.8515625" style="393" customWidth="1"/>
    <col min="4" max="4" width="6.57421875" style="394" customWidth="1"/>
    <col min="5" max="5" width="5.421875" style="393" customWidth="1"/>
    <col min="6" max="6" width="6.421875" style="393" customWidth="1"/>
    <col min="7" max="7" width="18.8515625" style="33" customWidth="1"/>
    <col min="8" max="8" width="52.28125" style="393" customWidth="1"/>
    <col min="9" max="9" width="5.57421875" style="393" customWidth="1"/>
    <col min="10" max="16384" width="7.8515625" style="395" customWidth="1"/>
  </cols>
  <sheetData>
    <row r="1" spans="1:9" s="375" customFormat="1" ht="15.75">
      <c r="A1" s="545" t="s">
        <v>411</v>
      </c>
      <c r="B1" s="545"/>
      <c r="C1" s="545"/>
      <c r="D1" s="545"/>
      <c r="E1" s="545"/>
      <c r="F1" s="545"/>
      <c r="G1" s="545"/>
      <c r="H1" s="545"/>
      <c r="I1" s="545"/>
    </row>
    <row r="2" spans="1:9" s="375" customFormat="1" ht="39" customHeight="1">
      <c r="A2" s="545" t="s">
        <v>413</v>
      </c>
      <c r="B2" s="545"/>
      <c r="C2" s="545"/>
      <c r="D2" s="545"/>
      <c r="E2" s="545"/>
      <c r="F2" s="545"/>
      <c r="G2" s="545"/>
      <c r="H2" s="545"/>
      <c r="I2" s="545"/>
    </row>
    <row r="3" spans="1:9" s="376" customFormat="1" ht="29.25" customHeight="1">
      <c r="A3" s="544" t="str">
        <f>'Tong '!A2:H2</f>
        <v>( Kèm theo Tờ trình số 250/TTr-UBND ngày 11/7/2017 của UBND tỉnh )</v>
      </c>
      <c r="B3" s="544"/>
      <c r="C3" s="544"/>
      <c r="D3" s="544"/>
      <c r="E3" s="544"/>
      <c r="F3" s="544"/>
      <c r="G3" s="544"/>
      <c r="H3" s="544"/>
      <c r="I3" s="544"/>
    </row>
    <row r="4" spans="1:9" s="376" customFormat="1" ht="29.25" customHeight="1">
      <c r="A4" s="55"/>
      <c r="B4" s="55"/>
      <c r="C4" s="55"/>
      <c r="D4" s="55"/>
      <c r="E4" s="55"/>
      <c r="F4" s="55"/>
      <c r="G4" s="55"/>
      <c r="H4" s="55"/>
      <c r="I4" s="55"/>
    </row>
    <row r="5" spans="1:9" s="375" customFormat="1" ht="39" customHeight="1">
      <c r="A5" s="546" t="s">
        <v>0</v>
      </c>
      <c r="B5" s="547" t="s">
        <v>10</v>
      </c>
      <c r="C5" s="548" t="s">
        <v>398</v>
      </c>
      <c r="D5" s="548" t="s">
        <v>65</v>
      </c>
      <c r="E5" s="548"/>
      <c r="F5" s="548"/>
      <c r="G5" s="547" t="s">
        <v>399</v>
      </c>
      <c r="H5" s="548" t="s">
        <v>66</v>
      </c>
      <c r="I5" s="548" t="s">
        <v>50</v>
      </c>
    </row>
    <row r="6" spans="1:9" s="375" customFormat="1" ht="47.25" customHeight="1">
      <c r="A6" s="546"/>
      <c r="B6" s="547"/>
      <c r="C6" s="548"/>
      <c r="D6" s="378" t="s">
        <v>3</v>
      </c>
      <c r="E6" s="377" t="s">
        <v>1</v>
      </c>
      <c r="F6" s="377" t="s">
        <v>2</v>
      </c>
      <c r="G6" s="547"/>
      <c r="H6" s="555"/>
      <c r="I6" s="555"/>
    </row>
    <row r="7" spans="1:9" s="441" customFormat="1" ht="22.5">
      <c r="A7" s="429">
        <v>-1</v>
      </c>
      <c r="B7" s="429">
        <v>-2</v>
      </c>
      <c r="C7" s="429" t="s">
        <v>67</v>
      </c>
      <c r="D7" s="429">
        <v>-4</v>
      </c>
      <c r="E7" s="429">
        <v>-5</v>
      </c>
      <c r="F7" s="429">
        <v>-6</v>
      </c>
      <c r="G7" s="429">
        <v>-8</v>
      </c>
      <c r="H7" s="429">
        <v>-15</v>
      </c>
      <c r="I7" s="429">
        <v>-16</v>
      </c>
    </row>
    <row r="8" spans="1:9" s="381" customFormat="1" ht="18" customHeight="1">
      <c r="A8" s="379" t="s">
        <v>36</v>
      </c>
      <c r="B8" s="552" t="s">
        <v>400</v>
      </c>
      <c r="C8" s="553"/>
      <c r="D8" s="553"/>
      <c r="E8" s="553"/>
      <c r="F8" s="553"/>
      <c r="G8" s="553"/>
      <c r="H8" s="554"/>
      <c r="I8" s="380"/>
    </row>
    <row r="9" spans="1:9" s="381" customFormat="1" ht="35.25" customHeight="1">
      <c r="A9" s="382">
        <v>1</v>
      </c>
      <c r="B9" s="300" t="s">
        <v>393</v>
      </c>
      <c r="C9" s="397">
        <v>4.46</v>
      </c>
      <c r="D9" s="397"/>
      <c r="E9" s="397">
        <v>4.46</v>
      </c>
      <c r="F9" s="301"/>
      <c r="G9" s="299" t="s">
        <v>412</v>
      </c>
      <c r="H9" s="299" t="s">
        <v>396</v>
      </c>
      <c r="I9" s="396"/>
    </row>
    <row r="10" spans="1:9" s="398" customFormat="1" ht="47.25">
      <c r="A10" s="549">
        <v>2</v>
      </c>
      <c r="B10" s="383" t="s">
        <v>401</v>
      </c>
      <c r="C10" s="384">
        <f>SUM(D10:F10)</f>
        <v>0.65</v>
      </c>
      <c r="D10" s="384"/>
      <c r="E10" s="384">
        <v>0.65</v>
      </c>
      <c r="F10" s="384"/>
      <c r="G10" s="556" t="s">
        <v>402</v>
      </c>
      <c r="H10" s="556" t="s">
        <v>403</v>
      </c>
      <c r="I10" s="549"/>
    </row>
    <row r="11" spans="1:9" s="398" customFormat="1" ht="15.75">
      <c r="A11" s="550"/>
      <c r="B11" s="439" t="s">
        <v>404</v>
      </c>
      <c r="C11" s="385">
        <f>SUM(D11:F11)</f>
        <v>0.28</v>
      </c>
      <c r="D11" s="438"/>
      <c r="E11" s="385">
        <v>0.28</v>
      </c>
      <c r="F11" s="385"/>
      <c r="G11" s="557"/>
      <c r="H11" s="559"/>
      <c r="I11" s="550"/>
    </row>
    <row r="12" spans="1:9" s="398" customFormat="1" ht="15.75">
      <c r="A12" s="551"/>
      <c r="B12" s="440" t="s">
        <v>405</v>
      </c>
      <c r="C12" s="436">
        <f>SUM(D12:F12)</f>
        <v>0.37</v>
      </c>
      <c r="D12" s="437"/>
      <c r="E12" s="437">
        <v>0.37</v>
      </c>
      <c r="F12" s="437"/>
      <c r="G12" s="558"/>
      <c r="H12" s="558"/>
      <c r="I12" s="551"/>
    </row>
    <row r="13" spans="1:9" s="381" customFormat="1" ht="18" customHeight="1">
      <c r="A13" s="379" t="s">
        <v>38</v>
      </c>
      <c r="B13" s="552" t="s">
        <v>406</v>
      </c>
      <c r="C13" s="553"/>
      <c r="D13" s="553"/>
      <c r="E13" s="553"/>
      <c r="F13" s="553"/>
      <c r="G13" s="553"/>
      <c r="H13" s="554"/>
      <c r="I13" s="380"/>
    </row>
    <row r="14" spans="1:9" s="398" customFormat="1" ht="47.25">
      <c r="A14" s="382">
        <v>3</v>
      </c>
      <c r="B14" s="386" t="s">
        <v>407</v>
      </c>
      <c r="C14" s="387">
        <f>D14</f>
        <v>3.22</v>
      </c>
      <c r="D14" s="387">
        <v>3.22</v>
      </c>
      <c r="E14" s="387"/>
      <c r="F14" s="387"/>
      <c r="G14" s="388" t="s">
        <v>408</v>
      </c>
      <c r="H14" s="388" t="s">
        <v>409</v>
      </c>
      <c r="I14" s="299"/>
    </row>
    <row r="15" spans="1:9" s="398" customFormat="1" ht="15.75">
      <c r="A15" s="389">
        <v>3</v>
      </c>
      <c r="B15" s="389" t="s">
        <v>410</v>
      </c>
      <c r="C15" s="390">
        <f>C10+C14+C9</f>
        <v>8.33</v>
      </c>
      <c r="D15" s="390">
        <f>D10+D14+D9</f>
        <v>3.22</v>
      </c>
      <c r="E15" s="390">
        <f>E10+E14+E9</f>
        <v>5.11</v>
      </c>
      <c r="F15" s="390">
        <f>F10+F14+F9</f>
        <v>0</v>
      </c>
      <c r="G15" s="390"/>
      <c r="H15" s="389"/>
      <c r="I15" s="389"/>
    </row>
    <row r="16" spans="1:9" s="398" customFormat="1" ht="15.75">
      <c r="A16" s="17"/>
      <c r="B16" s="17"/>
      <c r="C16" s="560"/>
      <c r="D16" s="560"/>
      <c r="E16" s="560"/>
      <c r="F16" s="560"/>
      <c r="G16" s="560"/>
      <c r="H16" s="498"/>
      <c r="I16" s="498"/>
    </row>
    <row r="17" spans="3:9" s="376" customFormat="1" ht="23.25" customHeight="1">
      <c r="C17" s="391"/>
      <c r="D17" s="392"/>
      <c r="E17" s="392"/>
      <c r="F17" s="392"/>
      <c r="G17" s="392"/>
      <c r="H17" s="561" t="s">
        <v>532</v>
      </c>
      <c r="I17" s="561"/>
    </row>
    <row r="18" spans="8:9" ht="18.75">
      <c r="H18" s="562"/>
      <c r="I18" s="562"/>
    </row>
  </sheetData>
  <sheetProtection/>
  <mergeCells count="17">
    <mergeCell ref="A10:A12"/>
    <mergeCell ref="B13:H13"/>
    <mergeCell ref="H17:I17"/>
    <mergeCell ref="H5:H6"/>
    <mergeCell ref="I5:I6"/>
    <mergeCell ref="B8:H8"/>
    <mergeCell ref="G10:G12"/>
    <mergeCell ref="H10:H12"/>
    <mergeCell ref="I10:I12"/>
    <mergeCell ref="A1:I1"/>
    <mergeCell ref="A2:I2"/>
    <mergeCell ref="A3:I3"/>
    <mergeCell ref="A5:A6"/>
    <mergeCell ref="B5:B6"/>
    <mergeCell ref="C5:C6"/>
    <mergeCell ref="D5:F5"/>
    <mergeCell ref="G5:G6"/>
  </mergeCells>
  <printOptions/>
  <pageMargins left="0.36" right="0.35" top="0.64"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K35"/>
  <sheetViews>
    <sheetView zoomScalePageLayoutView="0" workbookViewId="0" topLeftCell="A28">
      <selection activeCell="C42" sqref="C42"/>
    </sheetView>
  </sheetViews>
  <sheetFormatPr defaultColWidth="9.140625" defaultRowHeight="12.75"/>
  <cols>
    <col min="1" max="1" width="5.28125" style="39" customWidth="1"/>
    <col min="2" max="2" width="31.28125" style="30" customWidth="1"/>
    <col min="3" max="3" width="12.140625" style="500" customWidth="1"/>
    <col min="4" max="4" width="8.28125" style="39" customWidth="1"/>
    <col min="5" max="5" width="7.7109375" style="39" customWidth="1"/>
    <col min="6" max="6" width="7.00390625" style="39" customWidth="1"/>
    <col min="7" max="7" width="25.140625" style="32" customWidth="1"/>
    <col min="8" max="8" width="38.140625" style="30" customWidth="1"/>
    <col min="9" max="9" width="8.00390625" style="30" customWidth="1"/>
    <col min="10" max="16384" width="9.140625" style="30" customWidth="1"/>
  </cols>
  <sheetData>
    <row r="1" spans="1:9" s="49" customFormat="1" ht="36.75" customHeight="1">
      <c r="A1" s="508" t="s">
        <v>425</v>
      </c>
      <c r="B1" s="508"/>
      <c r="C1" s="508"/>
      <c r="D1" s="508"/>
      <c r="E1" s="508"/>
      <c r="F1" s="508"/>
      <c r="G1" s="508"/>
      <c r="H1" s="508"/>
      <c r="I1" s="508"/>
    </row>
    <row r="2" spans="1:9" s="33" customFormat="1" ht="22.5" customHeight="1">
      <c r="A2" s="509" t="str">
        <f>'Tong '!A2:H2</f>
        <v>( Kèm theo Tờ trình số 250/TTr-UBND ngày 11/7/2017 của UBND tỉnh )</v>
      </c>
      <c r="B2" s="509"/>
      <c r="C2" s="509"/>
      <c r="D2" s="509"/>
      <c r="E2" s="509"/>
      <c r="F2" s="509"/>
      <c r="G2" s="509"/>
      <c r="H2" s="509"/>
      <c r="I2" s="509"/>
    </row>
    <row r="3" spans="1:9" s="33" customFormat="1" ht="15" customHeight="1">
      <c r="A3" s="59"/>
      <c r="B3" s="59"/>
      <c r="C3" s="499"/>
      <c r="D3" s="59"/>
      <c r="E3" s="59"/>
      <c r="F3" s="59"/>
      <c r="G3" s="59"/>
      <c r="H3" s="59"/>
      <c r="I3" s="59"/>
    </row>
    <row r="4" spans="1:9" ht="27.75" customHeight="1">
      <c r="A4" s="511" t="s">
        <v>0</v>
      </c>
      <c r="B4" s="512" t="s">
        <v>10</v>
      </c>
      <c r="C4" s="513" t="s">
        <v>6</v>
      </c>
      <c r="D4" s="514" t="s">
        <v>65</v>
      </c>
      <c r="E4" s="514"/>
      <c r="F4" s="514"/>
      <c r="G4" s="515" t="s">
        <v>105</v>
      </c>
      <c r="H4" s="517" t="s">
        <v>66</v>
      </c>
      <c r="I4" s="517" t="s">
        <v>50</v>
      </c>
    </row>
    <row r="5" spans="1:9" ht="64.5" customHeight="1">
      <c r="A5" s="511"/>
      <c r="B5" s="512"/>
      <c r="C5" s="513"/>
      <c r="D5" s="88" t="s">
        <v>3</v>
      </c>
      <c r="E5" s="88" t="s">
        <v>1</v>
      </c>
      <c r="F5" s="88" t="s">
        <v>2</v>
      </c>
      <c r="G5" s="516"/>
      <c r="H5" s="517"/>
      <c r="I5" s="517"/>
    </row>
    <row r="6" spans="1:9" s="63" customFormat="1" ht="22.5">
      <c r="A6" s="54">
        <v>-1</v>
      </c>
      <c r="B6" s="54">
        <v>-2</v>
      </c>
      <c r="C6" s="448" t="s">
        <v>67</v>
      </c>
      <c r="D6" s="54">
        <v>-4</v>
      </c>
      <c r="E6" s="54">
        <v>-5</v>
      </c>
      <c r="F6" s="54">
        <v>-6</v>
      </c>
      <c r="G6" s="54">
        <v>-7</v>
      </c>
      <c r="H6" s="54">
        <v>-8</v>
      </c>
      <c r="I6" s="54">
        <v>-9</v>
      </c>
    </row>
    <row r="7" spans="1:9" s="481" customFormat="1" ht="26.25" customHeight="1">
      <c r="A7" s="90" t="s">
        <v>36</v>
      </c>
      <c r="B7" s="91" t="s">
        <v>49</v>
      </c>
      <c r="C7" s="92">
        <f>C8+C9+C10+C11+C12+C13</f>
        <v>3.03</v>
      </c>
      <c r="D7" s="92">
        <f>D8+D9+D10+D11+D12+D13</f>
        <v>3.03</v>
      </c>
      <c r="E7" s="92">
        <f>E8+E9+E10+E11+E12+E13</f>
        <v>0</v>
      </c>
      <c r="F7" s="92">
        <f>F8+F9+F10+F11+F12+F13</f>
        <v>0</v>
      </c>
      <c r="G7" s="93"/>
      <c r="H7" s="93"/>
      <c r="I7" s="93"/>
    </row>
    <row r="8" spans="1:10" s="481" customFormat="1" ht="49.5" customHeight="1">
      <c r="A8" s="94">
        <v>1</v>
      </c>
      <c r="B8" s="98" t="s">
        <v>107</v>
      </c>
      <c r="C8" s="99">
        <f>D8</f>
        <v>1.7</v>
      </c>
      <c r="D8" s="99">
        <v>1.7</v>
      </c>
      <c r="E8" s="96"/>
      <c r="F8" s="97"/>
      <c r="G8" s="97" t="s">
        <v>108</v>
      </c>
      <c r="H8" s="98" t="s">
        <v>458</v>
      </c>
      <c r="I8" s="94"/>
      <c r="J8" s="482"/>
    </row>
    <row r="9" spans="1:10" s="481" customFormat="1" ht="46.5" customHeight="1">
      <c r="A9" s="94">
        <v>2</v>
      </c>
      <c r="B9" s="98" t="s">
        <v>109</v>
      </c>
      <c r="C9" s="99">
        <f>D9</f>
        <v>0.61</v>
      </c>
      <c r="D9" s="99">
        <v>0.61</v>
      </c>
      <c r="E9" s="100"/>
      <c r="F9" s="100"/>
      <c r="G9" s="97" t="str">
        <f>G8</f>
        <v>Tổ dân phố Đại Đồng - Phường Thạch Linh</v>
      </c>
      <c r="H9" s="98" t="s">
        <v>459</v>
      </c>
      <c r="I9" s="94"/>
      <c r="J9" s="483"/>
    </row>
    <row r="10" spans="1:10" s="481" customFormat="1" ht="60">
      <c r="A10" s="57">
        <v>3</v>
      </c>
      <c r="B10" s="98" t="s">
        <v>110</v>
      </c>
      <c r="C10" s="99">
        <v>0.11</v>
      </c>
      <c r="D10" s="99">
        <v>0.11</v>
      </c>
      <c r="E10" s="100"/>
      <c r="F10" s="100"/>
      <c r="G10" s="102" t="s">
        <v>111</v>
      </c>
      <c r="H10" s="98" t="s">
        <v>355</v>
      </c>
      <c r="I10" s="94"/>
      <c r="J10" s="483"/>
    </row>
    <row r="11" spans="1:10" s="481" customFormat="1" ht="45">
      <c r="A11" s="57">
        <v>4</v>
      </c>
      <c r="B11" s="98" t="s">
        <v>333</v>
      </c>
      <c r="C11" s="99">
        <v>0.11</v>
      </c>
      <c r="D11" s="99">
        <v>0.11</v>
      </c>
      <c r="E11" s="100"/>
      <c r="F11" s="100"/>
      <c r="G11" s="102" t="s">
        <v>126</v>
      </c>
      <c r="H11" s="98" t="s">
        <v>365</v>
      </c>
      <c r="I11" s="94"/>
      <c r="J11" s="483"/>
    </row>
    <row r="12" spans="1:9" ht="51" customHeight="1">
      <c r="A12" s="145" t="s">
        <v>349</v>
      </c>
      <c r="B12" s="442" t="s">
        <v>354</v>
      </c>
      <c r="C12" s="501">
        <v>0.13</v>
      </c>
      <c r="D12" s="443">
        <v>0.13</v>
      </c>
      <c r="E12" s="444"/>
      <c r="F12" s="444"/>
      <c r="G12" s="178" t="s">
        <v>337</v>
      </c>
      <c r="H12" s="94" t="s">
        <v>366</v>
      </c>
      <c r="I12" s="303"/>
    </row>
    <row r="13" spans="1:11" ht="51" customHeight="1">
      <c r="A13" s="145" t="s">
        <v>339</v>
      </c>
      <c r="B13" s="95" t="s">
        <v>353</v>
      </c>
      <c r="C13" s="502">
        <v>0.37</v>
      </c>
      <c r="D13" s="445">
        <v>0.37</v>
      </c>
      <c r="E13" s="270"/>
      <c r="F13" s="270"/>
      <c r="G13" s="178" t="s">
        <v>338</v>
      </c>
      <c r="H13" s="94" t="s">
        <v>367</v>
      </c>
      <c r="I13" s="303"/>
      <c r="K13" s="30" t="s">
        <v>124</v>
      </c>
    </row>
    <row r="14" spans="1:9" s="484" customFormat="1" ht="22.5" customHeight="1">
      <c r="A14" s="134" t="s">
        <v>38</v>
      </c>
      <c r="B14" s="140" t="s">
        <v>308</v>
      </c>
      <c r="C14" s="141">
        <f>C15+C17+C19+C21</f>
        <v>4.109999999999999</v>
      </c>
      <c r="D14" s="141">
        <f>D15+D17+D19+D21</f>
        <v>4.109999999999999</v>
      </c>
      <c r="E14" s="141">
        <f>E15+E17+E19+E21</f>
        <v>0</v>
      </c>
      <c r="F14" s="141">
        <f>F15+F17+F19+F21</f>
        <v>0</v>
      </c>
      <c r="G14" s="134"/>
      <c r="H14" s="142"/>
      <c r="I14" s="142"/>
    </row>
    <row r="15" spans="1:10" s="486" customFormat="1" ht="21.75" customHeight="1">
      <c r="A15" s="111" t="s">
        <v>309</v>
      </c>
      <c r="B15" s="112" t="s">
        <v>78</v>
      </c>
      <c r="C15" s="113">
        <f>C16</f>
        <v>0.5</v>
      </c>
      <c r="D15" s="114">
        <f>D16</f>
        <v>0.5</v>
      </c>
      <c r="E15" s="114">
        <f>E16</f>
        <v>0</v>
      </c>
      <c r="F15" s="114">
        <f>F16</f>
        <v>0</v>
      </c>
      <c r="G15" s="114"/>
      <c r="H15" s="118"/>
      <c r="I15" s="84"/>
      <c r="J15" s="485"/>
    </row>
    <row r="16" spans="1:10" s="481" customFormat="1" ht="30">
      <c r="A16" s="57">
        <v>1</v>
      </c>
      <c r="B16" s="116" t="s">
        <v>131</v>
      </c>
      <c r="C16" s="146">
        <v>0.5</v>
      </c>
      <c r="D16" s="109">
        <v>0.5</v>
      </c>
      <c r="E16" s="100"/>
      <c r="F16" s="100"/>
      <c r="G16" s="109" t="s">
        <v>72</v>
      </c>
      <c r="H16" s="116" t="s">
        <v>132</v>
      </c>
      <c r="I16" s="94"/>
      <c r="J16" s="483"/>
    </row>
    <row r="17" spans="1:10" s="486" customFormat="1" ht="22.5" customHeight="1">
      <c r="A17" s="111" t="s">
        <v>310</v>
      </c>
      <c r="B17" s="112" t="s">
        <v>41</v>
      </c>
      <c r="C17" s="113">
        <f>C18</f>
        <v>0.31</v>
      </c>
      <c r="D17" s="113">
        <f>D18</f>
        <v>0.31</v>
      </c>
      <c r="E17" s="113">
        <f>E18</f>
        <v>0</v>
      </c>
      <c r="F17" s="113">
        <f>F18</f>
        <v>0</v>
      </c>
      <c r="G17" s="114"/>
      <c r="H17" s="118"/>
      <c r="I17" s="115"/>
      <c r="J17" s="485"/>
    </row>
    <row r="18" spans="1:10" s="481" customFormat="1" ht="30">
      <c r="A18" s="57">
        <v>1</v>
      </c>
      <c r="B18" s="116" t="s">
        <v>114</v>
      </c>
      <c r="C18" s="146">
        <v>0.31</v>
      </c>
      <c r="D18" s="109">
        <v>0.31</v>
      </c>
      <c r="E18" s="117"/>
      <c r="F18" s="117"/>
      <c r="G18" s="102" t="s">
        <v>115</v>
      </c>
      <c r="H18" s="116" t="s">
        <v>466</v>
      </c>
      <c r="I18" s="94"/>
      <c r="J18" s="483"/>
    </row>
    <row r="19" spans="1:10" s="486" customFormat="1" ht="15">
      <c r="A19" s="111" t="s">
        <v>311</v>
      </c>
      <c r="B19" s="118" t="s">
        <v>34</v>
      </c>
      <c r="C19" s="113">
        <f>C20</f>
        <v>1</v>
      </c>
      <c r="D19" s="119">
        <f>D20</f>
        <v>1</v>
      </c>
      <c r="E19" s="119">
        <f>E20</f>
        <v>0</v>
      </c>
      <c r="F19" s="119">
        <f>F20</f>
        <v>0</v>
      </c>
      <c r="G19" s="93"/>
      <c r="H19" s="118"/>
      <c r="I19" s="115"/>
      <c r="J19" s="485"/>
    </row>
    <row r="20" spans="1:10" s="481" customFormat="1" ht="30">
      <c r="A20" s="57">
        <v>1</v>
      </c>
      <c r="B20" s="120" t="s">
        <v>116</v>
      </c>
      <c r="C20" s="178">
        <v>1</v>
      </c>
      <c r="D20" s="121">
        <v>1</v>
      </c>
      <c r="E20" s="96"/>
      <c r="F20" s="96"/>
      <c r="G20" s="94" t="s">
        <v>117</v>
      </c>
      <c r="H20" s="116" t="s">
        <v>460</v>
      </c>
      <c r="I20" s="122"/>
      <c r="J20" s="483"/>
    </row>
    <row r="21" spans="1:10" s="486" customFormat="1" ht="15">
      <c r="A21" s="103" t="s">
        <v>313</v>
      </c>
      <c r="B21" s="104" t="s">
        <v>68</v>
      </c>
      <c r="C21" s="105">
        <f>C22</f>
        <v>2.3</v>
      </c>
      <c r="D21" s="105">
        <f>D22</f>
        <v>2.3</v>
      </c>
      <c r="E21" s="105">
        <f>E22</f>
        <v>0</v>
      </c>
      <c r="F21" s="105">
        <f>F22</f>
        <v>0</v>
      </c>
      <c r="G21" s="106"/>
      <c r="H21" s="130"/>
      <c r="I21" s="84"/>
      <c r="J21" s="485"/>
    </row>
    <row r="22" spans="1:10" s="481" customFormat="1" ht="32.25" customHeight="1">
      <c r="A22" s="57">
        <v>1</v>
      </c>
      <c r="B22" s="108" t="s">
        <v>112</v>
      </c>
      <c r="C22" s="146">
        <v>2.3</v>
      </c>
      <c r="D22" s="109">
        <v>2.3</v>
      </c>
      <c r="E22" s="100"/>
      <c r="F22" s="100"/>
      <c r="G22" s="109" t="s">
        <v>113</v>
      </c>
      <c r="H22" s="102" t="s">
        <v>461</v>
      </c>
      <c r="I22" s="94"/>
      <c r="J22" s="483"/>
    </row>
    <row r="23" spans="1:10" s="486" customFormat="1" ht="15">
      <c r="A23" s="103" t="s">
        <v>39</v>
      </c>
      <c r="B23" s="123" t="s">
        <v>81</v>
      </c>
      <c r="C23" s="85">
        <f>C24</f>
        <v>4.9</v>
      </c>
      <c r="D23" s="90">
        <f>D24</f>
        <v>4.9</v>
      </c>
      <c r="E23" s="90">
        <f>E24</f>
        <v>0</v>
      </c>
      <c r="F23" s="90">
        <v>0</v>
      </c>
      <c r="G23" s="84"/>
      <c r="H23" s="118"/>
      <c r="I23" s="124"/>
      <c r="J23" s="485"/>
    </row>
    <row r="24" spans="1:10" s="481" customFormat="1" ht="62.25" customHeight="1">
      <c r="A24" s="57">
        <v>1</v>
      </c>
      <c r="B24" s="95" t="s">
        <v>123</v>
      </c>
      <c r="C24" s="86">
        <f>D24</f>
        <v>4.9</v>
      </c>
      <c r="D24" s="121">
        <v>4.9</v>
      </c>
      <c r="E24" s="125"/>
      <c r="F24" s="125" t="s">
        <v>124</v>
      </c>
      <c r="G24" s="94" t="s">
        <v>125</v>
      </c>
      <c r="H24" s="95" t="s">
        <v>307</v>
      </c>
      <c r="I24" s="94"/>
      <c r="J24" s="483"/>
    </row>
    <row r="25" spans="1:10" s="486" customFormat="1" ht="24.75" customHeight="1">
      <c r="A25" s="111" t="s">
        <v>40</v>
      </c>
      <c r="B25" s="104" t="s">
        <v>312</v>
      </c>
      <c r="C25" s="92">
        <f>C26+C27+C28</f>
        <v>5.38</v>
      </c>
      <c r="D25" s="92">
        <f>D26+D27+D28</f>
        <v>5.38</v>
      </c>
      <c r="E25" s="92">
        <f>E26+E27+E28</f>
        <v>0</v>
      </c>
      <c r="F25" s="92">
        <f>F26+F27+F28</f>
        <v>0</v>
      </c>
      <c r="G25" s="84"/>
      <c r="H25" s="104"/>
      <c r="I25" s="84"/>
      <c r="J25" s="485"/>
    </row>
    <row r="26" spans="1:10" s="481" customFormat="1" ht="60">
      <c r="A26" s="57">
        <v>1</v>
      </c>
      <c r="B26" s="125" t="s">
        <v>118</v>
      </c>
      <c r="C26" s="86">
        <f>D26</f>
        <v>2</v>
      </c>
      <c r="D26" s="86">
        <v>2</v>
      </c>
      <c r="E26" s="126"/>
      <c r="F26" s="57"/>
      <c r="G26" s="57" t="s">
        <v>71</v>
      </c>
      <c r="H26" s="116" t="s">
        <v>462</v>
      </c>
      <c r="I26" s="94"/>
      <c r="J26" s="483"/>
    </row>
    <row r="27" spans="1:10" s="481" customFormat="1" ht="60">
      <c r="A27" s="57">
        <v>2</v>
      </c>
      <c r="B27" s="95" t="s">
        <v>119</v>
      </c>
      <c r="C27" s="86">
        <f>D27</f>
        <v>2.8</v>
      </c>
      <c r="D27" s="270">
        <v>2.8</v>
      </c>
      <c r="E27" s="125"/>
      <c r="F27" s="125"/>
      <c r="G27" s="94" t="s">
        <v>120</v>
      </c>
      <c r="H27" s="95" t="s">
        <v>368</v>
      </c>
      <c r="I27" s="94"/>
      <c r="J27" s="483"/>
    </row>
    <row r="28" spans="1:10" s="481" customFormat="1" ht="59.25" customHeight="1">
      <c r="A28" s="57">
        <v>3</v>
      </c>
      <c r="B28" s="100" t="s">
        <v>121</v>
      </c>
      <c r="C28" s="86">
        <f>D28</f>
        <v>0.58</v>
      </c>
      <c r="D28" s="270">
        <v>0.58</v>
      </c>
      <c r="E28" s="100"/>
      <c r="F28" s="100"/>
      <c r="G28" s="101" t="s">
        <v>122</v>
      </c>
      <c r="H28" s="98" t="s">
        <v>463</v>
      </c>
      <c r="I28" s="94"/>
      <c r="J28" s="483"/>
    </row>
    <row r="29" spans="1:10" s="481" customFormat="1" ht="59.25" customHeight="1">
      <c r="A29" s="111" t="s">
        <v>42</v>
      </c>
      <c r="B29" s="129" t="s">
        <v>45</v>
      </c>
      <c r="C29" s="92">
        <f>C30</f>
        <v>0.01</v>
      </c>
      <c r="D29" s="434">
        <f>D30</f>
        <v>0.01</v>
      </c>
      <c r="E29" s="434">
        <f>E30</f>
        <v>0</v>
      </c>
      <c r="F29" s="434">
        <f>F30</f>
        <v>0</v>
      </c>
      <c r="G29" s="101"/>
      <c r="H29" s="98"/>
      <c r="I29" s="94"/>
      <c r="J29" s="483"/>
    </row>
    <row r="30" spans="1:10" s="481" customFormat="1" ht="59.25" customHeight="1">
      <c r="A30" s="57">
        <v>1</v>
      </c>
      <c r="B30" s="125" t="s">
        <v>130</v>
      </c>
      <c r="C30" s="86">
        <f>SUM(D30:G30)</f>
        <v>0.01</v>
      </c>
      <c r="D30" s="435">
        <v>0.01</v>
      </c>
      <c r="E30" s="435"/>
      <c r="F30" s="435"/>
      <c r="G30" s="102" t="s">
        <v>464</v>
      </c>
      <c r="H30" s="102" t="s">
        <v>465</v>
      </c>
      <c r="I30" s="94"/>
      <c r="J30" s="483"/>
    </row>
    <row r="31" spans="1:10" s="486" customFormat="1" ht="15">
      <c r="A31" s="103" t="s">
        <v>43</v>
      </c>
      <c r="B31" s="107" t="s">
        <v>62</v>
      </c>
      <c r="C31" s="113">
        <f>C32+C33</f>
        <v>0.25</v>
      </c>
      <c r="D31" s="113">
        <f>D32+D33</f>
        <v>0.25</v>
      </c>
      <c r="E31" s="113">
        <f>E32+E33</f>
        <v>0</v>
      </c>
      <c r="F31" s="113">
        <f>F32+F33</f>
        <v>0</v>
      </c>
      <c r="G31" s="114"/>
      <c r="H31" s="118"/>
      <c r="I31" s="127"/>
      <c r="J31" s="485"/>
    </row>
    <row r="32" spans="1:10" s="481" customFormat="1" ht="30">
      <c r="A32" s="57">
        <v>1</v>
      </c>
      <c r="B32" s="100" t="s">
        <v>70</v>
      </c>
      <c r="C32" s="99">
        <v>0.15</v>
      </c>
      <c r="D32" s="99">
        <v>0.15</v>
      </c>
      <c r="E32" s="128"/>
      <c r="F32" s="128"/>
      <c r="G32" s="94" t="s">
        <v>127</v>
      </c>
      <c r="H32" s="95"/>
      <c r="I32" s="110"/>
      <c r="J32" s="483"/>
    </row>
    <row r="33" spans="1:10" s="481" customFormat="1" ht="36" customHeight="1">
      <c r="A33" s="57">
        <v>2</v>
      </c>
      <c r="B33" s="100" t="s">
        <v>128</v>
      </c>
      <c r="C33" s="99">
        <v>0.1</v>
      </c>
      <c r="D33" s="99">
        <v>0.1</v>
      </c>
      <c r="E33" s="128"/>
      <c r="F33" s="128"/>
      <c r="G33" s="94" t="s">
        <v>126</v>
      </c>
      <c r="H33" s="95" t="s">
        <v>129</v>
      </c>
      <c r="I33" s="110"/>
      <c r="J33" s="483"/>
    </row>
    <row r="34" spans="1:10" s="486" customFormat="1" ht="22.5" customHeight="1">
      <c r="A34" s="371">
        <v>17</v>
      </c>
      <c r="B34" s="111" t="s">
        <v>414</v>
      </c>
      <c r="C34" s="92">
        <f>C31+C25+C23+C7+C14+C29</f>
        <v>17.680000000000003</v>
      </c>
      <c r="D34" s="92">
        <f>D31+D25+D23+D7+D14+D29</f>
        <v>17.680000000000003</v>
      </c>
      <c r="E34" s="92">
        <f>E31+E25+E23+E7+E14+E29</f>
        <v>0</v>
      </c>
      <c r="F34" s="92">
        <f>F31+F25+F23+F7+F14+F29</f>
        <v>0</v>
      </c>
      <c r="G34" s="92"/>
      <c r="H34" s="129"/>
      <c r="I34" s="84"/>
      <c r="J34" s="485"/>
    </row>
    <row r="35" spans="7:10" ht="39.75" customHeight="1">
      <c r="G35" s="510" t="s">
        <v>539</v>
      </c>
      <c r="H35" s="510"/>
      <c r="I35" s="510"/>
      <c r="J35" s="510"/>
    </row>
  </sheetData>
  <sheetProtection/>
  <mergeCells count="10">
    <mergeCell ref="A1:I1"/>
    <mergeCell ref="A2:I2"/>
    <mergeCell ref="G35:J35"/>
    <mergeCell ref="A4:A5"/>
    <mergeCell ref="B4:B5"/>
    <mergeCell ref="C4:C5"/>
    <mergeCell ref="D4:F4"/>
    <mergeCell ref="G4:G5"/>
    <mergeCell ref="H4:H5"/>
    <mergeCell ref="I4:I5"/>
  </mergeCells>
  <printOptions/>
  <pageMargins left="0.35433070866141736" right="0.35433070866141736" top="0.5511811023622047" bottom="0.4724409448818898" header="0.31496062992125984" footer="0.2362204724409449"/>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I14"/>
  <sheetViews>
    <sheetView zoomScalePageLayoutView="0" workbookViewId="0" topLeftCell="A1">
      <selection activeCell="H17" sqref="H17"/>
    </sheetView>
  </sheetViews>
  <sheetFormatPr defaultColWidth="9.140625" defaultRowHeight="12.75"/>
  <cols>
    <col min="1" max="1" width="6.00390625" style="42" customWidth="1"/>
    <col min="2" max="2" width="37.28125" style="0" customWidth="1"/>
    <col min="3" max="3" width="10.57421875" style="0" customWidth="1"/>
    <col min="4" max="6" width="7.140625" style="0" customWidth="1"/>
    <col min="7" max="7" width="14.8515625" style="0" customWidth="1"/>
    <col min="8" max="8" width="36.8515625" style="0" customWidth="1"/>
    <col min="9" max="9" width="14.421875" style="0" customWidth="1"/>
  </cols>
  <sheetData>
    <row r="1" spans="1:9" s="2" customFormat="1" ht="39.75" customHeight="1">
      <c r="A1" s="508" t="s">
        <v>426</v>
      </c>
      <c r="B1" s="508"/>
      <c r="C1" s="508"/>
      <c r="D1" s="508"/>
      <c r="E1" s="508"/>
      <c r="F1" s="508"/>
      <c r="G1" s="508"/>
      <c r="H1" s="508"/>
      <c r="I1" s="508"/>
    </row>
    <row r="2" spans="1:9" ht="19.5" customHeight="1">
      <c r="A2" s="509" t="str">
        <f>'Tong '!A2:H2</f>
        <v>( Kèm theo Tờ trình số 250/TTr-UBND ngày 11/7/2017 của UBND tỉnh )</v>
      </c>
      <c r="B2" s="509"/>
      <c r="C2" s="509"/>
      <c r="D2" s="509"/>
      <c r="E2" s="509"/>
      <c r="F2" s="509"/>
      <c r="G2" s="509"/>
      <c r="H2" s="509"/>
      <c r="I2" s="509"/>
    </row>
    <row r="3" spans="1:9" ht="19.5" customHeight="1">
      <c r="A3" s="59"/>
      <c r="B3" s="59"/>
      <c r="C3" s="59"/>
      <c r="D3" s="59"/>
      <c r="E3" s="59"/>
      <c r="F3" s="59"/>
      <c r="G3" s="59"/>
      <c r="H3" s="59"/>
      <c r="I3" s="59"/>
    </row>
    <row r="4" spans="1:9" ht="30" customHeight="1">
      <c r="A4" s="518" t="s">
        <v>0</v>
      </c>
      <c r="B4" s="519" t="s">
        <v>7</v>
      </c>
      <c r="C4" s="520" t="s">
        <v>6</v>
      </c>
      <c r="D4" s="519" t="s">
        <v>65</v>
      </c>
      <c r="E4" s="519"/>
      <c r="F4" s="519"/>
      <c r="G4" s="519" t="s">
        <v>57</v>
      </c>
      <c r="H4" s="519" t="s">
        <v>74</v>
      </c>
      <c r="I4" s="521" t="s">
        <v>4</v>
      </c>
    </row>
    <row r="5" spans="1:9" ht="54.75" customHeight="1">
      <c r="A5" s="518"/>
      <c r="B5" s="519"/>
      <c r="C5" s="520"/>
      <c r="D5" s="92" t="s">
        <v>3</v>
      </c>
      <c r="E5" s="93" t="s">
        <v>1</v>
      </c>
      <c r="F5" s="93" t="s">
        <v>2</v>
      </c>
      <c r="G5" s="519"/>
      <c r="H5" s="519"/>
      <c r="I5" s="521"/>
    </row>
    <row r="6" spans="1:9" s="50" customFormat="1" ht="22.5">
      <c r="A6" s="429">
        <v>-1</v>
      </c>
      <c r="B6" s="429">
        <v>-2</v>
      </c>
      <c r="C6" s="430" t="s">
        <v>8</v>
      </c>
      <c r="D6" s="429">
        <v>-4</v>
      </c>
      <c r="E6" s="429">
        <v>-5</v>
      </c>
      <c r="F6" s="429">
        <v>-6</v>
      </c>
      <c r="G6" s="429">
        <v>-7</v>
      </c>
      <c r="H6" s="429">
        <v>-8</v>
      </c>
      <c r="I6" s="429">
        <v>-9</v>
      </c>
    </row>
    <row r="7" spans="1:9" s="132" customFormat="1" ht="15">
      <c r="A7" s="111" t="s">
        <v>36</v>
      </c>
      <c r="B7" s="135" t="s">
        <v>314</v>
      </c>
      <c r="C7" s="92">
        <f>C8</f>
        <v>2.04</v>
      </c>
      <c r="D7" s="92">
        <f>D8</f>
        <v>2.04</v>
      </c>
      <c r="E7" s="92">
        <f>E8</f>
        <v>0</v>
      </c>
      <c r="F7" s="92">
        <f>F8</f>
        <v>0</v>
      </c>
      <c r="G7" s="111"/>
      <c r="H7" s="111"/>
      <c r="I7" s="111"/>
    </row>
    <row r="8" spans="1:9" s="72" customFormat="1" ht="60" customHeight="1">
      <c r="A8" s="71">
        <v>1</v>
      </c>
      <c r="B8" s="137" t="s">
        <v>133</v>
      </c>
      <c r="C8" s="138">
        <v>2.04</v>
      </c>
      <c r="D8" s="138">
        <v>2.04</v>
      </c>
      <c r="E8" s="139"/>
      <c r="F8" s="139"/>
      <c r="G8" s="71" t="s">
        <v>134</v>
      </c>
      <c r="H8" s="102" t="s">
        <v>454</v>
      </c>
      <c r="I8" s="139"/>
    </row>
    <row r="9" spans="1:9" s="133" customFormat="1" ht="22.5" customHeight="1">
      <c r="A9" s="134" t="s">
        <v>38</v>
      </c>
      <c r="B9" s="140" t="s">
        <v>41</v>
      </c>
      <c r="C9" s="141">
        <f>C10</f>
        <v>0.3</v>
      </c>
      <c r="D9" s="141">
        <f>D10</f>
        <v>0.3</v>
      </c>
      <c r="E9" s="141">
        <f>E10</f>
        <v>0</v>
      </c>
      <c r="F9" s="141">
        <f>F10</f>
        <v>0</v>
      </c>
      <c r="G9" s="134"/>
      <c r="H9" s="142"/>
      <c r="I9" s="142"/>
    </row>
    <row r="10" spans="1:9" s="2" customFormat="1" ht="53.25" customHeight="1">
      <c r="A10" s="57">
        <v>1</v>
      </c>
      <c r="B10" s="116" t="s">
        <v>135</v>
      </c>
      <c r="C10" s="86">
        <v>0.3</v>
      </c>
      <c r="D10" s="86">
        <v>0.3</v>
      </c>
      <c r="E10" s="125"/>
      <c r="F10" s="125"/>
      <c r="G10" s="102" t="s">
        <v>136</v>
      </c>
      <c r="H10" s="143" t="s">
        <v>374</v>
      </c>
      <c r="I10" s="125"/>
    </row>
    <row r="11" spans="1:9" s="70" customFormat="1" ht="22.5" customHeight="1">
      <c r="A11" s="304">
        <v>2</v>
      </c>
      <c r="B11" s="183" t="s">
        <v>315</v>
      </c>
      <c r="C11" s="92">
        <f>C9+C7</f>
        <v>2.34</v>
      </c>
      <c r="D11" s="92">
        <f>D9+D7</f>
        <v>2.34</v>
      </c>
      <c r="E11" s="92">
        <f>E9+E7</f>
        <v>0</v>
      </c>
      <c r="F11" s="92">
        <f>F9+F7</f>
        <v>0</v>
      </c>
      <c r="G11" s="92"/>
      <c r="H11" s="129"/>
      <c r="I11" s="84"/>
    </row>
    <row r="12" spans="4:9" ht="22.5" customHeight="1">
      <c r="D12" s="60"/>
      <c r="E12" s="60"/>
      <c r="F12" s="60"/>
      <c r="G12" s="60"/>
      <c r="H12" s="427" t="s">
        <v>538</v>
      </c>
      <c r="I12" s="427"/>
    </row>
    <row r="13" spans="4:9" ht="12.75">
      <c r="D13" s="60"/>
      <c r="E13" s="60"/>
      <c r="F13" s="60"/>
      <c r="G13" s="60"/>
      <c r="H13" s="60"/>
      <c r="I13" s="60"/>
    </row>
    <row r="14" spans="4:9" ht="12.75">
      <c r="D14" s="60"/>
      <c r="E14" s="60"/>
      <c r="F14" s="60"/>
      <c r="G14" s="60"/>
      <c r="H14" s="60"/>
      <c r="I14" s="60"/>
    </row>
  </sheetData>
  <sheetProtection/>
  <mergeCells count="9">
    <mergeCell ref="A1:I1"/>
    <mergeCell ref="A4:A5"/>
    <mergeCell ref="B4:B5"/>
    <mergeCell ref="C4:C5"/>
    <mergeCell ref="D4:F4"/>
    <mergeCell ref="I4:I5"/>
    <mergeCell ref="A2:I2"/>
    <mergeCell ref="G4:G5"/>
    <mergeCell ref="H4:H5"/>
  </mergeCells>
  <printOptions/>
  <pageMargins left="0.45" right="0.29" top="0.8" bottom="0.8" header="0.19" footer="0.19"/>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J17"/>
  <sheetViews>
    <sheetView zoomScalePageLayoutView="0" workbookViewId="0" topLeftCell="A1">
      <selection activeCell="H13" sqref="H13"/>
    </sheetView>
  </sheetViews>
  <sheetFormatPr defaultColWidth="9.140625" defaultRowHeight="12.75"/>
  <cols>
    <col min="1" max="1" width="4.421875" style="0" customWidth="1"/>
    <col min="2" max="2" width="41.00390625" style="0" customWidth="1"/>
    <col min="3" max="3" width="11.00390625" style="0" customWidth="1"/>
    <col min="4" max="4" width="8.57421875" style="0" customWidth="1"/>
    <col min="5" max="5" width="7.421875" style="0" customWidth="1"/>
    <col min="6" max="6" width="6.140625" style="0" customWidth="1"/>
    <col min="8" max="8" width="36.140625" style="0" customWidth="1"/>
    <col min="9" max="9" width="14.57421875" style="0" customWidth="1"/>
  </cols>
  <sheetData>
    <row r="1" spans="1:9" s="2" customFormat="1" ht="38.25" customHeight="1">
      <c r="A1" s="508" t="s">
        <v>427</v>
      </c>
      <c r="B1" s="508"/>
      <c r="C1" s="508"/>
      <c r="D1" s="508"/>
      <c r="E1" s="508"/>
      <c r="F1" s="508"/>
      <c r="G1" s="508"/>
      <c r="H1" s="508"/>
      <c r="I1" s="508"/>
    </row>
    <row r="2" spans="1:10" s="2" customFormat="1" ht="16.5">
      <c r="A2" s="509" t="str">
        <f>'Tong '!A2:H2</f>
        <v>( Kèm theo Tờ trình số 250/TTr-UBND ngày 11/7/2017 của UBND tỉnh )</v>
      </c>
      <c r="B2" s="509"/>
      <c r="C2" s="509"/>
      <c r="D2" s="509"/>
      <c r="E2" s="509"/>
      <c r="F2" s="509"/>
      <c r="G2" s="509"/>
      <c r="H2" s="509"/>
      <c r="I2" s="509"/>
      <c r="J2" s="3"/>
    </row>
    <row r="3" ht="24.75" customHeight="1"/>
    <row r="4" spans="1:9" ht="26.25" customHeight="1">
      <c r="A4" s="522" t="s">
        <v>0</v>
      </c>
      <c r="B4" s="522" t="s">
        <v>7</v>
      </c>
      <c r="C4" s="523" t="s">
        <v>6</v>
      </c>
      <c r="D4" s="523" t="s">
        <v>65</v>
      </c>
      <c r="E4" s="523"/>
      <c r="F4" s="523"/>
      <c r="G4" s="522" t="s">
        <v>58</v>
      </c>
      <c r="H4" s="522" t="s">
        <v>11</v>
      </c>
      <c r="I4" s="522" t="s">
        <v>4</v>
      </c>
    </row>
    <row r="5" spans="1:9" ht="59.25" customHeight="1">
      <c r="A5" s="522"/>
      <c r="B5" s="522"/>
      <c r="C5" s="523"/>
      <c r="D5" s="85" t="s">
        <v>3</v>
      </c>
      <c r="E5" s="85" t="s">
        <v>1</v>
      </c>
      <c r="F5" s="85" t="s">
        <v>9</v>
      </c>
      <c r="G5" s="522"/>
      <c r="H5" s="522"/>
      <c r="I5" s="522"/>
    </row>
    <row r="6" spans="1:9" s="50" customFormat="1" ht="11.25">
      <c r="A6" s="446" t="s">
        <v>24</v>
      </c>
      <c r="B6" s="446" t="s">
        <v>25</v>
      </c>
      <c r="C6" s="447" t="s">
        <v>26</v>
      </c>
      <c r="D6" s="447" t="s">
        <v>27</v>
      </c>
      <c r="E6" s="447" t="s">
        <v>28</v>
      </c>
      <c r="F6" s="447" t="s">
        <v>29</v>
      </c>
      <c r="G6" s="446" t="s">
        <v>30</v>
      </c>
      <c r="H6" s="446" t="s">
        <v>31</v>
      </c>
      <c r="I6" s="446" t="s">
        <v>32</v>
      </c>
    </row>
    <row r="7" spans="1:9" s="131" customFormat="1" ht="14.25">
      <c r="A7" s="136" t="s">
        <v>36</v>
      </c>
      <c r="B7" s="118" t="s">
        <v>269</v>
      </c>
      <c r="C7" s="147">
        <f>C8</f>
        <v>2</v>
      </c>
      <c r="D7" s="113">
        <f>D8</f>
        <v>2</v>
      </c>
      <c r="E7" s="113">
        <f>E8</f>
        <v>0</v>
      </c>
      <c r="F7" s="113">
        <f>F8</f>
        <v>0</v>
      </c>
      <c r="G7" s="136"/>
      <c r="H7" s="136"/>
      <c r="I7" s="136"/>
    </row>
    <row r="8" spans="1:9" s="76" customFormat="1" ht="43.5" customHeight="1">
      <c r="A8" s="57">
        <v>1</v>
      </c>
      <c r="B8" s="148" t="s">
        <v>137</v>
      </c>
      <c r="C8" s="149">
        <f>SUM(D8:F8)</f>
        <v>2</v>
      </c>
      <c r="D8" s="149">
        <v>2</v>
      </c>
      <c r="E8" s="150"/>
      <c r="F8" s="151"/>
      <c r="G8" s="152" t="s">
        <v>64</v>
      </c>
      <c r="H8" s="153" t="s">
        <v>467</v>
      </c>
      <c r="I8" s="154"/>
    </row>
    <row r="9" spans="1:9" s="77" customFormat="1" ht="23.25" customHeight="1">
      <c r="A9" s="111" t="s">
        <v>38</v>
      </c>
      <c r="B9" s="155" t="s">
        <v>45</v>
      </c>
      <c r="C9" s="156">
        <f>C10</f>
        <v>7.26</v>
      </c>
      <c r="D9" s="156">
        <f>D10</f>
        <v>0.41</v>
      </c>
      <c r="E9" s="156">
        <f>E10</f>
        <v>6.85</v>
      </c>
      <c r="F9" s="156">
        <f>F10</f>
        <v>0</v>
      </c>
      <c r="G9" s="157"/>
      <c r="H9" s="158"/>
      <c r="I9" s="159"/>
    </row>
    <row r="10" spans="1:9" s="76" customFormat="1" ht="60">
      <c r="A10" s="57">
        <v>1</v>
      </c>
      <c r="B10" s="153" t="s">
        <v>356</v>
      </c>
      <c r="C10" s="149">
        <f>SUM(D10:F10)</f>
        <v>7.26</v>
      </c>
      <c r="D10" s="160">
        <v>0.41</v>
      </c>
      <c r="E10" s="161">
        <v>6.85</v>
      </c>
      <c r="F10" s="151"/>
      <c r="G10" s="162" t="s">
        <v>138</v>
      </c>
      <c r="H10" s="163" t="s">
        <v>139</v>
      </c>
      <c r="I10" s="154"/>
    </row>
    <row r="11" spans="1:9" s="77" customFormat="1" ht="14.25">
      <c r="A11" s="111" t="s">
        <v>39</v>
      </c>
      <c r="B11" s="158" t="s">
        <v>312</v>
      </c>
      <c r="C11" s="156">
        <f>C12</f>
        <v>1</v>
      </c>
      <c r="D11" s="156">
        <f>D12</f>
        <v>1</v>
      </c>
      <c r="E11" s="156">
        <f>E12</f>
        <v>0</v>
      </c>
      <c r="F11" s="156">
        <f>F12</f>
        <v>0</v>
      </c>
      <c r="G11" s="89"/>
      <c r="H11" s="164"/>
      <c r="I11" s="159"/>
    </row>
    <row r="12" spans="1:9" s="76" customFormat="1" ht="45.75" customHeight="1">
      <c r="A12" s="57">
        <v>1</v>
      </c>
      <c r="B12" s="163" t="s">
        <v>140</v>
      </c>
      <c r="C12" s="149">
        <f>SUM(D12:F12)</f>
        <v>1</v>
      </c>
      <c r="D12" s="149">
        <v>1</v>
      </c>
      <c r="E12" s="165"/>
      <c r="F12" s="165"/>
      <c r="G12" s="162" t="s">
        <v>99</v>
      </c>
      <c r="H12" s="163"/>
      <c r="I12" s="125"/>
    </row>
    <row r="13" spans="1:9" s="77" customFormat="1" ht="22.5" customHeight="1">
      <c r="A13" s="305">
        <v>3</v>
      </c>
      <c r="B13" s="183" t="s">
        <v>318</v>
      </c>
      <c r="C13" s="80">
        <f>C11+C9+C7</f>
        <v>10.26</v>
      </c>
      <c r="D13" s="80">
        <f>D11+D9+D7</f>
        <v>3.41</v>
      </c>
      <c r="E13" s="80">
        <f>E11+E9+E7</f>
        <v>6.85</v>
      </c>
      <c r="F13" s="80">
        <f>F11+F9+F7</f>
        <v>0</v>
      </c>
      <c r="G13" s="92"/>
      <c r="H13" s="129"/>
      <c r="I13" s="84"/>
    </row>
    <row r="14" spans="5:9" ht="35.25" customHeight="1">
      <c r="E14" s="60"/>
      <c r="F14" s="60"/>
      <c r="G14" s="60"/>
      <c r="H14" s="534" t="s">
        <v>535</v>
      </c>
      <c r="I14" s="534"/>
    </row>
    <row r="15" spans="5:9" ht="12.75">
      <c r="E15" s="60"/>
      <c r="F15" s="60"/>
      <c r="G15" s="60"/>
      <c r="H15" s="60"/>
      <c r="I15" s="60"/>
    </row>
    <row r="16" spans="5:9" ht="12.75">
      <c r="E16" s="60"/>
      <c r="F16" s="60"/>
      <c r="G16" s="60"/>
      <c r="H16" s="60"/>
      <c r="I16" s="60"/>
    </row>
    <row r="17" spans="5:9" ht="12.75">
      <c r="E17" s="60"/>
      <c r="F17" s="60"/>
      <c r="G17" s="60"/>
      <c r="H17" s="60"/>
      <c r="I17" s="60"/>
    </row>
  </sheetData>
  <sheetProtection/>
  <mergeCells count="10">
    <mergeCell ref="B4:B5"/>
    <mergeCell ref="C4:C5"/>
    <mergeCell ref="D4:F4"/>
    <mergeCell ref="H14:I14"/>
    <mergeCell ref="A1:I1"/>
    <mergeCell ref="A2:I2"/>
    <mergeCell ref="G4:G5"/>
    <mergeCell ref="H4:H5"/>
    <mergeCell ref="I4:I5"/>
    <mergeCell ref="A4:A5"/>
  </mergeCells>
  <printOptions/>
  <pageMargins left="0.54" right="0.49" top="0.48" bottom="0.75" header="0.3" footer="0.3"/>
  <pageSetup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I16"/>
  <sheetViews>
    <sheetView zoomScalePageLayoutView="0" workbookViewId="0" topLeftCell="A1">
      <selection activeCell="E20" sqref="E20"/>
    </sheetView>
  </sheetViews>
  <sheetFormatPr defaultColWidth="9.140625" defaultRowHeight="12.75"/>
  <cols>
    <col min="1" max="1" width="4.8515625" style="35" customWidth="1"/>
    <col min="2" max="2" width="35.140625" style="35" customWidth="1"/>
    <col min="3" max="3" width="11.00390625" style="43" customWidth="1"/>
    <col min="4" max="4" width="8.28125" style="43" customWidth="1"/>
    <col min="5" max="5" width="7.57421875" style="43" customWidth="1"/>
    <col min="6" max="6" width="7.421875" style="35" customWidth="1"/>
    <col min="7" max="7" width="16.421875" style="35" customWidth="1"/>
    <col min="8" max="8" width="40.57421875" style="35" customWidth="1"/>
    <col min="9" max="9" width="7.00390625" style="35" customWidth="1"/>
    <col min="10" max="16384" width="9.140625" style="35" customWidth="1"/>
  </cols>
  <sheetData>
    <row r="1" spans="1:9" ht="33.75" customHeight="1">
      <c r="A1" s="508" t="s">
        <v>428</v>
      </c>
      <c r="B1" s="508"/>
      <c r="C1" s="508"/>
      <c r="D1" s="508"/>
      <c r="E1" s="508"/>
      <c r="F1" s="508"/>
      <c r="G1" s="508"/>
      <c r="H1" s="508"/>
      <c r="I1" s="508"/>
    </row>
    <row r="2" spans="1:9" ht="15.75" customHeight="1">
      <c r="A2" s="509" t="str">
        <f>'Tong '!A2:H2</f>
        <v>( Kèm theo Tờ trình số 250/TTr-UBND ngày 11/7/2017 của UBND tỉnh )</v>
      </c>
      <c r="B2" s="509"/>
      <c r="C2" s="509"/>
      <c r="D2" s="509"/>
      <c r="E2" s="509"/>
      <c r="F2" s="509"/>
      <c r="G2" s="509"/>
      <c r="H2" s="509"/>
      <c r="I2" s="509"/>
    </row>
    <row r="3" spans="1:9" ht="18.75" customHeight="1">
      <c r="A3" s="59"/>
      <c r="B3" s="59"/>
      <c r="C3" s="59"/>
      <c r="D3" s="59"/>
      <c r="E3" s="59"/>
      <c r="F3" s="59"/>
      <c r="G3" s="59"/>
      <c r="H3" s="59"/>
      <c r="I3" s="59"/>
    </row>
    <row r="4" spans="1:9" ht="31.5" customHeight="1">
      <c r="A4" s="518" t="s">
        <v>0</v>
      </c>
      <c r="B4" s="519" t="s">
        <v>7</v>
      </c>
      <c r="C4" s="520" t="s">
        <v>6</v>
      </c>
      <c r="D4" s="519" t="s">
        <v>65</v>
      </c>
      <c r="E4" s="519"/>
      <c r="F4" s="519"/>
      <c r="G4" s="519" t="s">
        <v>57</v>
      </c>
      <c r="H4" s="519" t="s">
        <v>74</v>
      </c>
      <c r="I4" s="519" t="s">
        <v>4</v>
      </c>
    </row>
    <row r="5" spans="1:9" ht="46.5" customHeight="1">
      <c r="A5" s="518"/>
      <c r="B5" s="519"/>
      <c r="C5" s="520"/>
      <c r="D5" s="92" t="s">
        <v>3</v>
      </c>
      <c r="E5" s="93" t="s">
        <v>1</v>
      </c>
      <c r="F5" s="93" t="s">
        <v>2</v>
      </c>
      <c r="G5" s="519"/>
      <c r="H5" s="519"/>
      <c r="I5" s="519"/>
    </row>
    <row r="6" spans="1:9" s="449" customFormat="1" ht="38.25" customHeight="1">
      <c r="A6" s="54">
        <v>-1</v>
      </c>
      <c r="B6" s="54">
        <v>-2</v>
      </c>
      <c r="C6" s="448" t="s">
        <v>8</v>
      </c>
      <c r="D6" s="54">
        <v>-4</v>
      </c>
      <c r="E6" s="54">
        <v>-5</v>
      </c>
      <c r="F6" s="54">
        <v>-6</v>
      </c>
      <c r="G6" s="54">
        <v>-7</v>
      </c>
      <c r="H6" s="54">
        <v>-8</v>
      </c>
      <c r="I6" s="54">
        <v>-9</v>
      </c>
    </row>
    <row r="7" spans="1:9" s="78" customFormat="1" ht="38.25" customHeight="1">
      <c r="A7" s="176" t="s">
        <v>36</v>
      </c>
      <c r="B7" s="180" t="s">
        <v>369</v>
      </c>
      <c r="C7" s="177">
        <f>C8</f>
        <v>0.2</v>
      </c>
      <c r="D7" s="177">
        <f>D8</f>
        <v>0.2</v>
      </c>
      <c r="E7" s="177">
        <f>E8</f>
        <v>0</v>
      </c>
      <c r="F7" s="177"/>
      <c r="G7" s="176"/>
      <c r="H7" s="176"/>
      <c r="I7" s="167"/>
    </row>
    <row r="8" spans="1:9" s="78" customFormat="1" ht="38.25" customHeight="1">
      <c r="A8" s="167">
        <v>1</v>
      </c>
      <c r="B8" s="421" t="s">
        <v>415</v>
      </c>
      <c r="C8" s="168">
        <v>0.2</v>
      </c>
      <c r="D8" s="168">
        <v>0.2</v>
      </c>
      <c r="E8" s="167"/>
      <c r="F8" s="167"/>
      <c r="G8" s="167" t="s">
        <v>379</v>
      </c>
      <c r="H8" s="167" t="s">
        <v>370</v>
      </c>
      <c r="I8" s="167"/>
    </row>
    <row r="9" spans="1:9" s="317" customFormat="1" ht="38.25" customHeight="1">
      <c r="A9" s="176" t="s">
        <v>38</v>
      </c>
      <c r="B9" s="169" t="s">
        <v>375</v>
      </c>
      <c r="C9" s="450">
        <f>C10</f>
        <v>0.7</v>
      </c>
      <c r="D9" s="450">
        <f>D10</f>
        <v>0.7</v>
      </c>
      <c r="E9" s="450">
        <f>E10</f>
        <v>0</v>
      </c>
      <c r="F9" s="450">
        <f>F10</f>
        <v>0</v>
      </c>
      <c r="G9" s="176"/>
      <c r="H9" s="176"/>
      <c r="I9" s="176"/>
    </row>
    <row r="10" spans="1:9" s="317" customFormat="1" ht="38.25" customHeight="1">
      <c r="A10" s="167">
        <v>1</v>
      </c>
      <c r="B10" s="73" t="s">
        <v>376</v>
      </c>
      <c r="C10" s="318">
        <v>0.7</v>
      </c>
      <c r="D10" s="318">
        <v>0.7</v>
      </c>
      <c r="E10" s="318"/>
      <c r="F10" s="318"/>
      <c r="G10" s="167" t="s">
        <v>378</v>
      </c>
      <c r="H10" s="175" t="s">
        <v>377</v>
      </c>
      <c r="I10" s="176"/>
    </row>
    <row r="11" spans="1:9" s="166" customFormat="1" ht="38.25" customHeight="1">
      <c r="A11" s="111" t="s">
        <v>39</v>
      </c>
      <c r="B11" s="451" t="s">
        <v>416</v>
      </c>
      <c r="C11" s="74">
        <f>SUM(C12)</f>
        <v>0.01</v>
      </c>
      <c r="D11" s="74">
        <f>SUM(D12)</f>
        <v>0.01</v>
      </c>
      <c r="E11" s="74">
        <f>SUM(E12)</f>
        <v>0</v>
      </c>
      <c r="F11" s="74">
        <f>SUM(F12)</f>
        <v>0</v>
      </c>
      <c r="G11" s="171"/>
      <c r="H11" s="172"/>
      <c r="I11" s="170"/>
    </row>
    <row r="12" spans="1:9" s="78" customFormat="1" ht="45" customHeight="1">
      <c r="A12" s="57">
        <v>1</v>
      </c>
      <c r="B12" s="125" t="s">
        <v>130</v>
      </c>
      <c r="C12" s="435">
        <f>SUM(D12:G12)</f>
        <v>0.01</v>
      </c>
      <c r="D12" s="435">
        <v>0.01</v>
      </c>
      <c r="E12" s="428"/>
      <c r="F12" s="174"/>
      <c r="G12" s="102" t="s">
        <v>417</v>
      </c>
      <c r="H12" s="102" t="s">
        <v>455</v>
      </c>
      <c r="I12" s="174"/>
    </row>
    <row r="13" spans="1:9" s="77" customFormat="1" ht="14.25">
      <c r="A13" s="111" t="s">
        <v>40</v>
      </c>
      <c r="B13" s="104" t="s">
        <v>62</v>
      </c>
      <c r="C13" s="85">
        <f>SUM(C14:C14)</f>
        <v>0.1</v>
      </c>
      <c r="D13" s="85">
        <f>SUM(D14:D14)</f>
        <v>0</v>
      </c>
      <c r="E13" s="85">
        <f>SUM(E14:E14)</f>
        <v>0.1</v>
      </c>
      <c r="F13" s="85"/>
      <c r="G13" s="84"/>
      <c r="H13" s="104"/>
      <c r="I13" s="129"/>
    </row>
    <row r="14" spans="1:9" s="76" customFormat="1" ht="46.5" customHeight="1">
      <c r="A14" s="57">
        <v>1</v>
      </c>
      <c r="B14" s="73" t="s">
        <v>141</v>
      </c>
      <c r="C14" s="75">
        <v>0.1</v>
      </c>
      <c r="D14" s="173"/>
      <c r="E14" s="75">
        <v>0.1</v>
      </c>
      <c r="F14" s="174"/>
      <c r="G14" s="144" t="s">
        <v>142</v>
      </c>
      <c r="H14" s="473" t="s">
        <v>527</v>
      </c>
      <c r="I14" s="174"/>
    </row>
    <row r="15" spans="1:9" s="77" customFormat="1" ht="22.5" customHeight="1">
      <c r="A15" s="371">
        <v>4</v>
      </c>
      <c r="B15" s="183" t="s">
        <v>418</v>
      </c>
      <c r="C15" s="92">
        <f>C7+C9+C13+C11</f>
        <v>1.0099999999999998</v>
      </c>
      <c r="D15" s="92">
        <f>D7+D9+D13+D11</f>
        <v>0.9099999999999999</v>
      </c>
      <c r="E15" s="92">
        <f>E7+E9+E13+E11</f>
        <v>0.1</v>
      </c>
      <c r="F15" s="92">
        <f>F7+F9+F13+F11</f>
        <v>0</v>
      </c>
      <c r="G15" s="92"/>
      <c r="H15" s="129"/>
      <c r="I15" s="84"/>
    </row>
    <row r="16" spans="7:9" ht="39" customHeight="1">
      <c r="G16" s="524" t="s">
        <v>535</v>
      </c>
      <c r="H16" s="524"/>
      <c r="I16" s="524"/>
    </row>
  </sheetData>
  <sheetProtection/>
  <mergeCells count="10">
    <mergeCell ref="C4:C5"/>
    <mergeCell ref="D4:F4"/>
    <mergeCell ref="G16:I16"/>
    <mergeCell ref="G4:G5"/>
    <mergeCell ref="A1:I1"/>
    <mergeCell ref="A2:I2"/>
    <mergeCell ref="H4:H5"/>
    <mergeCell ref="I4:I5"/>
    <mergeCell ref="A4:A5"/>
    <mergeCell ref="B4:B5"/>
  </mergeCells>
  <printOptions/>
  <pageMargins left="0.62" right="0.44" top="0.4" bottom="0.35" header="0.3" footer="0.2"/>
  <pageSetup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78"/>
  <sheetViews>
    <sheetView zoomScalePageLayoutView="0" workbookViewId="0" topLeftCell="A67">
      <selection activeCell="G81" sqref="G81"/>
    </sheetView>
  </sheetViews>
  <sheetFormatPr defaultColWidth="9.140625" defaultRowHeight="12.75"/>
  <cols>
    <col min="1" max="1" width="6.140625" style="35" customWidth="1"/>
    <col min="2" max="2" width="35.140625" style="35" customWidth="1"/>
    <col min="3" max="3" width="11.00390625" style="43" customWidth="1"/>
    <col min="4" max="4" width="8.28125" style="43" customWidth="1"/>
    <col min="5" max="5" width="7.57421875" style="43" customWidth="1"/>
    <col min="6" max="6" width="7.421875" style="35" customWidth="1"/>
    <col min="7" max="7" width="16.421875" style="35" customWidth="1"/>
    <col min="8" max="8" width="34.8515625" style="35" customWidth="1"/>
    <col min="9" max="9" width="9.421875" style="35" customWidth="1"/>
    <col min="10" max="16384" width="9.140625" style="35" customWidth="1"/>
  </cols>
  <sheetData>
    <row r="1" spans="1:9" ht="31.5" customHeight="1">
      <c r="A1" s="508" t="s">
        <v>429</v>
      </c>
      <c r="B1" s="508"/>
      <c r="C1" s="508"/>
      <c r="D1" s="508"/>
      <c r="E1" s="508"/>
      <c r="F1" s="508"/>
      <c r="G1" s="508"/>
      <c r="H1" s="508"/>
      <c r="I1" s="508"/>
    </row>
    <row r="2" spans="1:9" ht="16.5">
      <c r="A2" s="509" t="str">
        <f>'Tong '!A2:H2</f>
        <v>( Kèm theo Tờ trình số 250/TTr-UBND ngày 11/7/2017 của UBND tỉnh )</v>
      </c>
      <c r="B2" s="509"/>
      <c r="C2" s="509"/>
      <c r="D2" s="509"/>
      <c r="E2" s="509"/>
      <c r="F2" s="509"/>
      <c r="G2" s="509"/>
      <c r="H2" s="509"/>
      <c r="I2" s="509"/>
    </row>
    <row r="3" spans="1:9" ht="20.25" customHeight="1">
      <c r="A3" s="59"/>
      <c r="B3" s="59"/>
      <c r="C3" s="59"/>
      <c r="D3" s="59"/>
      <c r="E3" s="59"/>
      <c r="F3" s="59"/>
      <c r="G3" s="59"/>
      <c r="H3" s="59"/>
      <c r="I3" s="59"/>
    </row>
    <row r="4" spans="1:9" ht="33.75" customHeight="1">
      <c r="A4" s="526" t="s">
        <v>0</v>
      </c>
      <c r="B4" s="527" t="s">
        <v>7</v>
      </c>
      <c r="C4" s="527" t="s">
        <v>6</v>
      </c>
      <c r="D4" s="527" t="s">
        <v>65</v>
      </c>
      <c r="E4" s="527"/>
      <c r="F4" s="527"/>
      <c r="G4" s="527" t="s">
        <v>57</v>
      </c>
      <c r="H4" s="527" t="s">
        <v>98</v>
      </c>
      <c r="I4" s="528" t="s">
        <v>4</v>
      </c>
    </row>
    <row r="5" spans="1:9" ht="15.75">
      <c r="A5" s="526"/>
      <c r="B5" s="527"/>
      <c r="C5" s="527"/>
      <c r="D5" s="527" t="s">
        <v>3</v>
      </c>
      <c r="E5" s="527" t="s">
        <v>1</v>
      </c>
      <c r="F5" s="527" t="s">
        <v>2</v>
      </c>
      <c r="G5" s="527"/>
      <c r="H5" s="527"/>
      <c r="I5" s="528"/>
    </row>
    <row r="6" spans="1:9" ht="66" customHeight="1">
      <c r="A6" s="526"/>
      <c r="B6" s="527"/>
      <c r="C6" s="527"/>
      <c r="D6" s="527"/>
      <c r="E6" s="527"/>
      <c r="F6" s="527"/>
      <c r="G6" s="527"/>
      <c r="H6" s="527"/>
      <c r="I6" s="528"/>
    </row>
    <row r="7" spans="1:9" s="63" customFormat="1" ht="11.25">
      <c r="A7" s="319">
        <v>-1</v>
      </c>
      <c r="B7" s="319">
        <v>-2</v>
      </c>
      <c r="C7" s="319">
        <v>-3</v>
      </c>
      <c r="D7" s="319">
        <v>-4</v>
      </c>
      <c r="E7" s="319">
        <v>-5</v>
      </c>
      <c r="F7" s="319">
        <v>-6</v>
      </c>
      <c r="G7" s="319">
        <v>-7</v>
      </c>
      <c r="H7" s="319">
        <v>-8</v>
      </c>
      <c r="I7" s="319">
        <v>-9</v>
      </c>
    </row>
    <row r="8" spans="1:9" s="329" customFormat="1" ht="14.25">
      <c r="A8" s="362" t="s">
        <v>36</v>
      </c>
      <c r="B8" s="335" t="s">
        <v>388</v>
      </c>
      <c r="C8" s="187">
        <f>SUM(C9)</f>
        <v>3</v>
      </c>
      <c r="D8" s="187">
        <f>SUM(D9)</f>
        <v>0</v>
      </c>
      <c r="E8" s="187">
        <f>SUM(E9)</f>
        <v>3</v>
      </c>
      <c r="F8" s="187">
        <f>SUM(F9)</f>
        <v>0</v>
      </c>
      <c r="G8" s="188"/>
      <c r="H8" s="191"/>
      <c r="I8" s="452"/>
    </row>
    <row r="9" spans="1:9" s="328" customFormat="1" ht="90">
      <c r="A9" s="321">
        <v>1</v>
      </c>
      <c r="B9" s="453" t="s">
        <v>389</v>
      </c>
      <c r="C9" s="340">
        <f>SUM(D9:F9)</f>
        <v>3</v>
      </c>
      <c r="D9" s="454"/>
      <c r="E9" s="340">
        <v>3</v>
      </c>
      <c r="F9" s="340"/>
      <c r="G9" s="277" t="s">
        <v>390</v>
      </c>
      <c r="H9" s="236" t="s">
        <v>391</v>
      </c>
      <c r="I9" s="327"/>
    </row>
    <row r="10" spans="1:9" s="329" customFormat="1" ht="14.25">
      <c r="A10" s="186" t="s">
        <v>38</v>
      </c>
      <c r="B10" s="320" t="s">
        <v>143</v>
      </c>
      <c r="C10" s="187">
        <f>C11</f>
        <v>0.2</v>
      </c>
      <c r="D10" s="187">
        <f>D11</f>
        <v>0.2</v>
      </c>
      <c r="E10" s="187">
        <f>E11</f>
        <v>0</v>
      </c>
      <c r="F10" s="187">
        <f>F11</f>
        <v>0</v>
      </c>
      <c r="G10" s="188"/>
      <c r="H10" s="189"/>
      <c r="I10" s="190"/>
    </row>
    <row r="11" spans="1:9" s="328" customFormat="1" ht="41.25" customHeight="1">
      <c r="A11" s="330">
        <v>1</v>
      </c>
      <c r="B11" s="331" t="s">
        <v>323</v>
      </c>
      <c r="C11" s="323">
        <v>0.2</v>
      </c>
      <c r="D11" s="323">
        <v>0.2</v>
      </c>
      <c r="E11" s="324"/>
      <c r="F11" s="324"/>
      <c r="G11" s="332" t="s">
        <v>144</v>
      </c>
      <c r="H11" s="333" t="s">
        <v>334</v>
      </c>
      <c r="I11" s="334"/>
    </row>
    <row r="12" spans="1:9" s="336" customFormat="1" ht="14.25">
      <c r="A12" s="186" t="s">
        <v>39</v>
      </c>
      <c r="B12" s="335" t="s">
        <v>49</v>
      </c>
      <c r="C12" s="187">
        <f>SUM(C13:C16)</f>
        <v>5.64</v>
      </c>
      <c r="D12" s="187">
        <f>SUM(D13:D16)</f>
        <v>5.64</v>
      </c>
      <c r="E12" s="187">
        <f>SUM(E13:E16)</f>
        <v>0</v>
      </c>
      <c r="F12" s="187">
        <f>SUM(F13:F16)</f>
        <v>0</v>
      </c>
      <c r="G12" s="188"/>
      <c r="H12" s="189"/>
      <c r="I12" s="190"/>
    </row>
    <row r="13" spans="1:9" s="337" customFormat="1" ht="45">
      <c r="A13" s="330">
        <v>1</v>
      </c>
      <c r="B13" s="322" t="s">
        <v>502</v>
      </c>
      <c r="C13" s="323">
        <f>SUM(D13:F13)</f>
        <v>0.3</v>
      </c>
      <c r="D13" s="323">
        <v>0.3</v>
      </c>
      <c r="E13" s="321"/>
      <c r="F13" s="321"/>
      <c r="G13" s="325" t="s">
        <v>146</v>
      </c>
      <c r="H13" s="333" t="s">
        <v>501</v>
      </c>
      <c r="I13" s="334"/>
    </row>
    <row r="14" spans="1:9" s="342" customFormat="1" ht="64.5" customHeight="1">
      <c r="A14" s="338" t="s">
        <v>342</v>
      </c>
      <c r="B14" s="339" t="s">
        <v>350</v>
      </c>
      <c r="C14" s="323">
        <f>SUM(D14:F14)</f>
        <v>0.54</v>
      </c>
      <c r="D14" s="340">
        <v>0.54</v>
      </c>
      <c r="E14" s="340"/>
      <c r="F14" s="340"/>
      <c r="G14" s="227" t="s">
        <v>351</v>
      </c>
      <c r="H14" s="227" t="s">
        <v>352</v>
      </c>
      <c r="I14" s="341"/>
    </row>
    <row r="15" spans="1:9" s="337" customFormat="1" ht="45">
      <c r="A15" s="321">
        <v>3</v>
      </c>
      <c r="B15" s="322" t="s">
        <v>504</v>
      </c>
      <c r="C15" s="323">
        <f>SUM(D15:F15)</f>
        <v>0.5</v>
      </c>
      <c r="D15" s="323">
        <v>0.5</v>
      </c>
      <c r="E15" s="324"/>
      <c r="F15" s="324"/>
      <c r="G15" s="325" t="s">
        <v>175</v>
      </c>
      <c r="H15" s="333" t="s">
        <v>503</v>
      </c>
      <c r="I15" s="334"/>
    </row>
    <row r="16" spans="1:9" s="337" customFormat="1" ht="45">
      <c r="A16" s="321">
        <v>4</v>
      </c>
      <c r="B16" s="326" t="s">
        <v>176</v>
      </c>
      <c r="C16" s="323">
        <f>SUM(D16:F16)</f>
        <v>4.3</v>
      </c>
      <c r="D16" s="323">
        <v>4.3</v>
      </c>
      <c r="E16" s="344"/>
      <c r="F16" s="344"/>
      <c r="G16" s="325" t="s">
        <v>177</v>
      </c>
      <c r="H16" s="333" t="s">
        <v>505</v>
      </c>
      <c r="I16" s="334"/>
    </row>
    <row r="17" spans="1:9" s="336" customFormat="1" ht="14.25">
      <c r="A17" s="186" t="s">
        <v>40</v>
      </c>
      <c r="B17" s="191" t="s">
        <v>178</v>
      </c>
      <c r="C17" s="187">
        <f>C18</f>
        <v>0.13</v>
      </c>
      <c r="D17" s="187">
        <f>D18</f>
        <v>0.13</v>
      </c>
      <c r="E17" s="187">
        <f>E18</f>
        <v>0</v>
      </c>
      <c r="F17" s="187">
        <f>F18</f>
        <v>0</v>
      </c>
      <c r="G17" s="188"/>
      <c r="H17" s="189"/>
      <c r="I17" s="190"/>
    </row>
    <row r="18" spans="1:9" s="337" customFormat="1" ht="30">
      <c r="A18" s="330">
        <v>1</v>
      </c>
      <c r="B18" s="322" t="s">
        <v>179</v>
      </c>
      <c r="C18" s="323">
        <v>0.13</v>
      </c>
      <c r="D18" s="323">
        <v>0.13</v>
      </c>
      <c r="E18" s="321"/>
      <c r="F18" s="321"/>
      <c r="G18" s="325" t="s">
        <v>174</v>
      </c>
      <c r="H18" s="333" t="s">
        <v>506</v>
      </c>
      <c r="I18" s="334"/>
    </row>
    <row r="19" spans="1:9" s="336" customFormat="1" ht="14.25">
      <c r="A19" s="186" t="s">
        <v>42</v>
      </c>
      <c r="B19" s="335" t="s">
        <v>92</v>
      </c>
      <c r="C19" s="187">
        <f>SUM(C20:C22)</f>
        <v>3.77</v>
      </c>
      <c r="D19" s="187">
        <f>SUM(D20:D22)</f>
        <v>3.77</v>
      </c>
      <c r="E19" s="187">
        <f>SUM(E20:E22)</f>
        <v>0</v>
      </c>
      <c r="F19" s="187">
        <f>SUM(F20:F22)</f>
        <v>0</v>
      </c>
      <c r="G19" s="188"/>
      <c r="H19" s="189"/>
      <c r="I19" s="190"/>
    </row>
    <row r="20" spans="1:9" s="337" customFormat="1" ht="30">
      <c r="A20" s="330">
        <v>1</v>
      </c>
      <c r="B20" s="322" t="s">
        <v>180</v>
      </c>
      <c r="C20" s="323">
        <v>3.5</v>
      </c>
      <c r="D20" s="323">
        <v>3.5</v>
      </c>
      <c r="E20" s="324"/>
      <c r="F20" s="324"/>
      <c r="G20" s="325" t="s">
        <v>181</v>
      </c>
      <c r="H20" s="343" t="s">
        <v>336</v>
      </c>
      <c r="I20" s="334"/>
    </row>
    <row r="21" spans="1:9" s="337" customFormat="1" ht="30">
      <c r="A21" s="330">
        <v>2</v>
      </c>
      <c r="B21" s="322" t="s">
        <v>182</v>
      </c>
      <c r="C21" s="323">
        <v>0.15</v>
      </c>
      <c r="D21" s="323">
        <v>0.15</v>
      </c>
      <c r="E21" s="324"/>
      <c r="F21" s="324"/>
      <c r="G21" s="325" t="s">
        <v>174</v>
      </c>
      <c r="H21" s="333"/>
      <c r="I21" s="334"/>
    </row>
    <row r="22" spans="1:9" s="337" customFormat="1" ht="30">
      <c r="A22" s="345" t="s">
        <v>380</v>
      </c>
      <c r="B22" s="326" t="s">
        <v>183</v>
      </c>
      <c r="C22" s="323">
        <v>0.12</v>
      </c>
      <c r="D22" s="323">
        <v>0.12</v>
      </c>
      <c r="E22" s="344"/>
      <c r="F22" s="344"/>
      <c r="G22" s="325" t="s">
        <v>184</v>
      </c>
      <c r="H22" s="343" t="s">
        <v>507</v>
      </c>
      <c r="I22" s="334"/>
    </row>
    <row r="23" spans="1:9" s="336" customFormat="1" ht="19.5" customHeight="1">
      <c r="A23" s="186" t="s">
        <v>43</v>
      </c>
      <c r="B23" s="191" t="s">
        <v>185</v>
      </c>
      <c r="C23" s="187">
        <f>C24+C25</f>
        <v>1.3</v>
      </c>
      <c r="D23" s="187">
        <f>D24+D25</f>
        <v>1.3</v>
      </c>
      <c r="E23" s="187">
        <f>E24+E25</f>
        <v>0</v>
      </c>
      <c r="F23" s="187">
        <f>F24+F25</f>
        <v>0</v>
      </c>
      <c r="G23" s="188"/>
      <c r="H23" s="189"/>
      <c r="I23" s="190"/>
    </row>
    <row r="24" spans="1:9" s="337" customFormat="1" ht="30">
      <c r="A24" s="330">
        <v>1</v>
      </c>
      <c r="B24" s="346" t="s">
        <v>186</v>
      </c>
      <c r="C24" s="323">
        <v>0.5</v>
      </c>
      <c r="D24" s="323">
        <v>0.5</v>
      </c>
      <c r="E24" s="324"/>
      <c r="F24" s="324"/>
      <c r="G24" s="325" t="s">
        <v>187</v>
      </c>
      <c r="H24" s="343"/>
      <c r="I24" s="334"/>
    </row>
    <row r="25" spans="1:9" s="336" customFormat="1" ht="30">
      <c r="A25" s="330">
        <v>2</v>
      </c>
      <c r="B25" s="346" t="s">
        <v>186</v>
      </c>
      <c r="C25" s="323">
        <v>0.8</v>
      </c>
      <c r="D25" s="323">
        <v>0.8</v>
      </c>
      <c r="E25" s="321"/>
      <c r="F25" s="321"/>
      <c r="G25" s="325" t="s">
        <v>184</v>
      </c>
      <c r="H25" s="347"/>
      <c r="I25" s="334"/>
    </row>
    <row r="26" spans="1:9" s="336" customFormat="1" ht="24" customHeight="1">
      <c r="A26" s="186" t="s">
        <v>44</v>
      </c>
      <c r="B26" s="335" t="s">
        <v>41</v>
      </c>
      <c r="C26" s="187">
        <f>C27+C28</f>
        <v>2.4000000000000004</v>
      </c>
      <c r="D26" s="187">
        <f>D27+D28</f>
        <v>2.4000000000000004</v>
      </c>
      <c r="E26" s="187">
        <f>E27+E28</f>
        <v>0</v>
      </c>
      <c r="F26" s="187">
        <f>F27+F28</f>
        <v>0</v>
      </c>
      <c r="G26" s="188"/>
      <c r="H26" s="189"/>
      <c r="I26" s="190"/>
    </row>
    <row r="27" spans="1:9" s="337" customFormat="1" ht="45">
      <c r="A27" s="330">
        <v>1</v>
      </c>
      <c r="B27" s="326" t="s">
        <v>188</v>
      </c>
      <c r="C27" s="323">
        <v>0.8</v>
      </c>
      <c r="D27" s="323">
        <v>0.8</v>
      </c>
      <c r="E27" s="324"/>
      <c r="F27" s="324"/>
      <c r="G27" s="325" t="s">
        <v>189</v>
      </c>
      <c r="H27" s="343"/>
      <c r="I27" s="334"/>
    </row>
    <row r="28" spans="1:9" s="355" customFormat="1" ht="63.75" customHeight="1">
      <c r="A28" s="348">
        <v>2</v>
      </c>
      <c r="B28" s="349" t="s">
        <v>331</v>
      </c>
      <c r="C28" s="350">
        <v>1.6</v>
      </c>
      <c r="D28" s="351">
        <v>1.6</v>
      </c>
      <c r="E28" s="352"/>
      <c r="F28" s="352"/>
      <c r="G28" s="353" t="s">
        <v>332</v>
      </c>
      <c r="H28" s="343" t="s">
        <v>520</v>
      </c>
      <c r="I28" s="354"/>
    </row>
    <row r="29" spans="1:9" s="336" customFormat="1" ht="21" customHeight="1">
      <c r="A29" s="186" t="s">
        <v>46</v>
      </c>
      <c r="B29" s="191" t="s">
        <v>75</v>
      </c>
      <c r="C29" s="187">
        <f>SUM(C30:C32)</f>
        <v>4.495</v>
      </c>
      <c r="D29" s="187">
        <f>SUM(D30:D32)</f>
        <v>0.034999999999999996</v>
      </c>
      <c r="E29" s="187">
        <f>SUM(E30:E32)</f>
        <v>4.46</v>
      </c>
      <c r="F29" s="187">
        <f>SUM(F30:F32)</f>
        <v>0</v>
      </c>
      <c r="G29" s="358"/>
      <c r="H29" s="359"/>
      <c r="I29" s="190"/>
    </row>
    <row r="30" spans="1:9" s="337" customFormat="1" ht="45">
      <c r="A30" s="330">
        <v>1</v>
      </c>
      <c r="B30" s="326" t="s">
        <v>393</v>
      </c>
      <c r="C30" s="323">
        <v>4.46</v>
      </c>
      <c r="D30" s="323"/>
      <c r="E30" s="323">
        <v>4.46</v>
      </c>
      <c r="F30" s="323"/>
      <c r="G30" s="360" t="s">
        <v>395</v>
      </c>
      <c r="H30" s="227" t="s">
        <v>396</v>
      </c>
      <c r="I30" s="334"/>
    </row>
    <row r="31" spans="1:9" s="337" customFormat="1" ht="60">
      <c r="A31" s="330">
        <v>2</v>
      </c>
      <c r="B31" s="232" t="s">
        <v>130</v>
      </c>
      <c r="C31" s="471">
        <f>SUM(D31:G31)</f>
        <v>0.03</v>
      </c>
      <c r="D31" s="471">
        <v>0.03</v>
      </c>
      <c r="E31" s="471"/>
      <c r="F31" s="471"/>
      <c r="G31" s="472" t="s">
        <v>526</v>
      </c>
      <c r="H31" s="472" t="s">
        <v>525</v>
      </c>
      <c r="I31" s="334"/>
    </row>
    <row r="32" spans="1:9" s="329" customFormat="1" ht="45">
      <c r="A32" s="330">
        <v>3</v>
      </c>
      <c r="B32" s="322" t="s">
        <v>394</v>
      </c>
      <c r="C32" s="323">
        <v>0.005</v>
      </c>
      <c r="D32" s="323">
        <v>0.005</v>
      </c>
      <c r="E32" s="321"/>
      <c r="F32" s="321"/>
      <c r="G32" s="325" t="s">
        <v>191</v>
      </c>
      <c r="H32" s="333"/>
      <c r="I32" s="334"/>
    </row>
    <row r="33" spans="1:9" s="329" customFormat="1" ht="14.25">
      <c r="A33" s="186" t="s">
        <v>47</v>
      </c>
      <c r="B33" s="335" t="s">
        <v>51</v>
      </c>
      <c r="C33" s="187">
        <f>SUM(C34:C65)</f>
        <v>26.759999999999994</v>
      </c>
      <c r="D33" s="187">
        <f>SUM(D34:D65)</f>
        <v>26.759999999999994</v>
      </c>
      <c r="E33" s="187">
        <f>SUM(E34:E65)</f>
        <v>0</v>
      </c>
      <c r="F33" s="187">
        <f>SUM(F34:F65)</f>
        <v>0</v>
      </c>
      <c r="G33" s="188"/>
      <c r="H33" s="189"/>
      <c r="I33" s="190"/>
    </row>
    <row r="34" spans="1:9" s="328" customFormat="1" ht="30">
      <c r="A34" s="321">
        <v>1</v>
      </c>
      <c r="B34" s="326" t="s">
        <v>51</v>
      </c>
      <c r="C34" s="323">
        <v>0.08</v>
      </c>
      <c r="D34" s="323">
        <v>0.08</v>
      </c>
      <c r="E34" s="324"/>
      <c r="F34" s="324"/>
      <c r="G34" s="325" t="s">
        <v>145</v>
      </c>
      <c r="H34" s="343" t="s">
        <v>508</v>
      </c>
      <c r="I34" s="327"/>
    </row>
    <row r="35" spans="1:9" s="328" customFormat="1" ht="49.5" customHeight="1">
      <c r="A35" s="321">
        <v>2</v>
      </c>
      <c r="B35" s="326" t="s">
        <v>51</v>
      </c>
      <c r="C35" s="323">
        <v>3</v>
      </c>
      <c r="D35" s="323">
        <v>3</v>
      </c>
      <c r="E35" s="324"/>
      <c r="F35" s="324"/>
      <c r="G35" s="325" t="s">
        <v>102</v>
      </c>
      <c r="H35" s="343" t="s">
        <v>509</v>
      </c>
      <c r="I35" s="327"/>
    </row>
    <row r="36" spans="1:9" s="328" customFormat="1" ht="49.5" customHeight="1">
      <c r="A36" s="321">
        <v>3</v>
      </c>
      <c r="B36" s="326" t="s">
        <v>51</v>
      </c>
      <c r="C36" s="323">
        <v>0.5</v>
      </c>
      <c r="D36" s="323">
        <v>0.5</v>
      </c>
      <c r="E36" s="324"/>
      <c r="F36" s="324"/>
      <c r="G36" s="325" t="s">
        <v>371</v>
      </c>
      <c r="H36" s="343"/>
      <c r="I36" s="327"/>
    </row>
    <row r="37" spans="1:9" s="328" customFormat="1" ht="45">
      <c r="A37" s="321">
        <v>4</v>
      </c>
      <c r="B37" s="326" t="s">
        <v>51</v>
      </c>
      <c r="C37" s="323">
        <v>0.2</v>
      </c>
      <c r="D37" s="323">
        <v>0.2</v>
      </c>
      <c r="E37" s="324"/>
      <c r="F37" s="324"/>
      <c r="G37" s="325" t="s">
        <v>146</v>
      </c>
      <c r="H37" s="343"/>
      <c r="I37" s="327"/>
    </row>
    <row r="38" spans="1:9" s="337" customFormat="1" ht="30">
      <c r="A38" s="321">
        <v>5</v>
      </c>
      <c r="B38" s="326" t="s">
        <v>51</v>
      </c>
      <c r="C38" s="323">
        <v>0.3</v>
      </c>
      <c r="D38" s="323">
        <v>0.3</v>
      </c>
      <c r="E38" s="324"/>
      <c r="F38" s="324"/>
      <c r="G38" s="325" t="s">
        <v>147</v>
      </c>
      <c r="H38" s="343"/>
      <c r="I38" s="327"/>
    </row>
    <row r="39" spans="1:9" s="337" customFormat="1" ht="30">
      <c r="A39" s="321">
        <v>6</v>
      </c>
      <c r="B39" s="326" t="s">
        <v>51</v>
      </c>
      <c r="C39" s="323">
        <v>0.6</v>
      </c>
      <c r="D39" s="323">
        <v>0.6</v>
      </c>
      <c r="E39" s="324"/>
      <c r="F39" s="324"/>
      <c r="G39" s="325" t="s">
        <v>148</v>
      </c>
      <c r="H39" s="343" t="s">
        <v>510</v>
      </c>
      <c r="I39" s="327"/>
    </row>
    <row r="40" spans="1:9" s="337" customFormat="1" ht="30">
      <c r="A40" s="321">
        <v>7</v>
      </c>
      <c r="B40" s="326" t="s">
        <v>51</v>
      </c>
      <c r="C40" s="323">
        <v>0.75</v>
      </c>
      <c r="D40" s="323">
        <v>0.75</v>
      </c>
      <c r="E40" s="324"/>
      <c r="F40" s="324"/>
      <c r="G40" s="325" t="s">
        <v>149</v>
      </c>
      <c r="H40" s="343" t="s">
        <v>511</v>
      </c>
      <c r="I40" s="327"/>
    </row>
    <row r="41" spans="1:9" s="337" customFormat="1" ht="30">
      <c r="A41" s="321">
        <v>8</v>
      </c>
      <c r="B41" s="326" t="s">
        <v>51</v>
      </c>
      <c r="C41" s="323">
        <v>0.25</v>
      </c>
      <c r="D41" s="323">
        <v>0.25</v>
      </c>
      <c r="E41" s="324"/>
      <c r="F41" s="324"/>
      <c r="G41" s="325" t="s">
        <v>150</v>
      </c>
      <c r="H41" s="343" t="s">
        <v>511</v>
      </c>
      <c r="I41" s="327"/>
    </row>
    <row r="42" spans="1:9" s="337" customFormat="1" ht="45">
      <c r="A42" s="321">
        <v>9</v>
      </c>
      <c r="B42" s="326" t="s">
        <v>51</v>
      </c>
      <c r="C42" s="323">
        <v>0.12</v>
      </c>
      <c r="D42" s="323">
        <v>0.12</v>
      </c>
      <c r="E42" s="324"/>
      <c r="F42" s="324"/>
      <c r="G42" s="325" t="s">
        <v>151</v>
      </c>
      <c r="H42" s="343"/>
      <c r="I42" s="327"/>
    </row>
    <row r="43" spans="1:9" s="337" customFormat="1" ht="30">
      <c r="A43" s="321">
        <v>10</v>
      </c>
      <c r="B43" s="326" t="s">
        <v>51</v>
      </c>
      <c r="C43" s="323">
        <v>0.19</v>
      </c>
      <c r="D43" s="323">
        <v>0.19</v>
      </c>
      <c r="E43" s="324"/>
      <c r="F43" s="324"/>
      <c r="G43" s="325" t="s">
        <v>152</v>
      </c>
      <c r="H43" s="343"/>
      <c r="I43" s="327"/>
    </row>
    <row r="44" spans="1:9" s="337" customFormat="1" ht="30">
      <c r="A44" s="321">
        <v>11</v>
      </c>
      <c r="B44" s="326" t="s">
        <v>51</v>
      </c>
      <c r="C44" s="323">
        <v>0.1</v>
      </c>
      <c r="D44" s="323">
        <v>0.1</v>
      </c>
      <c r="E44" s="324"/>
      <c r="F44" s="324"/>
      <c r="G44" s="325" t="s">
        <v>150</v>
      </c>
      <c r="H44" s="343"/>
      <c r="I44" s="327"/>
    </row>
    <row r="45" spans="1:9" s="337" customFormat="1" ht="30">
      <c r="A45" s="321">
        <v>12</v>
      </c>
      <c r="B45" s="326" t="s">
        <v>51</v>
      </c>
      <c r="C45" s="323">
        <v>0.1</v>
      </c>
      <c r="D45" s="323">
        <v>0.1</v>
      </c>
      <c r="E45" s="324"/>
      <c r="F45" s="324"/>
      <c r="G45" s="325" t="s">
        <v>153</v>
      </c>
      <c r="H45" s="343"/>
      <c r="I45" s="327"/>
    </row>
    <row r="46" spans="1:9" s="337" customFormat="1" ht="30">
      <c r="A46" s="321">
        <v>13</v>
      </c>
      <c r="B46" s="326" t="s">
        <v>51</v>
      </c>
      <c r="C46" s="323">
        <v>1.4</v>
      </c>
      <c r="D46" s="323">
        <v>1.4</v>
      </c>
      <c r="E46" s="321"/>
      <c r="F46" s="321"/>
      <c r="G46" s="325" t="s">
        <v>154</v>
      </c>
      <c r="H46" s="326"/>
      <c r="I46" s="321"/>
    </row>
    <row r="47" spans="1:9" s="337" customFormat="1" ht="30">
      <c r="A47" s="321">
        <v>14</v>
      </c>
      <c r="B47" s="326" t="s">
        <v>51</v>
      </c>
      <c r="C47" s="323">
        <v>2</v>
      </c>
      <c r="D47" s="323">
        <v>2</v>
      </c>
      <c r="E47" s="321"/>
      <c r="F47" s="321"/>
      <c r="G47" s="325" t="s">
        <v>155</v>
      </c>
      <c r="H47" s="343" t="s">
        <v>512</v>
      </c>
      <c r="I47" s="321"/>
    </row>
    <row r="48" spans="1:9" s="337" customFormat="1" ht="30">
      <c r="A48" s="321">
        <v>15</v>
      </c>
      <c r="B48" s="326" t="s">
        <v>51</v>
      </c>
      <c r="C48" s="323">
        <v>1</v>
      </c>
      <c r="D48" s="323">
        <v>1</v>
      </c>
      <c r="E48" s="324"/>
      <c r="F48" s="324"/>
      <c r="G48" s="325" t="s">
        <v>156</v>
      </c>
      <c r="H48" s="326"/>
      <c r="I48" s="327"/>
    </row>
    <row r="49" spans="1:9" s="337" customFormat="1" ht="30">
      <c r="A49" s="321">
        <v>16</v>
      </c>
      <c r="B49" s="326" t="s">
        <v>51</v>
      </c>
      <c r="C49" s="323">
        <v>0.2</v>
      </c>
      <c r="D49" s="323">
        <v>0.2</v>
      </c>
      <c r="E49" s="321"/>
      <c r="F49" s="321"/>
      <c r="G49" s="325" t="s">
        <v>157</v>
      </c>
      <c r="H49" s="343"/>
      <c r="I49" s="327"/>
    </row>
    <row r="50" spans="1:9" s="337" customFormat="1" ht="45">
      <c r="A50" s="321">
        <v>17</v>
      </c>
      <c r="B50" s="326" t="s">
        <v>51</v>
      </c>
      <c r="C50" s="323">
        <v>0.5</v>
      </c>
      <c r="D50" s="323">
        <v>0.5</v>
      </c>
      <c r="E50" s="321"/>
      <c r="F50" s="321"/>
      <c r="G50" s="325" t="s">
        <v>158</v>
      </c>
      <c r="H50" s="343" t="s">
        <v>513</v>
      </c>
      <c r="I50" s="321"/>
    </row>
    <row r="51" spans="1:9" s="337" customFormat="1" ht="30">
      <c r="A51" s="321">
        <v>18</v>
      </c>
      <c r="B51" s="326" t="s">
        <v>51</v>
      </c>
      <c r="C51" s="323">
        <v>0.9</v>
      </c>
      <c r="D51" s="323">
        <v>0.9</v>
      </c>
      <c r="E51" s="344"/>
      <c r="F51" s="344"/>
      <c r="G51" s="325" t="s">
        <v>159</v>
      </c>
      <c r="H51" s="343"/>
      <c r="I51" s="321"/>
    </row>
    <row r="52" spans="1:9" s="337" customFormat="1" ht="30">
      <c r="A52" s="321">
        <v>19</v>
      </c>
      <c r="B52" s="326" t="s">
        <v>51</v>
      </c>
      <c r="C52" s="323">
        <v>1</v>
      </c>
      <c r="D52" s="323">
        <v>1</v>
      </c>
      <c r="E52" s="324"/>
      <c r="F52" s="324"/>
      <c r="G52" s="325" t="s">
        <v>160</v>
      </c>
      <c r="H52" s="326"/>
      <c r="I52" s="327"/>
    </row>
    <row r="53" spans="1:9" s="337" customFormat="1" ht="45">
      <c r="A53" s="321">
        <v>20</v>
      </c>
      <c r="B53" s="326" t="s">
        <v>51</v>
      </c>
      <c r="C53" s="323">
        <v>0.09</v>
      </c>
      <c r="D53" s="323">
        <v>0.09</v>
      </c>
      <c r="E53" s="324"/>
      <c r="F53" s="324"/>
      <c r="G53" s="325" t="s">
        <v>161</v>
      </c>
      <c r="H53" s="470" t="s">
        <v>514</v>
      </c>
      <c r="I53" s="327"/>
    </row>
    <row r="54" spans="1:9" s="337" customFormat="1" ht="45">
      <c r="A54" s="321">
        <v>21</v>
      </c>
      <c r="B54" s="326" t="s">
        <v>51</v>
      </c>
      <c r="C54" s="323">
        <v>0.17</v>
      </c>
      <c r="D54" s="323">
        <v>0.17</v>
      </c>
      <c r="E54" s="324"/>
      <c r="F54" s="324"/>
      <c r="G54" s="325" t="s">
        <v>162</v>
      </c>
      <c r="H54" s="470" t="s">
        <v>514</v>
      </c>
      <c r="I54" s="327"/>
    </row>
    <row r="55" spans="1:9" s="337" customFormat="1" ht="30">
      <c r="A55" s="321">
        <v>22</v>
      </c>
      <c r="B55" s="326" t="s">
        <v>51</v>
      </c>
      <c r="C55" s="323">
        <v>2.8</v>
      </c>
      <c r="D55" s="323">
        <v>2.8</v>
      </c>
      <c r="E55" s="324"/>
      <c r="F55" s="324"/>
      <c r="G55" s="325" t="s">
        <v>515</v>
      </c>
      <c r="H55" s="357"/>
      <c r="I55" s="327"/>
    </row>
    <row r="56" spans="1:9" s="337" customFormat="1" ht="30">
      <c r="A56" s="321">
        <v>23</v>
      </c>
      <c r="B56" s="326" t="s">
        <v>51</v>
      </c>
      <c r="C56" s="323">
        <v>0.4</v>
      </c>
      <c r="D56" s="323">
        <v>0.4</v>
      </c>
      <c r="E56" s="324"/>
      <c r="F56" s="324"/>
      <c r="G56" s="325" t="s">
        <v>163</v>
      </c>
      <c r="H56" s="343" t="s">
        <v>516</v>
      </c>
      <c r="I56" s="327"/>
    </row>
    <row r="57" spans="1:9" s="337" customFormat="1" ht="30">
      <c r="A57" s="321">
        <v>24</v>
      </c>
      <c r="B57" s="326" t="s">
        <v>51</v>
      </c>
      <c r="C57" s="323">
        <v>0.47</v>
      </c>
      <c r="D57" s="323">
        <v>0.47</v>
      </c>
      <c r="E57" s="321"/>
      <c r="F57" s="321"/>
      <c r="G57" s="325" t="s">
        <v>164</v>
      </c>
      <c r="H57" s="357"/>
      <c r="I57" s="327"/>
    </row>
    <row r="58" spans="1:9" s="337" customFormat="1" ht="30">
      <c r="A58" s="321">
        <v>25</v>
      </c>
      <c r="B58" s="326" t="s">
        <v>51</v>
      </c>
      <c r="C58" s="323">
        <v>1.44</v>
      </c>
      <c r="D58" s="323">
        <v>1.44</v>
      </c>
      <c r="E58" s="321"/>
      <c r="F58" s="321"/>
      <c r="G58" s="360" t="s">
        <v>165</v>
      </c>
      <c r="H58" s="343"/>
      <c r="I58" s="327"/>
    </row>
    <row r="59" spans="1:9" s="337" customFormat="1" ht="45.75" customHeight="1">
      <c r="A59" s="321">
        <v>26</v>
      </c>
      <c r="B59" s="326" t="s">
        <v>51</v>
      </c>
      <c r="C59" s="323">
        <v>0.95</v>
      </c>
      <c r="D59" s="323">
        <v>0.95</v>
      </c>
      <c r="E59" s="321"/>
      <c r="F59" s="321"/>
      <c r="G59" s="360" t="s">
        <v>335</v>
      </c>
      <c r="H59" s="343"/>
      <c r="I59" s="327"/>
    </row>
    <row r="60" spans="1:9" s="337" customFormat="1" ht="45">
      <c r="A60" s="321">
        <v>27</v>
      </c>
      <c r="B60" s="326" t="s">
        <v>51</v>
      </c>
      <c r="C60" s="323">
        <v>0.5</v>
      </c>
      <c r="D60" s="323">
        <v>0.5</v>
      </c>
      <c r="E60" s="321"/>
      <c r="F60" s="321"/>
      <c r="G60" s="325" t="s">
        <v>166</v>
      </c>
      <c r="H60" s="470" t="s">
        <v>517</v>
      </c>
      <c r="I60" s="327"/>
    </row>
    <row r="61" spans="1:9" s="337" customFormat="1" ht="45">
      <c r="A61" s="321">
        <v>28</v>
      </c>
      <c r="B61" s="326" t="s">
        <v>51</v>
      </c>
      <c r="C61" s="323">
        <v>0.7</v>
      </c>
      <c r="D61" s="323">
        <v>0.7</v>
      </c>
      <c r="E61" s="344"/>
      <c r="F61" s="344"/>
      <c r="G61" s="325" t="s">
        <v>167</v>
      </c>
      <c r="H61" s="470" t="s">
        <v>517</v>
      </c>
      <c r="I61" s="327"/>
    </row>
    <row r="62" spans="1:9" s="337" customFormat="1" ht="45">
      <c r="A62" s="321">
        <v>29</v>
      </c>
      <c r="B62" s="326" t="s">
        <v>51</v>
      </c>
      <c r="C62" s="323">
        <v>0.9</v>
      </c>
      <c r="D62" s="323">
        <v>0.9</v>
      </c>
      <c r="E62" s="344"/>
      <c r="F62" s="344"/>
      <c r="G62" s="325" t="s">
        <v>168</v>
      </c>
      <c r="H62" s="326" t="s">
        <v>518</v>
      </c>
      <c r="I62" s="327"/>
    </row>
    <row r="63" spans="1:9" s="337" customFormat="1" ht="45">
      <c r="A63" s="321">
        <v>30</v>
      </c>
      <c r="B63" s="326" t="s">
        <v>51</v>
      </c>
      <c r="C63" s="323">
        <v>4.7</v>
      </c>
      <c r="D63" s="323">
        <v>4.7</v>
      </c>
      <c r="E63" s="344"/>
      <c r="F63" s="344"/>
      <c r="G63" s="325" t="s">
        <v>169</v>
      </c>
      <c r="H63" s="326" t="s">
        <v>518</v>
      </c>
      <c r="I63" s="327"/>
    </row>
    <row r="64" spans="1:9" s="337" customFormat="1" ht="30">
      <c r="A64" s="321">
        <v>31</v>
      </c>
      <c r="B64" s="326" t="s">
        <v>51</v>
      </c>
      <c r="C64" s="323">
        <v>0.4</v>
      </c>
      <c r="D64" s="323">
        <v>0.4</v>
      </c>
      <c r="E64" s="344"/>
      <c r="F64" s="344"/>
      <c r="G64" s="325" t="s">
        <v>170</v>
      </c>
      <c r="H64" s="326"/>
      <c r="I64" s="327"/>
    </row>
    <row r="65" spans="1:9" s="337" customFormat="1" ht="30">
      <c r="A65" s="321">
        <v>32</v>
      </c>
      <c r="B65" s="326" t="s">
        <v>51</v>
      </c>
      <c r="C65" s="323">
        <v>0.05</v>
      </c>
      <c r="D65" s="323">
        <v>0.05</v>
      </c>
      <c r="E65" s="344"/>
      <c r="F65" s="344"/>
      <c r="G65" s="325" t="s">
        <v>171</v>
      </c>
      <c r="H65" s="326"/>
      <c r="I65" s="327"/>
    </row>
    <row r="66" spans="1:9" s="336" customFormat="1" ht="14.25">
      <c r="A66" s="186" t="s">
        <v>73</v>
      </c>
      <c r="B66" s="335" t="s">
        <v>97</v>
      </c>
      <c r="C66" s="187">
        <f>C67</f>
        <v>0.03</v>
      </c>
      <c r="D66" s="187">
        <f>D67</f>
        <v>0.03</v>
      </c>
      <c r="E66" s="187">
        <f>E67</f>
        <v>0</v>
      </c>
      <c r="F66" s="187">
        <f>F67</f>
        <v>0</v>
      </c>
      <c r="G66" s="188"/>
      <c r="H66" s="356"/>
      <c r="I66" s="190"/>
    </row>
    <row r="67" spans="1:9" s="337" customFormat="1" ht="30">
      <c r="A67" s="330">
        <v>1</v>
      </c>
      <c r="B67" s="322" t="s">
        <v>97</v>
      </c>
      <c r="C67" s="323">
        <v>0.03</v>
      </c>
      <c r="D67" s="323">
        <v>0.03</v>
      </c>
      <c r="E67" s="324"/>
      <c r="F67" s="324"/>
      <c r="G67" s="325" t="s">
        <v>172</v>
      </c>
      <c r="H67" s="343"/>
      <c r="I67" s="334"/>
    </row>
    <row r="68" spans="1:9" s="336" customFormat="1" ht="14.25">
      <c r="A68" s="186" t="s">
        <v>392</v>
      </c>
      <c r="B68" s="191" t="s">
        <v>61</v>
      </c>
      <c r="C68" s="187">
        <f>C69</f>
        <v>0.24</v>
      </c>
      <c r="D68" s="187">
        <f>D69</f>
        <v>0.24</v>
      </c>
      <c r="E68" s="187">
        <f>E69</f>
        <v>0</v>
      </c>
      <c r="F68" s="187">
        <f>F69</f>
        <v>0</v>
      </c>
      <c r="G68" s="188"/>
      <c r="H68" s="356"/>
      <c r="I68" s="190"/>
    </row>
    <row r="69" spans="1:9" s="337" customFormat="1" ht="30">
      <c r="A69" s="330">
        <v>1</v>
      </c>
      <c r="B69" s="322" t="s">
        <v>173</v>
      </c>
      <c r="C69" s="323">
        <v>0.24</v>
      </c>
      <c r="D69" s="323">
        <v>0.24</v>
      </c>
      <c r="E69" s="324"/>
      <c r="F69" s="324"/>
      <c r="G69" s="325" t="s">
        <v>174</v>
      </c>
      <c r="H69" s="333"/>
      <c r="I69" s="334"/>
    </row>
    <row r="70" spans="1:9" s="336" customFormat="1" ht="14.25">
      <c r="A70" s="186" t="s">
        <v>441</v>
      </c>
      <c r="B70" s="191" t="s">
        <v>62</v>
      </c>
      <c r="C70" s="187">
        <f>C71+C72</f>
        <v>0.45</v>
      </c>
      <c r="D70" s="187">
        <f>D71+D72</f>
        <v>0.45</v>
      </c>
      <c r="E70" s="187">
        <f>E71+E72</f>
        <v>0</v>
      </c>
      <c r="F70" s="187">
        <f>F71+F72</f>
        <v>0</v>
      </c>
      <c r="G70" s="188"/>
      <c r="H70" s="356"/>
      <c r="I70" s="190"/>
    </row>
    <row r="71" spans="1:9" s="337" customFormat="1" ht="30">
      <c r="A71" s="330">
        <v>1</v>
      </c>
      <c r="B71" s="326" t="s">
        <v>190</v>
      </c>
      <c r="C71" s="323">
        <v>0.25</v>
      </c>
      <c r="D71" s="323">
        <v>0.25</v>
      </c>
      <c r="E71" s="324"/>
      <c r="F71" s="324"/>
      <c r="G71" s="325" t="s">
        <v>163</v>
      </c>
      <c r="H71" s="347"/>
      <c r="I71" s="334"/>
    </row>
    <row r="72" spans="1:9" s="337" customFormat="1" ht="34.5" customHeight="1">
      <c r="A72" s="330">
        <v>2</v>
      </c>
      <c r="B72" s="326" t="s">
        <v>190</v>
      </c>
      <c r="C72" s="323">
        <v>0.2</v>
      </c>
      <c r="D72" s="323">
        <v>0.2</v>
      </c>
      <c r="E72" s="324"/>
      <c r="F72" s="324"/>
      <c r="G72" s="360" t="s">
        <v>165</v>
      </c>
      <c r="H72" s="361"/>
      <c r="I72" s="334"/>
    </row>
    <row r="73" spans="1:9" s="329" customFormat="1" ht="18.75" customHeight="1">
      <c r="A73" s="186" t="s">
        <v>442</v>
      </c>
      <c r="B73" s="191" t="s">
        <v>37</v>
      </c>
      <c r="C73" s="187">
        <f>SUM(C74:C76)</f>
        <v>11.84</v>
      </c>
      <c r="D73" s="187">
        <f>SUM(D74:D76)</f>
        <v>11.84</v>
      </c>
      <c r="E73" s="187">
        <f>SUM(E74:E76)</f>
        <v>0</v>
      </c>
      <c r="F73" s="187">
        <f>SUM(F74:F76)</f>
        <v>0</v>
      </c>
      <c r="G73" s="188"/>
      <c r="H73" s="359"/>
      <c r="I73" s="190"/>
    </row>
    <row r="74" spans="1:9" s="328" customFormat="1" ht="30">
      <c r="A74" s="330">
        <v>1</v>
      </c>
      <c r="B74" s="322" t="s">
        <v>80</v>
      </c>
      <c r="C74" s="323">
        <v>0.84</v>
      </c>
      <c r="D74" s="323">
        <v>0.84</v>
      </c>
      <c r="E74" s="321"/>
      <c r="F74" s="321"/>
      <c r="G74" s="325" t="s">
        <v>192</v>
      </c>
      <c r="H74" s="347" t="s">
        <v>519</v>
      </c>
      <c r="I74" s="334"/>
    </row>
    <row r="75" spans="1:9" s="337" customFormat="1" ht="30">
      <c r="A75" s="330">
        <v>2</v>
      </c>
      <c r="B75" s="326" t="s">
        <v>193</v>
      </c>
      <c r="C75" s="323">
        <v>4</v>
      </c>
      <c r="D75" s="323">
        <v>4</v>
      </c>
      <c r="E75" s="324"/>
      <c r="F75" s="324"/>
      <c r="G75" s="325" t="s">
        <v>194</v>
      </c>
      <c r="H75" s="347"/>
      <c r="I75" s="334"/>
    </row>
    <row r="76" spans="1:9" s="337" customFormat="1" ht="30">
      <c r="A76" s="330">
        <v>3</v>
      </c>
      <c r="B76" s="326" t="s">
        <v>195</v>
      </c>
      <c r="C76" s="323">
        <v>7</v>
      </c>
      <c r="D76" s="323">
        <v>7</v>
      </c>
      <c r="E76" s="324"/>
      <c r="F76" s="324"/>
      <c r="G76" s="325" t="s">
        <v>196</v>
      </c>
      <c r="H76" s="347"/>
      <c r="I76" s="334"/>
    </row>
    <row r="77" spans="1:9" s="337" customFormat="1" ht="15">
      <c r="A77" s="186">
        <v>56</v>
      </c>
      <c r="B77" s="188" t="s">
        <v>443</v>
      </c>
      <c r="C77" s="363">
        <f>C29+C26+C23+C19+C17+C73+C70+C68+C66+C33+C12+C10+C8</f>
        <v>60.254999999999995</v>
      </c>
      <c r="D77" s="363">
        <f>D29+D26+D23+D19+D17+D73+D70+D68+D66+D33+D12+D10+D8</f>
        <v>52.795</v>
      </c>
      <c r="E77" s="363">
        <f>E29+E26+E23+E19+E17+E73+E70+E68+E66+E33+E12+E10+E8</f>
        <v>7.46</v>
      </c>
      <c r="F77" s="363">
        <f>F29+F26+F23+F19+F17+F73+F70+F68+F66+F33+F12+F10+F8</f>
        <v>0</v>
      </c>
      <c r="G77" s="325"/>
      <c r="H77" s="330"/>
      <c r="I77" s="330"/>
    </row>
    <row r="78" spans="1:9" ht="22.5" customHeight="1">
      <c r="A78" s="30"/>
      <c r="B78" s="30"/>
      <c r="C78" s="39"/>
      <c r="D78" s="39"/>
      <c r="E78" s="39"/>
      <c r="F78" s="30"/>
      <c r="G78" s="525" t="s">
        <v>535</v>
      </c>
      <c r="H78" s="525"/>
      <c r="I78" s="525"/>
    </row>
  </sheetData>
  <sheetProtection/>
  <mergeCells count="13">
    <mergeCell ref="I4:I6"/>
    <mergeCell ref="A1:I1"/>
    <mergeCell ref="A2:I2"/>
    <mergeCell ref="G78:I78"/>
    <mergeCell ref="A4:A6"/>
    <mergeCell ref="B4:B6"/>
    <mergeCell ref="C4:C6"/>
    <mergeCell ref="G4:G6"/>
    <mergeCell ref="D4:F4"/>
    <mergeCell ref="H4:H6"/>
    <mergeCell ref="D5:D6"/>
    <mergeCell ref="E5:E6"/>
    <mergeCell ref="F5:F6"/>
  </mergeCells>
  <printOptions/>
  <pageMargins left="0.6299212598425197" right="0.4330708661417323" top="0.4724409448818898" bottom="0.3937007874015748" header="0.31496062992125984" footer="0.31496062992125984"/>
  <pageSetup horizontalDpi="600" verticalDpi="600" orientation="landscape" paperSize="9" r:id="rId2"/>
  <headerFooter>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BJ44"/>
  <sheetViews>
    <sheetView zoomScalePageLayoutView="0" workbookViewId="0" topLeftCell="A1">
      <selection activeCell="E46" sqref="E46"/>
    </sheetView>
  </sheetViews>
  <sheetFormatPr defaultColWidth="9.140625" defaultRowHeight="12.75"/>
  <cols>
    <col min="1" max="1" width="5.421875" style="37" customWidth="1"/>
    <col min="2" max="2" width="31.28125" style="308" customWidth="1"/>
    <col min="3" max="3" width="11.28125" style="311" customWidth="1"/>
    <col min="4" max="4" width="8.00390625" style="311" customWidth="1"/>
    <col min="5" max="6" width="5.57421875" style="311" customWidth="1"/>
    <col min="7" max="7" width="24.140625" style="36" customWidth="1"/>
    <col min="8" max="8" width="38.28125" style="36" customWidth="1"/>
    <col min="9" max="9" width="11.140625" style="36" customWidth="1"/>
    <col min="10" max="62" width="9.140625" style="41" customWidth="1"/>
    <col min="63" max="16384" width="9.140625" style="36" customWidth="1"/>
  </cols>
  <sheetData>
    <row r="1" spans="1:62" s="2" customFormat="1" ht="31.5" customHeight="1">
      <c r="A1" s="508" t="s">
        <v>430</v>
      </c>
      <c r="B1" s="508"/>
      <c r="C1" s="508"/>
      <c r="D1" s="508"/>
      <c r="E1" s="508"/>
      <c r="F1" s="508"/>
      <c r="G1" s="508"/>
      <c r="H1" s="508"/>
      <c r="I1" s="508"/>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row>
    <row r="2" spans="1:62" s="2" customFormat="1" ht="18" customHeight="1">
      <c r="A2" s="509" t="str">
        <f>'Tong '!A2:H2</f>
        <v>( Kèm theo Tờ trình số 250/TTr-UBND ngày 11/7/2017 của UBND tỉnh )</v>
      </c>
      <c r="B2" s="509"/>
      <c r="C2" s="509"/>
      <c r="D2" s="509"/>
      <c r="E2" s="509"/>
      <c r="F2" s="509"/>
      <c r="G2" s="509"/>
      <c r="H2" s="509"/>
      <c r="I2" s="509"/>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row>
    <row r="3" spans="1:62" s="2" customFormat="1" ht="17.25" customHeight="1">
      <c r="A3" s="59"/>
      <c r="B3" s="307"/>
      <c r="C3" s="307"/>
      <c r="D3" s="307"/>
      <c r="E3" s="307"/>
      <c r="F3" s="307"/>
      <c r="G3" s="59"/>
      <c r="H3" s="59"/>
      <c r="I3" s="5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row>
    <row r="4" spans="1:9" ht="29.25" customHeight="1">
      <c r="A4" s="531" t="s">
        <v>0</v>
      </c>
      <c r="B4" s="532" t="s">
        <v>10</v>
      </c>
      <c r="C4" s="533" t="s">
        <v>6</v>
      </c>
      <c r="D4" s="530" t="s">
        <v>65</v>
      </c>
      <c r="E4" s="530"/>
      <c r="F4" s="530"/>
      <c r="G4" s="533" t="s">
        <v>105</v>
      </c>
      <c r="H4" s="530" t="s">
        <v>77</v>
      </c>
      <c r="I4" s="530" t="s">
        <v>50</v>
      </c>
    </row>
    <row r="5" spans="1:9" ht="43.5" customHeight="1">
      <c r="A5" s="531"/>
      <c r="B5" s="532"/>
      <c r="C5" s="533"/>
      <c r="D5" s="62" t="s">
        <v>48</v>
      </c>
      <c r="E5" s="62" t="s">
        <v>1</v>
      </c>
      <c r="F5" s="62" t="s">
        <v>2</v>
      </c>
      <c r="G5" s="533"/>
      <c r="H5" s="530"/>
      <c r="I5" s="530"/>
    </row>
    <row r="6" spans="1:62" s="65" customFormat="1" ht="11.25">
      <c r="A6" s="364">
        <v>-1</v>
      </c>
      <c r="B6" s="364">
        <v>-2</v>
      </c>
      <c r="C6" s="364" t="s">
        <v>56</v>
      </c>
      <c r="D6" s="364">
        <v>-4</v>
      </c>
      <c r="E6" s="364">
        <v>-5</v>
      </c>
      <c r="F6" s="364">
        <v>-6</v>
      </c>
      <c r="G6" s="364">
        <v>-7</v>
      </c>
      <c r="H6" s="364">
        <v>-8</v>
      </c>
      <c r="I6" s="364">
        <v>-9</v>
      </c>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row>
    <row r="7" spans="1:62" s="67" customFormat="1" ht="32.25" customHeight="1">
      <c r="A7" s="193" t="s">
        <v>36</v>
      </c>
      <c r="B7" s="211" t="s">
        <v>33</v>
      </c>
      <c r="C7" s="309">
        <f>C8</f>
        <v>0.21</v>
      </c>
      <c r="D7" s="309">
        <f>D8</f>
        <v>0.21</v>
      </c>
      <c r="E7" s="309">
        <f>E8</f>
        <v>0</v>
      </c>
      <c r="F7" s="309">
        <f>F8</f>
        <v>0</v>
      </c>
      <c r="G7" s="194"/>
      <c r="H7" s="195"/>
      <c r="I7" s="196"/>
      <c r="J7" s="79"/>
      <c r="K7" s="79"/>
      <c r="L7" s="7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s="67" customFormat="1" ht="32.25" customHeight="1">
      <c r="A8" s="197">
        <v>1</v>
      </c>
      <c r="B8" s="306" t="s">
        <v>197</v>
      </c>
      <c r="C8" s="220">
        <v>0.21</v>
      </c>
      <c r="D8" s="220">
        <v>0.21</v>
      </c>
      <c r="E8" s="310"/>
      <c r="F8" s="198"/>
      <c r="G8" s="199" t="s">
        <v>198</v>
      </c>
      <c r="H8" s="200" t="s">
        <v>480</v>
      </c>
      <c r="I8" s="201"/>
      <c r="J8" s="79"/>
      <c r="K8" s="79"/>
      <c r="L8" s="7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s="67" customFormat="1" ht="32.25" customHeight="1">
      <c r="A9" s="202" t="s">
        <v>38</v>
      </c>
      <c r="B9" s="203" t="s">
        <v>49</v>
      </c>
      <c r="C9" s="309">
        <f>C10</f>
        <v>0.6</v>
      </c>
      <c r="D9" s="309">
        <f>D10</f>
        <v>0.6</v>
      </c>
      <c r="E9" s="309">
        <f>E10</f>
        <v>0</v>
      </c>
      <c r="F9" s="309">
        <f>F10</f>
        <v>0</v>
      </c>
      <c r="G9" s="204"/>
      <c r="H9" s="201"/>
      <c r="I9" s="201"/>
      <c r="J9" s="79"/>
      <c r="K9" s="79"/>
      <c r="L9" s="7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s="67" customFormat="1" ht="32.25" customHeight="1">
      <c r="A10" s="205">
        <v>1</v>
      </c>
      <c r="B10" s="163" t="s">
        <v>381</v>
      </c>
      <c r="C10" s="220">
        <v>0.6</v>
      </c>
      <c r="D10" s="220">
        <v>0.6</v>
      </c>
      <c r="E10" s="206"/>
      <c r="F10" s="206"/>
      <c r="G10" s="199" t="s">
        <v>215</v>
      </c>
      <c r="H10" s="200" t="s">
        <v>481</v>
      </c>
      <c r="I10" s="201"/>
      <c r="J10" s="79"/>
      <c r="K10" s="79"/>
      <c r="L10" s="7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row>
    <row r="11" spans="1:62" s="67" customFormat="1" ht="32.25" customHeight="1">
      <c r="A11" s="193" t="s">
        <v>39</v>
      </c>
      <c r="B11" s="208" t="s">
        <v>69</v>
      </c>
      <c r="C11" s="309">
        <f>C12+C13</f>
        <v>2.2800000000000002</v>
      </c>
      <c r="D11" s="309">
        <f>D12+D13</f>
        <v>2.2800000000000002</v>
      </c>
      <c r="E11" s="309">
        <f>E12+E13</f>
        <v>0</v>
      </c>
      <c r="F11" s="309">
        <f>F12+F13</f>
        <v>0</v>
      </c>
      <c r="G11" s="194"/>
      <c r="H11" s="201"/>
      <c r="I11" s="196"/>
      <c r="J11" s="79"/>
      <c r="K11" s="79"/>
      <c r="L11" s="7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row>
    <row r="12" spans="1:62" s="67" customFormat="1" ht="32.25" customHeight="1">
      <c r="A12" s="197">
        <v>1</v>
      </c>
      <c r="B12" s="306" t="s">
        <v>216</v>
      </c>
      <c r="C12" s="220">
        <v>0.04</v>
      </c>
      <c r="D12" s="220">
        <v>0.04</v>
      </c>
      <c r="E12" s="309"/>
      <c r="F12" s="309"/>
      <c r="G12" s="199" t="s">
        <v>217</v>
      </c>
      <c r="H12" s="476" t="s">
        <v>482</v>
      </c>
      <c r="I12" s="201"/>
      <c r="J12" s="79"/>
      <c r="K12" s="79"/>
      <c r="L12" s="7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row>
    <row r="13" spans="1:62" s="67" customFormat="1" ht="32.25" customHeight="1">
      <c r="A13" s="365">
        <v>2</v>
      </c>
      <c r="B13" s="126" t="s">
        <v>324</v>
      </c>
      <c r="C13" s="146">
        <v>2.24</v>
      </c>
      <c r="D13" s="146">
        <v>2.24</v>
      </c>
      <c r="E13" s="366"/>
      <c r="F13" s="366"/>
      <c r="G13" s="367" t="s">
        <v>325</v>
      </c>
      <c r="H13" s="368"/>
      <c r="I13" s="290"/>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row>
    <row r="14" spans="1:62" s="67" customFormat="1" ht="32.25" customHeight="1">
      <c r="A14" s="207" t="s">
        <v>40</v>
      </c>
      <c r="B14" s="209" t="s">
        <v>41</v>
      </c>
      <c r="C14" s="309">
        <f>C15</f>
        <v>0.3</v>
      </c>
      <c r="D14" s="309">
        <f>D15</f>
        <v>0.3</v>
      </c>
      <c r="E14" s="309">
        <f>E15</f>
        <v>0</v>
      </c>
      <c r="F14" s="309">
        <f>F15</f>
        <v>0</v>
      </c>
      <c r="G14" s="205"/>
      <c r="H14" s="201"/>
      <c r="I14" s="196"/>
      <c r="J14" s="79"/>
      <c r="K14" s="79"/>
      <c r="L14" s="7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1:62" s="67" customFormat="1" ht="46.5" customHeight="1">
      <c r="A15" s="205">
        <v>1</v>
      </c>
      <c r="B15" s="477" t="s">
        <v>483</v>
      </c>
      <c r="C15" s="220">
        <v>0.3</v>
      </c>
      <c r="D15" s="220">
        <v>0.3</v>
      </c>
      <c r="E15" s="206"/>
      <c r="F15" s="206"/>
      <c r="G15" s="199" t="s">
        <v>485</v>
      </c>
      <c r="H15" s="476" t="s">
        <v>484</v>
      </c>
      <c r="I15" s="201"/>
      <c r="J15" s="79"/>
      <c r="K15" s="79"/>
      <c r="L15" s="7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row>
    <row r="16" spans="1:62" s="402" customFormat="1" ht="46.5" customHeight="1">
      <c r="A16" s="207" t="s">
        <v>42</v>
      </c>
      <c r="B16" s="478" t="s">
        <v>496</v>
      </c>
      <c r="C16" s="463">
        <f>SUM(C17)</f>
        <v>0.21</v>
      </c>
      <c r="D16" s="463">
        <f>SUM(D17)</f>
        <v>0.21</v>
      </c>
      <c r="E16" s="463">
        <f>SUM(E17)</f>
        <v>0</v>
      </c>
      <c r="F16" s="463">
        <f>SUM(F17)</f>
        <v>0</v>
      </c>
      <c r="G16" s="464"/>
      <c r="H16" s="479"/>
      <c r="I16" s="465"/>
      <c r="J16" s="466"/>
      <c r="K16" s="466"/>
      <c r="L16" s="466"/>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7"/>
      <c r="AP16" s="467"/>
      <c r="AQ16" s="467"/>
      <c r="AR16" s="467"/>
      <c r="AS16" s="467"/>
      <c r="AT16" s="467"/>
      <c r="AU16" s="467"/>
      <c r="AV16" s="467"/>
      <c r="AW16" s="467"/>
      <c r="AX16" s="467"/>
      <c r="AY16" s="467"/>
      <c r="AZ16" s="467"/>
      <c r="BA16" s="467"/>
      <c r="BB16" s="467"/>
      <c r="BC16" s="467"/>
      <c r="BD16" s="467"/>
      <c r="BE16" s="467"/>
      <c r="BF16" s="467"/>
      <c r="BG16" s="467"/>
      <c r="BH16" s="467"/>
      <c r="BI16" s="467"/>
      <c r="BJ16" s="467"/>
    </row>
    <row r="17" spans="1:62" s="67" customFormat="1" ht="46.5" customHeight="1">
      <c r="A17" s="205">
        <v>1</v>
      </c>
      <c r="B17" s="477" t="s">
        <v>497</v>
      </c>
      <c r="C17" s="220">
        <f>SUM(D17:F17)</f>
        <v>0.21</v>
      </c>
      <c r="D17" s="220">
        <v>0.21</v>
      </c>
      <c r="E17" s="206"/>
      <c r="F17" s="206"/>
      <c r="G17" s="199" t="s">
        <v>499</v>
      </c>
      <c r="H17" s="476" t="s">
        <v>498</v>
      </c>
      <c r="I17" s="201"/>
      <c r="J17" s="79"/>
      <c r="K17" s="79"/>
      <c r="L17" s="7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row>
    <row r="18" spans="1:62" s="67" customFormat="1" ht="32.25" customHeight="1">
      <c r="A18" s="193" t="s">
        <v>43</v>
      </c>
      <c r="B18" s="210" t="s">
        <v>45</v>
      </c>
      <c r="C18" s="309">
        <f>SUM(C19:C21)</f>
        <v>0.84</v>
      </c>
      <c r="D18" s="309">
        <f>SUM(D19:D21)</f>
        <v>0.84</v>
      </c>
      <c r="E18" s="309">
        <f>SUM(E19:E21)</f>
        <v>0</v>
      </c>
      <c r="F18" s="309">
        <f>SUM(F19:F21)</f>
        <v>0</v>
      </c>
      <c r="G18" s="205"/>
      <c r="H18" s="210"/>
      <c r="I18" s="196"/>
      <c r="J18" s="79"/>
      <c r="K18" s="79"/>
      <c r="L18" s="7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row>
    <row r="19" spans="1:62" s="67" customFormat="1" ht="32.25" customHeight="1">
      <c r="A19" s="197">
        <v>1</v>
      </c>
      <c r="B19" s="306" t="s">
        <v>130</v>
      </c>
      <c r="C19" s="220">
        <v>0.13</v>
      </c>
      <c r="D19" s="220">
        <v>0.13</v>
      </c>
      <c r="E19" s="309"/>
      <c r="F19" s="309"/>
      <c r="G19" s="199" t="s">
        <v>219</v>
      </c>
      <c r="H19" s="200" t="s">
        <v>486</v>
      </c>
      <c r="I19" s="196"/>
      <c r="J19" s="79"/>
      <c r="K19" s="79"/>
      <c r="L19" s="7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row>
    <row r="20" spans="1:62" s="67" customFormat="1" ht="51.75" customHeight="1">
      <c r="A20" s="197">
        <v>2</v>
      </c>
      <c r="B20" s="306" t="s">
        <v>130</v>
      </c>
      <c r="C20" s="220">
        <v>0.1</v>
      </c>
      <c r="D20" s="220">
        <v>0.1</v>
      </c>
      <c r="E20" s="309"/>
      <c r="F20" s="309"/>
      <c r="G20" s="199" t="s">
        <v>220</v>
      </c>
      <c r="H20" s="476" t="s">
        <v>487</v>
      </c>
      <c r="I20" s="196"/>
      <c r="J20" s="79"/>
      <c r="K20" s="79"/>
      <c r="L20" s="7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s="67" customFormat="1" ht="80.25" customHeight="1">
      <c r="A21" s="204">
        <v>3</v>
      </c>
      <c r="B21" s="163" t="s">
        <v>440</v>
      </c>
      <c r="C21" s="220">
        <v>0.61</v>
      </c>
      <c r="D21" s="220">
        <v>0.61</v>
      </c>
      <c r="E21" s="206"/>
      <c r="F21" s="206"/>
      <c r="G21" s="199" t="s">
        <v>221</v>
      </c>
      <c r="H21" s="200" t="s">
        <v>488</v>
      </c>
      <c r="I21" s="201"/>
      <c r="J21" s="79"/>
      <c r="K21" s="79"/>
      <c r="L21" s="7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s="67" customFormat="1" ht="32.25" customHeight="1">
      <c r="A22" s="193" t="s">
        <v>44</v>
      </c>
      <c r="B22" s="211" t="s">
        <v>51</v>
      </c>
      <c r="C22" s="309">
        <f>SUM(C23:C35)</f>
        <v>4.82</v>
      </c>
      <c r="D22" s="309">
        <f>SUM(D23:D35)</f>
        <v>4.82</v>
      </c>
      <c r="E22" s="309">
        <f>SUM(E23:E35)</f>
        <v>0</v>
      </c>
      <c r="F22" s="309">
        <f>SUM(F23:F35)</f>
        <v>0</v>
      </c>
      <c r="G22" s="205"/>
      <c r="H22" s="201"/>
      <c r="I22" s="196"/>
      <c r="J22" s="79"/>
      <c r="K22" s="79"/>
      <c r="L22" s="7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s="67" customFormat="1" ht="32.25" customHeight="1">
      <c r="A23" s="205">
        <v>1</v>
      </c>
      <c r="B23" s="306" t="s">
        <v>199</v>
      </c>
      <c r="C23" s="220">
        <v>0.45</v>
      </c>
      <c r="D23" s="220">
        <v>0.45</v>
      </c>
      <c r="E23" s="206"/>
      <c r="F23" s="206"/>
      <c r="G23" s="199" t="s">
        <v>200</v>
      </c>
      <c r="H23" s="200" t="s">
        <v>489</v>
      </c>
      <c r="I23" s="201"/>
      <c r="J23" s="79"/>
      <c r="K23" s="79"/>
      <c r="L23" s="7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s="67" customFormat="1" ht="32.25" customHeight="1">
      <c r="A24" s="205">
        <v>2</v>
      </c>
      <c r="B24" s="306" t="s">
        <v>201</v>
      </c>
      <c r="C24" s="220">
        <v>0.2</v>
      </c>
      <c r="D24" s="220">
        <v>0.2</v>
      </c>
      <c r="E24" s="206"/>
      <c r="F24" s="206"/>
      <c r="G24" s="199" t="s">
        <v>202</v>
      </c>
      <c r="H24" s="200" t="s">
        <v>490</v>
      </c>
      <c r="I24" s="201"/>
      <c r="J24" s="79"/>
      <c r="K24" s="79"/>
      <c r="L24" s="7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s="67" customFormat="1" ht="32.25" customHeight="1">
      <c r="A25" s="205">
        <v>3</v>
      </c>
      <c r="B25" s="306" t="s">
        <v>203</v>
      </c>
      <c r="C25" s="220">
        <v>0.05</v>
      </c>
      <c r="D25" s="220">
        <v>0.05</v>
      </c>
      <c r="E25" s="206"/>
      <c r="F25" s="206"/>
      <c r="G25" s="199" t="s">
        <v>204</v>
      </c>
      <c r="H25" s="200"/>
      <c r="I25" s="201"/>
      <c r="J25" s="79"/>
      <c r="K25" s="79"/>
      <c r="L25" s="7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s="67" customFormat="1" ht="50.25" customHeight="1">
      <c r="A26" s="205">
        <v>4</v>
      </c>
      <c r="B26" s="306" t="s">
        <v>201</v>
      </c>
      <c r="C26" s="220">
        <v>0.45</v>
      </c>
      <c r="D26" s="220">
        <v>0.45</v>
      </c>
      <c r="E26" s="206"/>
      <c r="F26" s="206"/>
      <c r="G26" s="199" t="s">
        <v>205</v>
      </c>
      <c r="H26" s="200" t="s">
        <v>491</v>
      </c>
      <c r="I26" s="201"/>
      <c r="J26" s="79"/>
      <c r="K26" s="79"/>
      <c r="L26" s="7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s="67" customFormat="1" ht="32.25" customHeight="1">
      <c r="A27" s="487">
        <v>5</v>
      </c>
      <c r="B27" s="126" t="s">
        <v>201</v>
      </c>
      <c r="C27" s="146">
        <v>0.25</v>
      </c>
      <c r="D27" s="146">
        <v>0.25</v>
      </c>
      <c r="E27" s="488"/>
      <c r="F27" s="488"/>
      <c r="G27" s="367" t="s">
        <v>198</v>
      </c>
      <c r="H27" s="102" t="s">
        <v>529</v>
      </c>
      <c r="I27" s="290"/>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s="67" customFormat="1" ht="32.25" customHeight="1">
      <c r="A28" s="487">
        <v>6</v>
      </c>
      <c r="B28" s="126" t="s">
        <v>201</v>
      </c>
      <c r="C28" s="146">
        <v>0.08</v>
      </c>
      <c r="D28" s="146">
        <v>0.08</v>
      </c>
      <c r="E28" s="488"/>
      <c r="F28" s="488"/>
      <c r="G28" s="367" t="s">
        <v>104</v>
      </c>
      <c r="H28" s="102" t="s">
        <v>529</v>
      </c>
      <c r="I28" s="290"/>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s="67" customFormat="1" ht="32.25" customHeight="1">
      <c r="A29" s="487">
        <v>7</v>
      </c>
      <c r="B29" s="126" t="s">
        <v>201</v>
      </c>
      <c r="C29" s="146">
        <v>0.06</v>
      </c>
      <c r="D29" s="146">
        <v>0.06</v>
      </c>
      <c r="E29" s="488"/>
      <c r="F29" s="488"/>
      <c r="G29" s="367" t="s">
        <v>206</v>
      </c>
      <c r="H29" s="102" t="s">
        <v>529</v>
      </c>
      <c r="I29" s="290"/>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s="67" customFormat="1" ht="32.25" customHeight="1">
      <c r="A30" s="487">
        <v>8</v>
      </c>
      <c r="B30" s="126" t="s">
        <v>201</v>
      </c>
      <c r="C30" s="146">
        <v>0.2</v>
      </c>
      <c r="D30" s="146">
        <v>0.2</v>
      </c>
      <c r="E30" s="488"/>
      <c r="F30" s="488"/>
      <c r="G30" s="367" t="s">
        <v>207</v>
      </c>
      <c r="H30" s="102" t="s">
        <v>529</v>
      </c>
      <c r="I30" s="290"/>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s="67" customFormat="1" ht="48" customHeight="1">
      <c r="A31" s="205">
        <v>9</v>
      </c>
      <c r="B31" s="306" t="s">
        <v>201</v>
      </c>
      <c r="C31" s="220">
        <v>0.2</v>
      </c>
      <c r="D31" s="220">
        <v>0.2</v>
      </c>
      <c r="E31" s="206"/>
      <c r="F31" s="206"/>
      <c r="G31" s="199" t="s">
        <v>208</v>
      </c>
      <c r="H31" s="476" t="s">
        <v>492</v>
      </c>
      <c r="I31" s="201"/>
      <c r="J31" s="79"/>
      <c r="K31" s="79"/>
      <c r="L31" s="7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s="67" customFormat="1" ht="32.25" customHeight="1">
      <c r="A32" s="205">
        <v>10</v>
      </c>
      <c r="B32" s="306" t="s">
        <v>201</v>
      </c>
      <c r="C32" s="220">
        <v>0.98</v>
      </c>
      <c r="D32" s="220">
        <v>0.98</v>
      </c>
      <c r="E32" s="206"/>
      <c r="F32" s="206"/>
      <c r="G32" s="199" t="s">
        <v>59</v>
      </c>
      <c r="H32" s="199" t="s">
        <v>493</v>
      </c>
      <c r="I32" s="201"/>
      <c r="J32" s="79"/>
      <c r="K32" s="79"/>
      <c r="L32" s="7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s="67" customFormat="1" ht="32.25" customHeight="1">
      <c r="A33" s="205">
        <v>11</v>
      </c>
      <c r="B33" s="306" t="s">
        <v>201</v>
      </c>
      <c r="C33" s="220">
        <v>0.74</v>
      </c>
      <c r="D33" s="220">
        <v>0.74</v>
      </c>
      <c r="E33" s="206"/>
      <c r="F33" s="206"/>
      <c r="G33" s="199" t="s">
        <v>209</v>
      </c>
      <c r="H33" s="199" t="s">
        <v>493</v>
      </c>
      <c r="I33" s="201"/>
      <c r="J33" s="79"/>
      <c r="K33" s="79"/>
      <c r="L33" s="7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s="67" customFormat="1" ht="32.25" customHeight="1">
      <c r="A34" s="205">
        <v>12</v>
      </c>
      <c r="B34" s="306" t="s">
        <v>201</v>
      </c>
      <c r="C34" s="220">
        <v>0.6</v>
      </c>
      <c r="D34" s="220">
        <v>0.6</v>
      </c>
      <c r="E34" s="206"/>
      <c r="F34" s="206"/>
      <c r="G34" s="199" t="s">
        <v>210</v>
      </c>
      <c r="H34" s="200" t="s">
        <v>494</v>
      </c>
      <c r="I34" s="201"/>
      <c r="J34" s="79"/>
      <c r="K34" s="79"/>
      <c r="L34" s="7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s="67" customFormat="1" ht="32.25" customHeight="1">
      <c r="A35" s="205">
        <v>13</v>
      </c>
      <c r="B35" s="306" t="s">
        <v>201</v>
      </c>
      <c r="C35" s="220">
        <v>0.56</v>
      </c>
      <c r="D35" s="220">
        <v>0.56</v>
      </c>
      <c r="E35" s="206"/>
      <c r="F35" s="206"/>
      <c r="G35" s="199" t="s">
        <v>211</v>
      </c>
      <c r="H35" s="200" t="s">
        <v>357</v>
      </c>
      <c r="I35" s="201"/>
      <c r="J35" s="79"/>
      <c r="K35" s="79"/>
      <c r="L35" s="7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12" s="35" customFormat="1" ht="32.25" customHeight="1">
      <c r="A36" s="202" t="s">
        <v>46</v>
      </c>
      <c r="B36" s="212" t="s">
        <v>97</v>
      </c>
      <c r="C36" s="213">
        <f>C37+C38</f>
        <v>1.3</v>
      </c>
      <c r="D36" s="213">
        <f>D37+D38</f>
        <v>1.3</v>
      </c>
      <c r="E36" s="213">
        <f>E37+E38</f>
        <v>0</v>
      </c>
      <c r="F36" s="213">
        <f>F37+F38</f>
        <v>0</v>
      </c>
      <c r="G36" s="474"/>
      <c r="H36" s="214"/>
      <c r="I36" s="215"/>
      <c r="J36" s="61"/>
      <c r="K36" s="61"/>
      <c r="L36" s="61"/>
    </row>
    <row r="37" spans="1:12" s="35" customFormat="1" ht="32.25" customHeight="1">
      <c r="A37" s="216">
        <v>1</v>
      </c>
      <c r="B37" s="306" t="s">
        <v>212</v>
      </c>
      <c r="C37" s="220">
        <v>0.3</v>
      </c>
      <c r="D37" s="220">
        <v>0.3</v>
      </c>
      <c r="E37" s="213"/>
      <c r="F37" s="213"/>
      <c r="G37" s="199" t="s">
        <v>358</v>
      </c>
      <c r="H37" s="200" t="s">
        <v>213</v>
      </c>
      <c r="I37" s="215"/>
      <c r="J37" s="61"/>
      <c r="K37" s="61"/>
      <c r="L37" s="61"/>
    </row>
    <row r="38" spans="1:12" s="35" customFormat="1" ht="32.25" customHeight="1">
      <c r="A38" s="216">
        <v>2</v>
      </c>
      <c r="B38" s="306" t="s">
        <v>201</v>
      </c>
      <c r="C38" s="220">
        <v>1</v>
      </c>
      <c r="D38" s="220">
        <v>1</v>
      </c>
      <c r="E38" s="213"/>
      <c r="F38" s="213"/>
      <c r="G38" s="199" t="s">
        <v>214</v>
      </c>
      <c r="H38" s="200" t="s">
        <v>495</v>
      </c>
      <c r="I38" s="215"/>
      <c r="J38" s="61"/>
      <c r="K38" s="61"/>
      <c r="L38" s="61"/>
    </row>
    <row r="39" spans="1:62" s="67" customFormat="1" ht="32.25" customHeight="1">
      <c r="A39" s="193" t="s">
        <v>47</v>
      </c>
      <c r="B39" s="210" t="s">
        <v>62</v>
      </c>
      <c r="C39" s="309">
        <f>C40</f>
        <v>0.3</v>
      </c>
      <c r="D39" s="309">
        <f>D40</f>
        <v>0.3</v>
      </c>
      <c r="E39" s="309">
        <f>E40</f>
        <v>0</v>
      </c>
      <c r="F39" s="309">
        <f>F40</f>
        <v>0</v>
      </c>
      <c r="G39" s="194"/>
      <c r="H39" s="201"/>
      <c r="I39" s="196"/>
      <c r="J39" s="79"/>
      <c r="K39" s="79"/>
      <c r="L39" s="7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row>
    <row r="40" spans="1:62" s="67" customFormat="1" ht="32.25" customHeight="1">
      <c r="A40" s="204">
        <v>1</v>
      </c>
      <c r="B40" s="195" t="s">
        <v>79</v>
      </c>
      <c r="C40" s="220">
        <v>0.3</v>
      </c>
      <c r="D40" s="220">
        <v>0.3</v>
      </c>
      <c r="E40" s="206"/>
      <c r="F40" s="206"/>
      <c r="G40" s="199" t="s">
        <v>218</v>
      </c>
      <c r="H40" s="200"/>
      <c r="I40" s="201"/>
      <c r="J40" s="79"/>
      <c r="K40" s="79"/>
      <c r="L40" s="7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row>
    <row r="41" spans="1:62" s="67" customFormat="1" ht="15.75">
      <c r="A41" s="480">
        <v>25</v>
      </c>
      <c r="B41" s="217" t="s">
        <v>500</v>
      </c>
      <c r="C41" s="218">
        <f>C7+C9+C11+C14+C18+C22+C36+C39+C16</f>
        <v>10.860000000000003</v>
      </c>
      <c r="D41" s="218">
        <f>D7+D9+D11+D14+D18+D22+D36+D39+D16</f>
        <v>10.860000000000003</v>
      </c>
      <c r="E41" s="218">
        <f>E7+E9+E11+E14+E18+E22+E36+E39+E16</f>
        <v>0</v>
      </c>
      <c r="F41" s="218">
        <f>F7+F9+F11+F14+F18+F22+F36+F39+F16</f>
        <v>0</v>
      </c>
      <c r="G41" s="219"/>
      <c r="H41" s="218"/>
      <c r="I41" s="218"/>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row>
    <row r="42" spans="1:62" s="67" customFormat="1" ht="15.75">
      <c r="A42" s="577"/>
      <c r="B42" s="578"/>
      <c r="C42" s="579"/>
      <c r="D42" s="579"/>
      <c r="E42" s="579"/>
      <c r="F42" s="579"/>
      <c r="G42" s="580"/>
      <c r="H42" s="581"/>
      <c r="I42" s="581"/>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7:9" ht="19.5" customHeight="1">
      <c r="G43" s="575" t="s">
        <v>537</v>
      </c>
      <c r="H43" s="575"/>
      <c r="I43" s="575"/>
    </row>
    <row r="44" spans="7:9" ht="18.75">
      <c r="G44" s="41"/>
      <c r="H44" s="41"/>
      <c r="I44" s="41"/>
    </row>
  </sheetData>
  <sheetProtection/>
  <mergeCells count="10">
    <mergeCell ref="G43:I43"/>
    <mergeCell ref="H4:H5"/>
    <mergeCell ref="A1:I1"/>
    <mergeCell ref="A2:I2"/>
    <mergeCell ref="I4:I5"/>
    <mergeCell ref="A4:A5"/>
    <mergeCell ref="B4:B5"/>
    <mergeCell ref="C4:C5"/>
    <mergeCell ref="D4:F4"/>
    <mergeCell ref="G4:G5"/>
  </mergeCells>
  <printOptions/>
  <pageMargins left="0.4724409448818898" right="0.3937007874015748" top="0.3937007874015748" bottom="0.4724409448818898" header="0.31496062992125984" footer="0.31496062992125984"/>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I20"/>
  <sheetViews>
    <sheetView zoomScalePageLayoutView="0" workbookViewId="0" topLeftCell="A13">
      <selection activeCell="B9" sqref="B9"/>
    </sheetView>
  </sheetViews>
  <sheetFormatPr defaultColWidth="9.140625" defaultRowHeight="12.75"/>
  <cols>
    <col min="1" max="1" width="4.00390625" style="0" customWidth="1"/>
    <col min="2" max="2" width="34.140625" style="34" customWidth="1"/>
    <col min="3" max="3" width="12.00390625" style="0" customWidth="1"/>
    <col min="4" max="4" width="7.7109375" style="0" customWidth="1"/>
    <col min="5" max="5" width="7.57421875" style="0" customWidth="1"/>
    <col min="6" max="6" width="6.28125" style="0" customWidth="1"/>
    <col min="7" max="7" width="13.00390625" style="0" customWidth="1"/>
    <col min="8" max="8" width="49.7109375" style="0" customWidth="1"/>
    <col min="9" max="9" width="8.421875" style="0" customWidth="1"/>
    <col min="10" max="10" width="18.8515625" style="0" customWidth="1"/>
  </cols>
  <sheetData>
    <row r="1" spans="1:9" s="2" customFormat="1" ht="32.25" customHeight="1">
      <c r="A1" s="508" t="s">
        <v>431</v>
      </c>
      <c r="B1" s="508"/>
      <c r="C1" s="508"/>
      <c r="D1" s="508"/>
      <c r="E1" s="508"/>
      <c r="F1" s="508"/>
      <c r="G1" s="508"/>
      <c r="H1" s="508"/>
      <c r="I1" s="508"/>
    </row>
    <row r="2" spans="1:9" s="2" customFormat="1" ht="15.75" customHeight="1">
      <c r="A2" s="509" t="str">
        <f>'Tong '!A2:H2</f>
        <v>( Kèm theo Tờ trình số 250/TTr-UBND ngày 11/7/2017 của UBND tỉnh )</v>
      </c>
      <c r="B2" s="509"/>
      <c r="C2" s="509"/>
      <c r="D2" s="509"/>
      <c r="E2" s="509"/>
      <c r="F2" s="509"/>
      <c r="G2" s="509"/>
      <c r="H2" s="509"/>
      <c r="I2" s="509"/>
    </row>
    <row r="3" spans="1:9" s="2" customFormat="1" ht="18" customHeight="1">
      <c r="A3" s="59"/>
      <c r="B3" s="59"/>
      <c r="C3" s="59"/>
      <c r="D3" s="59"/>
      <c r="E3" s="59"/>
      <c r="F3" s="59"/>
      <c r="G3" s="59"/>
      <c r="H3" s="59"/>
      <c r="I3" s="59"/>
    </row>
    <row r="4" spans="1:9" ht="42" customHeight="1">
      <c r="A4" s="518" t="s">
        <v>0</v>
      </c>
      <c r="B4" s="519" t="s">
        <v>7</v>
      </c>
      <c r="C4" s="520" t="s">
        <v>6</v>
      </c>
      <c r="D4" s="519" t="s">
        <v>65</v>
      </c>
      <c r="E4" s="519"/>
      <c r="F4" s="519"/>
      <c r="G4" s="519" t="s">
        <v>57</v>
      </c>
      <c r="H4" s="519" t="s">
        <v>74</v>
      </c>
      <c r="I4" s="519" t="s">
        <v>4</v>
      </c>
    </row>
    <row r="5" spans="1:9" ht="53.25" customHeight="1">
      <c r="A5" s="518"/>
      <c r="B5" s="519"/>
      <c r="C5" s="520"/>
      <c r="D5" s="92" t="s">
        <v>3</v>
      </c>
      <c r="E5" s="93" t="s">
        <v>1</v>
      </c>
      <c r="F5" s="93" t="s">
        <v>2</v>
      </c>
      <c r="G5" s="519"/>
      <c r="H5" s="519"/>
      <c r="I5" s="519"/>
    </row>
    <row r="6" spans="1:9" s="50" customFormat="1" ht="25.5" customHeight="1">
      <c r="A6" s="373">
        <v>-1</v>
      </c>
      <c r="B6" s="373">
        <v>-2</v>
      </c>
      <c r="C6" s="374" t="s">
        <v>8</v>
      </c>
      <c r="D6" s="373">
        <v>-4</v>
      </c>
      <c r="E6" s="373">
        <v>-5</v>
      </c>
      <c r="F6" s="373">
        <v>-6</v>
      </c>
      <c r="G6" s="373">
        <v>-7</v>
      </c>
      <c r="H6" s="373">
        <v>-8</v>
      </c>
      <c r="I6" s="373">
        <v>-9</v>
      </c>
    </row>
    <row r="7" spans="1:9" s="56" customFormat="1" ht="51.75" customHeight="1">
      <c r="A7" s="84" t="s">
        <v>36</v>
      </c>
      <c r="B7" s="104" t="s">
        <v>81</v>
      </c>
      <c r="C7" s="85">
        <f>SUM(C8:C11)</f>
        <v>0.9299999999999999</v>
      </c>
      <c r="D7" s="85">
        <f>SUM(D8:D11)</f>
        <v>0.9299999999999999</v>
      </c>
      <c r="E7" s="85">
        <f>SUM(E8:E11)</f>
        <v>0</v>
      </c>
      <c r="F7" s="85">
        <f>SUM(F8:F11)</f>
        <v>0</v>
      </c>
      <c r="G7" s="84"/>
      <c r="H7" s="84"/>
      <c r="I7" s="84"/>
    </row>
    <row r="8" spans="1:9" s="2" customFormat="1" ht="51.75" customHeight="1">
      <c r="A8" s="94">
        <v>1</v>
      </c>
      <c r="B8" s="95" t="s">
        <v>222</v>
      </c>
      <c r="C8" s="178">
        <f>D8</f>
        <v>0.4</v>
      </c>
      <c r="D8" s="178">
        <v>0.4</v>
      </c>
      <c r="E8" s="178"/>
      <c r="F8" s="178"/>
      <c r="G8" s="94" t="s">
        <v>82</v>
      </c>
      <c r="H8" s="94"/>
      <c r="I8" s="94"/>
    </row>
    <row r="9" spans="1:9" s="2" customFormat="1" ht="51.75" customHeight="1">
      <c r="A9" s="94">
        <v>2</v>
      </c>
      <c r="B9" s="95" t="s">
        <v>223</v>
      </c>
      <c r="C9" s="178">
        <f>D9</f>
        <v>0.03</v>
      </c>
      <c r="D9" s="178">
        <v>0.03</v>
      </c>
      <c r="E9" s="178"/>
      <c r="F9" s="178"/>
      <c r="G9" s="94" t="s">
        <v>83</v>
      </c>
      <c r="H9" s="94"/>
      <c r="I9" s="94"/>
    </row>
    <row r="10" spans="1:9" s="2" customFormat="1" ht="51.75" customHeight="1">
      <c r="A10" s="94">
        <v>3</v>
      </c>
      <c r="B10" s="95" t="s">
        <v>224</v>
      </c>
      <c r="C10" s="178">
        <f>D10</f>
        <v>0.3</v>
      </c>
      <c r="D10" s="178">
        <v>0.3</v>
      </c>
      <c r="E10" s="178"/>
      <c r="F10" s="178"/>
      <c r="G10" s="94" t="s">
        <v>84</v>
      </c>
      <c r="H10" s="94"/>
      <c r="I10" s="94"/>
    </row>
    <row r="11" spans="1:9" s="2" customFormat="1" ht="51.75" customHeight="1">
      <c r="A11" s="94">
        <v>4</v>
      </c>
      <c r="B11" s="95" t="s">
        <v>225</v>
      </c>
      <c r="C11" s="178">
        <f>D11</f>
        <v>0.2</v>
      </c>
      <c r="D11" s="178">
        <v>0.2</v>
      </c>
      <c r="E11" s="178"/>
      <c r="F11" s="178"/>
      <c r="G11" s="94" t="s">
        <v>226</v>
      </c>
      <c r="H11" s="94"/>
      <c r="I11" s="94"/>
    </row>
    <row r="12" spans="1:9" s="56" customFormat="1" ht="51.75" customHeight="1">
      <c r="A12" s="84" t="s">
        <v>38</v>
      </c>
      <c r="B12" s="370" t="s">
        <v>75</v>
      </c>
      <c r="C12" s="85">
        <f>C13+C14</f>
        <v>0.09999999999999999</v>
      </c>
      <c r="D12" s="85">
        <f>D13+D14</f>
        <v>0.09999999999999999</v>
      </c>
      <c r="E12" s="85">
        <f>E13+E14</f>
        <v>0</v>
      </c>
      <c r="F12" s="85">
        <f>F13+F14</f>
        <v>0</v>
      </c>
      <c r="G12" s="84"/>
      <c r="H12" s="84"/>
      <c r="I12" s="84"/>
    </row>
    <row r="13" spans="1:9" s="2" customFormat="1" ht="45">
      <c r="A13" s="94">
        <v>1</v>
      </c>
      <c r="B13" s="95" t="s">
        <v>382</v>
      </c>
      <c r="C13" s="270">
        <v>0.01</v>
      </c>
      <c r="D13" s="270">
        <v>0.01</v>
      </c>
      <c r="E13" s="270"/>
      <c r="F13" s="270"/>
      <c r="G13" s="94" t="s">
        <v>383</v>
      </c>
      <c r="H13" s="94" t="s">
        <v>384</v>
      </c>
      <c r="I13" s="94"/>
    </row>
    <row r="14" spans="1:9" s="2" customFormat="1" ht="300">
      <c r="A14" s="94">
        <v>2</v>
      </c>
      <c r="B14" s="369" t="s">
        <v>387</v>
      </c>
      <c r="C14" s="270">
        <v>0.09</v>
      </c>
      <c r="D14" s="270">
        <v>0.09</v>
      </c>
      <c r="E14" s="270"/>
      <c r="F14" s="270"/>
      <c r="G14" s="94" t="s">
        <v>385</v>
      </c>
      <c r="H14" s="372" t="s">
        <v>386</v>
      </c>
      <c r="I14" s="94"/>
    </row>
    <row r="15" spans="1:9" s="2" customFormat="1" ht="15">
      <c r="A15" s="84" t="s">
        <v>39</v>
      </c>
      <c r="B15" s="104" t="s">
        <v>346</v>
      </c>
      <c r="C15" s="85">
        <f>SUM(C16:C17)</f>
        <v>0.26</v>
      </c>
      <c r="D15" s="85">
        <f>SUM(D16:D17)</f>
        <v>0.26</v>
      </c>
      <c r="E15" s="85">
        <f>SUM(E16:E17)</f>
        <v>0</v>
      </c>
      <c r="F15" s="85">
        <f>SUM(F16:F17)</f>
        <v>0</v>
      </c>
      <c r="G15" s="94"/>
      <c r="H15" s="94"/>
      <c r="I15" s="94"/>
    </row>
    <row r="16" spans="1:9" s="2" customFormat="1" ht="30">
      <c r="A16" s="145">
        <v>1</v>
      </c>
      <c r="B16" s="95" t="s">
        <v>359</v>
      </c>
      <c r="C16" s="178">
        <v>0.11</v>
      </c>
      <c r="D16" s="178">
        <v>0.11</v>
      </c>
      <c r="E16" s="178"/>
      <c r="F16" s="178"/>
      <c r="G16" s="94" t="s">
        <v>469</v>
      </c>
      <c r="H16" s="94" t="s">
        <v>468</v>
      </c>
      <c r="I16" s="94"/>
    </row>
    <row r="17" spans="1:9" s="30" customFormat="1" ht="43.5" customHeight="1">
      <c r="A17" s="145" t="s">
        <v>342</v>
      </c>
      <c r="B17" s="95" t="s">
        <v>345</v>
      </c>
      <c r="C17" s="270">
        <v>0.15</v>
      </c>
      <c r="D17" s="270">
        <v>0.15</v>
      </c>
      <c r="E17" s="270"/>
      <c r="F17" s="270"/>
      <c r="G17" s="94" t="s">
        <v>347</v>
      </c>
      <c r="H17" s="94" t="s">
        <v>348</v>
      </c>
      <c r="I17" s="303"/>
    </row>
    <row r="18" spans="1:9" s="56" customFormat="1" ht="13.5" customHeight="1">
      <c r="A18" s="371">
        <v>8</v>
      </c>
      <c r="B18" s="123" t="s">
        <v>318</v>
      </c>
      <c r="C18" s="85">
        <f>C7+C15+C12</f>
        <v>1.29</v>
      </c>
      <c r="D18" s="85">
        <f>D7+D15+D12</f>
        <v>1.29</v>
      </c>
      <c r="E18" s="85">
        <f>E7+E15+E12</f>
        <v>0</v>
      </c>
      <c r="F18" s="85">
        <f>F7+F15+F12</f>
        <v>0</v>
      </c>
      <c r="G18" s="84"/>
      <c r="H18" s="84"/>
      <c r="I18" s="84"/>
    </row>
    <row r="19" spans="6:9" ht="23.25" customHeight="1">
      <c r="F19" s="60"/>
      <c r="G19" s="60"/>
      <c r="H19" s="534" t="s">
        <v>535</v>
      </c>
      <c r="I19" s="534"/>
    </row>
    <row r="20" spans="6:9" ht="12.75">
      <c r="F20" s="60"/>
      <c r="G20" s="60"/>
      <c r="H20" s="60"/>
      <c r="I20" s="60"/>
    </row>
  </sheetData>
  <sheetProtection/>
  <mergeCells count="10">
    <mergeCell ref="H19:I19"/>
    <mergeCell ref="I4:I5"/>
    <mergeCell ref="A1:I1"/>
    <mergeCell ref="A2:I2"/>
    <mergeCell ref="A4:A5"/>
    <mergeCell ref="B4:B5"/>
    <mergeCell ref="C4:C5"/>
    <mergeCell ref="D4:F4"/>
    <mergeCell ref="G4:G5"/>
    <mergeCell ref="H4:H5"/>
  </mergeCells>
  <printOptions horizontalCentered="1"/>
  <pageMargins left="0.31496062992125984" right="0.31496062992125984" top="0.4724409448818898" bottom="0.2755905511811024" header="0.35433070866141736" footer="0.1574803149606299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DO41"/>
  <sheetViews>
    <sheetView workbookViewId="0" topLeftCell="A1">
      <pane xSplit="1" ySplit="5" topLeftCell="B27" activePane="bottomRight" state="frozen"/>
      <selection pane="topLeft" activeCell="A1" sqref="A1"/>
      <selection pane="topRight" activeCell="B1" sqref="B1"/>
      <selection pane="bottomLeft" activeCell="A6" sqref="A6"/>
      <selection pane="bottomRight" activeCell="A7" sqref="A7"/>
    </sheetView>
  </sheetViews>
  <sheetFormatPr defaultColWidth="9.140625" defaultRowHeight="12.75"/>
  <cols>
    <col min="1" max="1" width="5.28125" style="40" customWidth="1"/>
    <col min="2" max="2" width="34.28125" style="48" customWidth="1"/>
    <col min="3" max="3" width="10.140625" style="40" customWidth="1"/>
    <col min="4" max="4" width="7.28125" style="40" customWidth="1"/>
    <col min="5" max="5" width="6.140625" style="40" customWidth="1"/>
    <col min="6" max="6" width="6.421875" style="40" customWidth="1"/>
    <col min="7" max="7" width="17.00390625" style="40" customWidth="1"/>
    <col min="8" max="8" width="48.28125" style="38" customWidth="1"/>
    <col min="9" max="9" width="8.57421875" style="38" customWidth="1"/>
    <col min="10" max="10" width="10.00390625" style="38" bestFit="1" customWidth="1"/>
    <col min="11" max="11" width="9.00390625" style="38" bestFit="1" customWidth="1"/>
    <col min="12" max="12" width="8.28125" style="53" customWidth="1"/>
    <col min="13" max="19" width="9.140625" style="53" customWidth="1"/>
    <col min="20" max="20" width="3.421875" style="53" customWidth="1"/>
    <col min="21" max="21" width="4.00390625" style="53" customWidth="1"/>
    <col min="22" max="22" width="4.421875" style="53" customWidth="1"/>
    <col min="23" max="23" width="5.140625" style="53" customWidth="1"/>
    <col min="24" max="24" width="5.421875" style="53" customWidth="1"/>
    <col min="25" max="26" width="5.140625" style="53" customWidth="1"/>
    <col min="27" max="27" width="4.8515625" style="53" customWidth="1"/>
    <col min="28" max="28" width="3.7109375" style="53" customWidth="1"/>
    <col min="29" max="29" width="4.00390625" style="53" customWidth="1"/>
    <col min="30" max="30" width="5.00390625" style="53" customWidth="1"/>
    <col min="31" max="31" width="5.421875" style="53" customWidth="1"/>
    <col min="32" max="32" width="4.7109375" style="53" customWidth="1"/>
    <col min="33" max="33" width="4.28125" style="53" customWidth="1"/>
    <col min="34" max="34" width="5.00390625" style="53" customWidth="1"/>
    <col min="35" max="119" width="9.140625" style="53" customWidth="1"/>
    <col min="120" max="16384" width="9.140625" style="38" customWidth="1"/>
  </cols>
  <sheetData>
    <row r="1" spans="1:9" s="12" customFormat="1" ht="34.5" customHeight="1">
      <c r="A1" s="508" t="s">
        <v>432</v>
      </c>
      <c r="B1" s="508"/>
      <c r="C1" s="508"/>
      <c r="D1" s="508"/>
      <c r="E1" s="508"/>
      <c r="F1" s="508"/>
      <c r="G1" s="508"/>
      <c r="H1" s="508"/>
      <c r="I1" s="508"/>
    </row>
    <row r="2" spans="1:9" s="12" customFormat="1" ht="21" customHeight="1">
      <c r="A2" s="509"/>
      <c r="B2" s="509"/>
      <c r="C2" s="509"/>
      <c r="D2" s="509"/>
      <c r="E2" s="509"/>
      <c r="F2" s="509"/>
      <c r="G2" s="509"/>
      <c r="H2" s="509"/>
      <c r="I2" s="509"/>
    </row>
    <row r="3" spans="1:9" s="12" customFormat="1" ht="12.75" customHeight="1">
      <c r="A3" s="59"/>
      <c r="B3" s="59"/>
      <c r="C3" s="59"/>
      <c r="D3" s="59"/>
      <c r="E3" s="59"/>
      <c r="F3" s="59"/>
      <c r="G3" s="59"/>
      <c r="H3" s="59"/>
      <c r="I3" s="59"/>
    </row>
    <row r="4" spans="1:9" ht="30" customHeight="1">
      <c r="A4" s="538" t="s">
        <v>0</v>
      </c>
      <c r="B4" s="537" t="s">
        <v>7</v>
      </c>
      <c r="C4" s="535" t="s">
        <v>106</v>
      </c>
      <c r="D4" s="537" t="s">
        <v>65</v>
      </c>
      <c r="E4" s="537"/>
      <c r="F4" s="537"/>
      <c r="G4" s="537" t="s">
        <v>57</v>
      </c>
      <c r="H4" s="537" t="s">
        <v>74</v>
      </c>
      <c r="I4" s="537" t="s">
        <v>4</v>
      </c>
    </row>
    <row r="5" spans="1:9" ht="34.5" customHeight="1">
      <c r="A5" s="538"/>
      <c r="B5" s="537"/>
      <c r="C5" s="535"/>
      <c r="D5" s="226" t="s">
        <v>3</v>
      </c>
      <c r="E5" s="225" t="s">
        <v>1</v>
      </c>
      <c r="F5" s="225" t="s">
        <v>2</v>
      </c>
      <c r="G5" s="537"/>
      <c r="H5" s="537"/>
      <c r="I5" s="537"/>
    </row>
    <row r="6" spans="1:119" s="456" customFormat="1" ht="26.25" customHeight="1">
      <c r="A6" s="455">
        <v>-1</v>
      </c>
      <c r="B6" s="455">
        <v>-2</v>
      </c>
      <c r="C6" s="576" t="s">
        <v>8</v>
      </c>
      <c r="D6" s="455">
        <v>-4</v>
      </c>
      <c r="E6" s="455">
        <v>-5</v>
      </c>
      <c r="F6" s="455">
        <v>-6</v>
      </c>
      <c r="G6" s="455">
        <v>-7</v>
      </c>
      <c r="H6" s="455">
        <v>-8</v>
      </c>
      <c r="I6" s="455">
        <v>-9</v>
      </c>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7"/>
      <c r="BK6" s="457"/>
      <c r="BL6" s="457"/>
      <c r="BM6" s="457"/>
      <c r="BN6" s="457"/>
      <c r="BO6" s="457"/>
      <c r="BP6" s="457"/>
      <c r="BQ6" s="457"/>
      <c r="BR6" s="457"/>
      <c r="BS6" s="457"/>
      <c r="BT6" s="457"/>
      <c r="BU6" s="457"/>
      <c r="BV6" s="457"/>
      <c r="BW6" s="457"/>
      <c r="BX6" s="457"/>
      <c r="BY6" s="457"/>
      <c r="BZ6" s="457"/>
      <c r="CA6" s="457"/>
      <c r="CB6" s="457"/>
      <c r="CC6" s="457"/>
      <c r="CD6" s="457"/>
      <c r="CE6" s="457"/>
      <c r="CF6" s="457"/>
      <c r="CG6" s="457"/>
      <c r="CH6" s="457"/>
      <c r="CI6" s="457"/>
      <c r="CJ6" s="457"/>
      <c r="CK6" s="457"/>
      <c r="CL6" s="457"/>
      <c r="CM6" s="457"/>
      <c r="CN6" s="457"/>
      <c r="CO6" s="457"/>
      <c r="CP6" s="457"/>
      <c r="CQ6" s="457"/>
      <c r="CR6" s="457"/>
      <c r="CS6" s="457"/>
      <c r="CT6" s="457"/>
      <c r="CU6" s="457"/>
      <c r="CV6" s="457"/>
      <c r="CW6" s="457"/>
      <c r="CX6" s="457"/>
      <c r="CY6" s="457"/>
      <c r="CZ6" s="457"/>
      <c r="DA6" s="457"/>
      <c r="DB6" s="457"/>
      <c r="DC6" s="457"/>
      <c r="DD6" s="457"/>
      <c r="DE6" s="457"/>
      <c r="DF6" s="457"/>
      <c r="DG6" s="457"/>
      <c r="DH6" s="457"/>
      <c r="DI6" s="457"/>
      <c r="DJ6" s="457"/>
      <c r="DK6" s="457"/>
      <c r="DL6" s="457"/>
      <c r="DM6" s="457"/>
      <c r="DN6" s="457"/>
      <c r="DO6" s="457"/>
    </row>
    <row r="7" spans="1:9" s="56" customFormat="1" ht="14.25">
      <c r="A7" s="228" t="s">
        <v>36</v>
      </c>
      <c r="B7" s="229" t="s">
        <v>49</v>
      </c>
      <c r="C7" s="222">
        <f>SUM(C8:C9)</f>
        <v>1</v>
      </c>
      <c r="D7" s="222">
        <f>SUM(D8:D9)</f>
        <v>1</v>
      </c>
      <c r="E7" s="222">
        <f>SUM(E8:E9)</f>
        <v>0</v>
      </c>
      <c r="F7" s="222">
        <f>SUM(F8:F9)</f>
        <v>0</v>
      </c>
      <c r="G7" s="230"/>
      <c r="H7" s="181"/>
      <c r="I7" s="181"/>
    </row>
    <row r="8" spans="1:9" s="56" customFormat="1" ht="51" customHeight="1">
      <c r="A8" s="461">
        <v>1</v>
      </c>
      <c r="B8" s="154" t="s">
        <v>470</v>
      </c>
      <c r="C8" s="460">
        <f>SUM(D8:F8)</f>
        <v>0.76</v>
      </c>
      <c r="D8" s="460">
        <v>0.76</v>
      </c>
      <c r="E8" s="460"/>
      <c r="F8" s="460"/>
      <c r="G8" s="94" t="s">
        <v>344</v>
      </c>
      <c r="H8" s="367" t="s">
        <v>471</v>
      </c>
      <c r="I8" s="122"/>
    </row>
    <row r="9" spans="1:9" s="30" customFormat="1" ht="43.5" customHeight="1">
      <c r="A9" s="145" t="s">
        <v>342</v>
      </c>
      <c r="B9" s="95" t="s">
        <v>343</v>
      </c>
      <c r="C9" s="302">
        <v>0.24</v>
      </c>
      <c r="D9" s="302">
        <v>0.24</v>
      </c>
      <c r="E9" s="270"/>
      <c r="F9" s="270"/>
      <c r="G9" s="94" t="s">
        <v>344</v>
      </c>
      <c r="H9" s="94" t="s">
        <v>363</v>
      </c>
      <c r="I9" s="303"/>
    </row>
    <row r="10" spans="1:9" s="56" customFormat="1" ht="14.25">
      <c r="A10" s="228" t="s">
        <v>38</v>
      </c>
      <c r="B10" s="247" t="s">
        <v>35</v>
      </c>
      <c r="C10" s="222">
        <f>SUM(C11:C17)</f>
        <v>3.75</v>
      </c>
      <c r="D10" s="222">
        <f>SUM(D11:D17)</f>
        <v>3.75</v>
      </c>
      <c r="E10" s="222">
        <f>SUM(E11:E17)</f>
        <v>0</v>
      </c>
      <c r="F10" s="222">
        <f>SUM(F11:F17)</f>
        <v>0</v>
      </c>
      <c r="G10" s="230"/>
      <c r="H10" s="181"/>
      <c r="I10" s="181"/>
    </row>
    <row r="11" spans="1:9" s="2" customFormat="1" ht="15">
      <c r="A11" s="231">
        <v>1</v>
      </c>
      <c r="B11" s="248" t="s">
        <v>228</v>
      </c>
      <c r="C11" s="233">
        <f>D11</f>
        <v>0.8</v>
      </c>
      <c r="D11" s="249">
        <v>0.8</v>
      </c>
      <c r="E11" s="233"/>
      <c r="F11" s="235"/>
      <c r="G11" s="250" t="s">
        <v>229</v>
      </c>
      <c r="H11" s="236"/>
      <c r="I11" s="237"/>
    </row>
    <row r="12" spans="1:9" s="2" customFormat="1" ht="45">
      <c r="A12" s="231">
        <v>2</v>
      </c>
      <c r="B12" s="251" t="s">
        <v>230</v>
      </c>
      <c r="C12" s="233">
        <v>0.3</v>
      </c>
      <c r="D12" s="249">
        <v>0.3</v>
      </c>
      <c r="E12" s="233"/>
      <c r="F12" s="235"/>
      <c r="G12" s="250" t="s">
        <v>88</v>
      </c>
      <c r="H12" s="232" t="s">
        <v>231</v>
      </c>
      <c r="I12" s="237"/>
    </row>
    <row r="13" spans="1:9" s="2" customFormat="1" ht="45">
      <c r="A13" s="231">
        <v>3</v>
      </c>
      <c r="B13" s="251" t="s">
        <v>232</v>
      </c>
      <c r="C13" s="233">
        <f>D13</f>
        <v>0.52</v>
      </c>
      <c r="D13" s="240">
        <v>0.52</v>
      </c>
      <c r="E13" s="233"/>
      <c r="F13" s="233"/>
      <c r="G13" s="252" t="s">
        <v>88</v>
      </c>
      <c r="H13" s="232" t="s">
        <v>473</v>
      </c>
      <c r="I13" s="81"/>
    </row>
    <row r="14" spans="1:9" s="2" customFormat="1" ht="15">
      <c r="A14" s="231">
        <v>4</v>
      </c>
      <c r="B14" s="238" t="s">
        <v>233</v>
      </c>
      <c r="C14" s="233">
        <f>D14</f>
        <v>0.3</v>
      </c>
      <c r="D14" s="244">
        <v>0.3</v>
      </c>
      <c r="E14" s="233"/>
      <c r="F14" s="233"/>
      <c r="G14" s="252" t="s">
        <v>87</v>
      </c>
      <c r="H14" s="81"/>
      <c r="I14" s="81"/>
    </row>
    <row r="15" spans="1:9" s="2" customFormat="1" ht="30">
      <c r="A15" s="231">
        <v>6</v>
      </c>
      <c r="B15" s="232" t="s">
        <v>234</v>
      </c>
      <c r="C15" s="233">
        <f>D15</f>
        <v>0.8</v>
      </c>
      <c r="D15" s="313">
        <v>0.8</v>
      </c>
      <c r="E15" s="277"/>
      <c r="F15" s="277"/>
      <c r="G15" s="252" t="s">
        <v>235</v>
      </c>
      <c r="H15" s="238"/>
      <c r="I15" s="81"/>
    </row>
    <row r="16" spans="1:9" s="2" customFormat="1" ht="15">
      <c r="A16" s="231">
        <v>7</v>
      </c>
      <c r="B16" s="232" t="s">
        <v>236</v>
      </c>
      <c r="C16" s="233">
        <f>D16</f>
        <v>1</v>
      </c>
      <c r="D16" s="234">
        <v>1</v>
      </c>
      <c r="E16" s="233"/>
      <c r="F16" s="233"/>
      <c r="G16" s="252" t="s">
        <v>237</v>
      </c>
      <c r="H16" s="239"/>
      <c r="I16" s="81"/>
    </row>
    <row r="17" spans="1:9" s="51" customFormat="1" ht="45">
      <c r="A17" s="231">
        <v>8</v>
      </c>
      <c r="B17" s="238" t="s">
        <v>238</v>
      </c>
      <c r="C17" s="253">
        <f>D17</f>
        <v>0.03</v>
      </c>
      <c r="D17" s="254">
        <v>0.03</v>
      </c>
      <c r="E17" s="253"/>
      <c r="F17" s="253"/>
      <c r="G17" s="254" t="s">
        <v>86</v>
      </c>
      <c r="H17" s="81" t="s">
        <v>239</v>
      </c>
      <c r="I17" s="81"/>
    </row>
    <row r="18" spans="1:9" s="45" customFormat="1" ht="18.75">
      <c r="A18" s="224" t="s">
        <v>39</v>
      </c>
      <c r="B18" s="255" t="s">
        <v>92</v>
      </c>
      <c r="C18" s="222">
        <f>SUM(C19:C21)</f>
        <v>1.1</v>
      </c>
      <c r="D18" s="222">
        <f>SUM(D19:D21)</f>
        <v>1.1</v>
      </c>
      <c r="E18" s="314"/>
      <c r="F18" s="314"/>
      <c r="G18" s="230"/>
      <c r="H18" s="181"/>
      <c r="I18" s="181"/>
    </row>
    <row r="19" spans="1:9" s="36" customFormat="1" ht="45">
      <c r="A19" s="256">
        <v>1</v>
      </c>
      <c r="B19" s="248" t="s">
        <v>247</v>
      </c>
      <c r="C19" s="233">
        <f>D19</f>
        <v>0.6</v>
      </c>
      <c r="D19" s="249">
        <v>0.6</v>
      </c>
      <c r="E19" s="315"/>
      <c r="F19" s="315"/>
      <c r="G19" s="250" t="s">
        <v>229</v>
      </c>
      <c r="H19" s="257" t="s">
        <v>472</v>
      </c>
      <c r="I19" s="241"/>
    </row>
    <row r="20" spans="1:9" s="36" customFormat="1" ht="45">
      <c r="A20" s="256">
        <v>2</v>
      </c>
      <c r="B20" s="238" t="s">
        <v>182</v>
      </c>
      <c r="C20" s="233">
        <f>D20</f>
        <v>0.15</v>
      </c>
      <c r="D20" s="244">
        <v>0.15</v>
      </c>
      <c r="E20" s="315"/>
      <c r="F20" s="315"/>
      <c r="G20" s="252" t="s">
        <v>87</v>
      </c>
      <c r="H20" s="232" t="s">
        <v>248</v>
      </c>
      <c r="I20" s="241"/>
    </row>
    <row r="21" spans="1:9" s="36" customFormat="1" ht="30">
      <c r="A21" s="256">
        <v>3</v>
      </c>
      <c r="B21" s="238" t="s">
        <v>249</v>
      </c>
      <c r="C21" s="233">
        <f>D21</f>
        <v>0.35</v>
      </c>
      <c r="D21" s="244">
        <v>0.35</v>
      </c>
      <c r="E21" s="315"/>
      <c r="F21" s="315"/>
      <c r="G21" s="252" t="s">
        <v>87</v>
      </c>
      <c r="H21" s="232"/>
      <c r="I21" s="241"/>
    </row>
    <row r="22" spans="1:9" s="36" customFormat="1" ht="18.75">
      <c r="A22" s="224" t="s">
        <v>40</v>
      </c>
      <c r="B22" s="221" t="s">
        <v>250</v>
      </c>
      <c r="C22" s="222">
        <f>C23</f>
        <v>1.5</v>
      </c>
      <c r="D22" s="258">
        <f>D23</f>
        <v>1.5</v>
      </c>
      <c r="E22" s="315"/>
      <c r="F22" s="315"/>
      <c r="G22" s="252"/>
      <c r="H22" s="232"/>
      <c r="I22" s="241"/>
    </row>
    <row r="23" spans="1:9" s="83" customFormat="1" ht="15">
      <c r="A23" s="231">
        <v>1</v>
      </c>
      <c r="B23" s="237" t="s">
        <v>251</v>
      </c>
      <c r="C23" s="259">
        <v>1.5</v>
      </c>
      <c r="D23" s="233">
        <v>1.5</v>
      </c>
      <c r="E23" s="245"/>
      <c r="F23" s="245"/>
      <c r="G23" s="232" t="s">
        <v>91</v>
      </c>
      <c r="H23" s="232"/>
      <c r="I23" s="232"/>
    </row>
    <row r="24" spans="1:9" s="56" customFormat="1" ht="23.25" customHeight="1">
      <c r="A24" s="228" t="s">
        <v>42</v>
      </c>
      <c r="B24" s="221" t="s">
        <v>41</v>
      </c>
      <c r="C24" s="222">
        <f>SUM(C25:C27)</f>
        <v>3.3</v>
      </c>
      <c r="D24" s="222">
        <f>SUM(D25:D27)</f>
        <v>3.3</v>
      </c>
      <c r="E24" s="222"/>
      <c r="F24" s="222"/>
      <c r="G24" s="260"/>
      <c r="H24" s="223"/>
      <c r="I24" s="82"/>
    </row>
    <row r="25" spans="1:9" s="56" customFormat="1" ht="60">
      <c r="A25" s="231">
        <v>1</v>
      </c>
      <c r="B25" s="261" t="s">
        <v>240</v>
      </c>
      <c r="C25" s="233">
        <f>D25</f>
        <v>1.2</v>
      </c>
      <c r="D25" s="244">
        <v>1.2</v>
      </c>
      <c r="E25" s="222"/>
      <c r="F25" s="222"/>
      <c r="G25" s="250" t="s">
        <v>90</v>
      </c>
      <c r="H25" s="239" t="s">
        <v>241</v>
      </c>
      <c r="I25" s="82"/>
    </row>
    <row r="26" spans="1:9" s="56" customFormat="1" ht="30">
      <c r="A26" s="231">
        <v>2</v>
      </c>
      <c r="B26" s="243" t="s">
        <v>242</v>
      </c>
      <c r="C26" s="233">
        <f>D26</f>
        <v>0.3</v>
      </c>
      <c r="D26" s="244">
        <v>0.3</v>
      </c>
      <c r="E26" s="222"/>
      <c r="F26" s="222"/>
      <c r="G26" s="252" t="s">
        <v>227</v>
      </c>
      <c r="H26" s="239"/>
      <c r="I26" s="82"/>
    </row>
    <row r="27" spans="1:9" s="56" customFormat="1" ht="15">
      <c r="A27" s="231">
        <v>3</v>
      </c>
      <c r="B27" s="238" t="s">
        <v>243</v>
      </c>
      <c r="C27" s="233">
        <f>D27</f>
        <v>1.8</v>
      </c>
      <c r="D27" s="240">
        <v>1.8</v>
      </c>
      <c r="E27" s="222"/>
      <c r="F27" s="222"/>
      <c r="G27" s="252" t="s">
        <v>237</v>
      </c>
      <c r="H27" s="239"/>
      <c r="I27" s="82"/>
    </row>
    <row r="28" spans="1:9" s="45" customFormat="1" ht="22.5" customHeight="1">
      <c r="A28" s="224" t="s">
        <v>43</v>
      </c>
      <c r="B28" s="221" t="s">
        <v>75</v>
      </c>
      <c r="C28" s="222">
        <f>SUM(C29:C30)</f>
        <v>0.5</v>
      </c>
      <c r="D28" s="222">
        <f>SUM(D29:D30)</f>
        <v>0.5</v>
      </c>
      <c r="E28" s="314"/>
      <c r="F28" s="314"/>
      <c r="G28" s="260"/>
      <c r="H28" s="181"/>
      <c r="I28" s="181"/>
    </row>
    <row r="29" spans="1:9" s="45" customFormat="1" ht="45">
      <c r="A29" s="256">
        <v>1</v>
      </c>
      <c r="B29" s="246" t="s">
        <v>252</v>
      </c>
      <c r="C29" s="233">
        <f>D29</f>
        <v>0.32</v>
      </c>
      <c r="D29" s="244">
        <v>0.32</v>
      </c>
      <c r="E29" s="314"/>
      <c r="F29" s="314"/>
      <c r="G29" s="250" t="s">
        <v>360</v>
      </c>
      <c r="H29" s="254" t="s">
        <v>528</v>
      </c>
      <c r="I29" s="181"/>
    </row>
    <row r="30" spans="1:9" s="462" customFormat="1" ht="83.25" customHeight="1">
      <c r="A30" s="256">
        <v>2</v>
      </c>
      <c r="B30" s="262" t="s">
        <v>253</v>
      </c>
      <c r="C30" s="233">
        <f>D30</f>
        <v>0.18</v>
      </c>
      <c r="D30" s="244">
        <v>0.18</v>
      </c>
      <c r="E30" s="314"/>
      <c r="F30" s="314"/>
      <c r="G30" s="250" t="s">
        <v>362</v>
      </c>
      <c r="H30" s="81" t="s">
        <v>361</v>
      </c>
      <c r="I30" s="181"/>
    </row>
    <row r="31" spans="1:9" s="56" customFormat="1" ht="14.25">
      <c r="A31" s="224" t="s">
        <v>44</v>
      </c>
      <c r="B31" s="255" t="s">
        <v>37</v>
      </c>
      <c r="C31" s="222">
        <f>SUM(C32:C34)</f>
        <v>2.25</v>
      </c>
      <c r="D31" s="222">
        <f>SUM(D32:D34)</f>
        <v>2.25</v>
      </c>
      <c r="E31" s="222">
        <f>SUM(E32:E34)</f>
        <v>0</v>
      </c>
      <c r="F31" s="222">
        <f>SUM(F32:F34)</f>
        <v>0</v>
      </c>
      <c r="G31" s="230"/>
      <c r="H31" s="181"/>
      <c r="I31" s="181"/>
    </row>
    <row r="32" spans="1:9" s="2" customFormat="1" ht="30">
      <c r="A32" s="256">
        <v>1</v>
      </c>
      <c r="B32" s="232" t="s">
        <v>254</v>
      </c>
      <c r="C32" s="253">
        <f>D32</f>
        <v>1.2</v>
      </c>
      <c r="D32" s="264">
        <v>1.2</v>
      </c>
      <c r="E32" s="315"/>
      <c r="F32" s="315"/>
      <c r="G32" s="252" t="s">
        <v>85</v>
      </c>
      <c r="H32" s="232"/>
      <c r="I32" s="241"/>
    </row>
    <row r="33" spans="1:9" s="2" customFormat="1" ht="30">
      <c r="A33" s="256">
        <v>2</v>
      </c>
      <c r="B33" s="238" t="s">
        <v>255</v>
      </c>
      <c r="C33" s="253">
        <f>D33</f>
        <v>0.45</v>
      </c>
      <c r="D33" s="265">
        <v>0.45</v>
      </c>
      <c r="E33" s="315"/>
      <c r="F33" s="315"/>
      <c r="G33" s="252" t="s">
        <v>237</v>
      </c>
      <c r="H33" s="232" t="s">
        <v>256</v>
      </c>
      <c r="I33" s="241"/>
    </row>
    <row r="34" spans="1:9" s="2" customFormat="1" ht="30">
      <c r="A34" s="256">
        <v>3</v>
      </c>
      <c r="B34" s="238" t="s">
        <v>257</v>
      </c>
      <c r="C34" s="253">
        <f>D34</f>
        <v>0.6</v>
      </c>
      <c r="D34" s="265">
        <v>0.6</v>
      </c>
      <c r="E34" s="315"/>
      <c r="F34" s="315"/>
      <c r="G34" s="252" t="s">
        <v>237</v>
      </c>
      <c r="H34" s="232" t="s">
        <v>258</v>
      </c>
      <c r="I34" s="241"/>
    </row>
    <row r="35" spans="1:9" s="56" customFormat="1" ht="14.25">
      <c r="A35" s="224" t="s">
        <v>46</v>
      </c>
      <c r="B35" s="255" t="s">
        <v>62</v>
      </c>
      <c r="C35" s="222">
        <f>SUM(C36:C37)</f>
        <v>0.65</v>
      </c>
      <c r="D35" s="222">
        <f>SUM(D36:D37)</f>
        <v>0.65</v>
      </c>
      <c r="E35" s="222">
        <f>SUM(E36:E37)</f>
        <v>0</v>
      </c>
      <c r="F35" s="222">
        <f>SUM(F36:F37)</f>
        <v>0</v>
      </c>
      <c r="G35" s="230"/>
      <c r="H35" s="181"/>
      <c r="I35" s="181"/>
    </row>
    <row r="36" spans="1:9" s="2" customFormat="1" ht="15">
      <c r="A36" s="256">
        <v>1</v>
      </c>
      <c r="B36" s="238" t="s">
        <v>244</v>
      </c>
      <c r="C36" s="233">
        <f>D36</f>
        <v>0.2</v>
      </c>
      <c r="D36" s="244">
        <v>0.2</v>
      </c>
      <c r="E36" s="315"/>
      <c r="F36" s="315"/>
      <c r="G36" s="250" t="s">
        <v>89</v>
      </c>
      <c r="H36" s="232"/>
      <c r="I36" s="241"/>
    </row>
    <row r="37" spans="1:9" s="2" customFormat="1" ht="15">
      <c r="A37" s="263">
        <v>2</v>
      </c>
      <c r="B37" s="246" t="s">
        <v>246</v>
      </c>
      <c r="C37" s="233">
        <f>D37</f>
        <v>0.45</v>
      </c>
      <c r="D37" s="234">
        <v>0.45</v>
      </c>
      <c r="E37" s="315"/>
      <c r="F37" s="315"/>
      <c r="G37" s="252" t="s">
        <v>91</v>
      </c>
      <c r="H37" s="232"/>
      <c r="I37" s="241"/>
    </row>
    <row r="38" spans="1:9" s="56" customFormat="1" ht="14.25">
      <c r="A38" s="182" t="s">
        <v>47</v>
      </c>
      <c r="B38" s="266" t="s">
        <v>316</v>
      </c>
      <c r="C38" s="222">
        <f>C39</f>
        <v>0.2</v>
      </c>
      <c r="D38" s="222">
        <f>D39</f>
        <v>0.2</v>
      </c>
      <c r="E38" s="222">
        <f>E39</f>
        <v>0</v>
      </c>
      <c r="F38" s="222">
        <f>F39</f>
        <v>0</v>
      </c>
      <c r="G38" s="260"/>
      <c r="H38" s="267"/>
      <c r="I38" s="181"/>
    </row>
    <row r="39" spans="1:9" s="2" customFormat="1" ht="15">
      <c r="A39" s="256">
        <v>1</v>
      </c>
      <c r="B39" s="251" t="s">
        <v>245</v>
      </c>
      <c r="C39" s="233">
        <f>D39</f>
        <v>0.2</v>
      </c>
      <c r="D39" s="234">
        <v>0.2</v>
      </c>
      <c r="E39" s="315"/>
      <c r="F39" s="315"/>
      <c r="G39" s="252" t="s">
        <v>88</v>
      </c>
      <c r="H39" s="232"/>
      <c r="I39" s="241"/>
    </row>
    <row r="40" spans="1:9" s="2" customFormat="1" ht="19.5" customHeight="1">
      <c r="A40" s="224">
        <v>25</v>
      </c>
      <c r="B40" s="266" t="s">
        <v>423</v>
      </c>
      <c r="C40" s="316">
        <f>C28+C24+C22+C18+C38+C35+C31+C10+C7</f>
        <v>14.25</v>
      </c>
      <c r="D40" s="316">
        <f>D28+D24+D22+D18+D38+D35+D31+D10+D7</f>
        <v>14.25</v>
      </c>
      <c r="E40" s="316">
        <f>E28+E24+E22+E18+E38+E35+E31+E10+E7</f>
        <v>0</v>
      </c>
      <c r="F40" s="316">
        <f>F28+F24+F22+F18+F38+F35+F31+F10+F7</f>
        <v>0</v>
      </c>
      <c r="G40" s="242"/>
      <c r="H40" s="241"/>
      <c r="I40" s="241"/>
    </row>
    <row r="41" spans="7:9" ht="24" customHeight="1">
      <c r="G41" s="536" t="s">
        <v>536</v>
      </c>
      <c r="H41" s="536"/>
      <c r="I41" s="536"/>
    </row>
  </sheetData>
  <sheetProtection/>
  <mergeCells count="10">
    <mergeCell ref="C4:C5"/>
    <mergeCell ref="G41:I41"/>
    <mergeCell ref="D4:F4"/>
    <mergeCell ref="G4:G5"/>
    <mergeCell ref="H4:H5"/>
    <mergeCell ref="A1:I1"/>
    <mergeCell ref="A2:I2"/>
    <mergeCell ref="I4:I5"/>
    <mergeCell ref="A4:A5"/>
    <mergeCell ref="B4:B5"/>
  </mergeCells>
  <printOptions horizontalCentered="1"/>
  <pageMargins left="0.2362204724409449" right="0.31496062992125984" top="0.7086614173228347" bottom="0.4330708661417323" header="0.15748031496062992" footer="0.1968503937007874"/>
  <pageSetup blackAndWhite="1"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2017-07-10T13:40:10Z</cp:lastPrinted>
  <dcterms:created xsi:type="dcterms:W3CDTF">2009-02-20T23:33:57Z</dcterms:created>
  <dcterms:modified xsi:type="dcterms:W3CDTF">2017-07-10T13:58:15Z</dcterms:modified>
  <cp:category/>
  <cp:version/>
  <cp:contentType/>
  <cp:contentStatus/>
</cp:coreProperties>
</file>